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Regulation\02. UED\02.23. 2016 EDPR\02.23.30 REVISED REGULATORY PROPOSAL\RRP Models for Submission\"/>
    </mc:Choice>
  </mc:AlternateContent>
  <bookViews>
    <workbookView xWindow="0" yWindow="0" windowWidth="20490" windowHeight="7455" activeTab="1"/>
  </bookViews>
  <sheets>
    <sheet name="Inputs" sheetId="2" r:id="rId1"/>
    <sheet name="Summary" sheetId="8" r:id="rId2"/>
    <sheet name="Reg Depreciation Calculation" sheetId="1" r:id="rId3"/>
    <sheet name="Roll Forward Model &gt;&gt;" sheetId="9" r:id="rId4"/>
    <sheet name="RFM Input" sheetId="11" r:id="rId5"/>
    <sheet name="Actual RAB roll forward (RFM)" sheetId="5" r:id="rId6"/>
    <sheet name="Total actual RAB roll forward" sheetId="7" r:id="rId7"/>
    <sheet name="&lt;&lt; Roll Forward Model" sheetId="10" r:id="rId8"/>
    <sheet name="Error Checks" sheetId="6" r:id="rId9"/>
  </sheets>
  <definedNames>
    <definedName name="RAB">'RFM Input'!$J$37</definedName>
    <definedName name="tolerance">'Error Checks'!$C$15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4" i="2" l="1"/>
  <c r="F185" i="2"/>
  <c r="F186" i="2"/>
  <c r="F187" i="2"/>
  <c r="F188" i="2"/>
  <c r="F189" i="2"/>
  <c r="F190" i="2"/>
  <c r="F191" i="2"/>
  <c r="F192" i="2"/>
  <c r="F193" i="2"/>
  <c r="F194" i="2"/>
  <c r="F195" i="2"/>
  <c r="F196" i="2"/>
  <c r="H98" i="2" l="1"/>
  <c r="I98" i="2"/>
  <c r="J98" i="2"/>
  <c r="K98" i="2"/>
  <c r="L98" i="2"/>
  <c r="H99" i="2"/>
  <c r="I99" i="2"/>
  <c r="J99" i="2"/>
  <c r="K99" i="2"/>
  <c r="L99" i="2"/>
  <c r="H100" i="2"/>
  <c r="I100" i="2"/>
  <c r="J100" i="2"/>
  <c r="K100" i="2"/>
  <c r="L100" i="2"/>
  <c r="H101" i="2"/>
  <c r="I101" i="2"/>
  <c r="J101" i="2"/>
  <c r="K101" i="2"/>
  <c r="L101" i="2"/>
  <c r="H102" i="2"/>
  <c r="I102" i="2"/>
  <c r="J102" i="2"/>
  <c r="K102" i="2"/>
  <c r="L102" i="2"/>
  <c r="H103" i="2"/>
  <c r="I103" i="2"/>
  <c r="J103" i="2"/>
  <c r="K103" i="2"/>
  <c r="L103" i="2"/>
  <c r="H104" i="2"/>
  <c r="I104" i="2"/>
  <c r="J104" i="2"/>
  <c r="K104" i="2"/>
  <c r="L104" i="2"/>
  <c r="H105" i="2"/>
  <c r="I105" i="2"/>
  <c r="J105" i="2"/>
  <c r="K105" i="2"/>
  <c r="L105" i="2"/>
  <c r="H106" i="2"/>
  <c r="I106" i="2"/>
  <c r="J106" i="2"/>
  <c r="K106" i="2"/>
  <c r="L106" i="2"/>
  <c r="H107" i="2"/>
  <c r="I107" i="2"/>
  <c r="J107" i="2"/>
  <c r="K107" i="2"/>
  <c r="L107" i="2"/>
  <c r="H108" i="2"/>
  <c r="I108" i="2"/>
  <c r="J108" i="2"/>
  <c r="K108" i="2"/>
  <c r="L108" i="2"/>
  <c r="E184" i="2"/>
  <c r="E188" i="2"/>
  <c r="L188" i="2" s="1"/>
  <c r="E187" i="2"/>
  <c r="L187" i="2" s="1"/>
  <c r="E186" i="2"/>
  <c r="E185" i="2"/>
  <c r="L185" i="2" s="1"/>
  <c r="B267" i="1" l="1"/>
  <c r="B266" i="1"/>
  <c r="B265" i="1"/>
  <c r="B264" i="1"/>
  <c r="B263" i="1"/>
  <c r="B262" i="1"/>
  <c r="B261" i="1"/>
  <c r="B260" i="1"/>
  <c r="B259" i="1"/>
  <c r="B258" i="1"/>
  <c r="B257" i="1"/>
  <c r="B256" i="1"/>
  <c r="B255" i="1"/>
  <c r="B254" i="1"/>
  <c r="B253" i="1"/>
  <c r="B252" i="1"/>
  <c r="B251" i="1"/>
  <c r="B250" i="1"/>
  <c r="B249" i="1"/>
  <c r="B248" i="1"/>
  <c r="B247" i="1"/>
  <c r="B246" i="1"/>
  <c r="B245" i="1"/>
  <c r="B244" i="1"/>
  <c r="B243" i="1"/>
  <c r="C240" i="1"/>
  <c r="C239" i="1"/>
  <c r="B239" i="1"/>
  <c r="C238" i="1"/>
  <c r="B238" i="1"/>
  <c r="C237" i="1"/>
  <c r="B237" i="1"/>
  <c r="C236" i="1"/>
  <c r="B236" i="1"/>
  <c r="C235" i="1"/>
  <c r="B235" i="1"/>
  <c r="C234" i="1"/>
  <c r="B234" i="1"/>
  <c r="C233" i="1"/>
  <c r="B233" i="1"/>
  <c r="C232" i="1"/>
  <c r="B232" i="1"/>
  <c r="C231" i="1"/>
  <c r="B231" i="1"/>
  <c r="C230" i="1"/>
  <c r="B230" i="1"/>
  <c r="C229" i="1"/>
  <c r="B229" i="1"/>
  <c r="C228" i="1"/>
  <c r="B228" i="1"/>
  <c r="C227" i="1"/>
  <c r="B227" i="1"/>
  <c r="C226" i="1"/>
  <c r="B226" i="1"/>
  <c r="C225" i="1"/>
  <c r="B225" i="1"/>
  <c r="C224" i="1"/>
  <c r="B224" i="1"/>
  <c r="C223" i="1"/>
  <c r="B223" i="1"/>
  <c r="C222" i="1"/>
  <c r="B222" i="1"/>
  <c r="C221" i="1"/>
  <c r="B221" i="1"/>
  <c r="C220" i="1"/>
  <c r="B220" i="1"/>
  <c r="C219" i="1"/>
  <c r="B219" i="1"/>
  <c r="C218" i="1"/>
  <c r="B218" i="1"/>
  <c r="C217" i="1"/>
  <c r="B217" i="1"/>
  <c r="C216" i="1"/>
  <c r="B216" i="1"/>
  <c r="C215" i="1"/>
  <c r="B215" i="1"/>
  <c r="E197" i="1"/>
  <c r="CC193" i="1"/>
  <c r="CB193" i="1"/>
  <c r="CA193" i="1"/>
  <c r="BZ193" i="1"/>
  <c r="BY193" i="1"/>
  <c r="BX193" i="1"/>
  <c r="BW193" i="1"/>
  <c r="BV193" i="1"/>
  <c r="BU193" i="1"/>
  <c r="BT193" i="1"/>
  <c r="BS193" i="1"/>
  <c r="BR193" i="1"/>
  <c r="BQ193" i="1"/>
  <c r="BP193" i="1"/>
  <c r="BO193" i="1"/>
  <c r="BN193" i="1"/>
  <c r="BM193" i="1"/>
  <c r="BL193" i="1"/>
  <c r="BK193" i="1"/>
  <c r="BJ193" i="1"/>
  <c r="BI193" i="1"/>
  <c r="BH193" i="1"/>
  <c r="BG193" i="1"/>
  <c r="BF193" i="1"/>
  <c r="BE193" i="1"/>
  <c r="BD193" i="1"/>
  <c r="BC193" i="1"/>
  <c r="BB193" i="1"/>
  <c r="BA193" i="1"/>
  <c r="AZ193" i="1"/>
  <c r="AY193" i="1"/>
  <c r="AX193" i="1"/>
  <c r="AW193" i="1"/>
  <c r="AV193" i="1"/>
  <c r="AU193" i="1"/>
  <c r="AT193" i="1"/>
  <c r="AS193" i="1"/>
  <c r="AR193" i="1"/>
  <c r="AQ193" i="1"/>
  <c r="AP193" i="1"/>
  <c r="AO193" i="1"/>
  <c r="AN193" i="1"/>
  <c r="AM193" i="1"/>
  <c r="AL193" i="1"/>
  <c r="AK193" i="1"/>
  <c r="AJ193" i="1"/>
  <c r="AI193" i="1"/>
  <c r="AH193" i="1"/>
  <c r="AG193" i="1"/>
  <c r="AF193" i="1"/>
  <c r="AE193" i="1"/>
  <c r="AD193" i="1"/>
  <c r="AC193" i="1"/>
  <c r="AB193" i="1"/>
  <c r="AA193" i="1"/>
  <c r="Z193" i="1"/>
  <c r="Y193" i="1"/>
  <c r="X193" i="1"/>
  <c r="W193" i="1"/>
  <c r="V193" i="1"/>
  <c r="U193" i="1"/>
  <c r="T193" i="1"/>
  <c r="S193" i="1"/>
  <c r="R193" i="1"/>
  <c r="Q193" i="1"/>
  <c r="P193" i="1"/>
  <c r="O193" i="1"/>
  <c r="N193" i="1"/>
  <c r="M193" i="1"/>
  <c r="L193" i="1"/>
  <c r="K193" i="1"/>
  <c r="J193" i="1"/>
  <c r="I193" i="1"/>
  <c r="H193" i="1"/>
  <c r="CC192" i="1"/>
  <c r="CB192" i="1"/>
  <c r="CA192" i="1"/>
  <c r="BZ192" i="1"/>
  <c r="BY192" i="1"/>
  <c r="BX192" i="1"/>
  <c r="BW192" i="1"/>
  <c r="BV192" i="1"/>
  <c r="BU192" i="1"/>
  <c r="BT192" i="1"/>
  <c r="BS192" i="1"/>
  <c r="BR192" i="1"/>
  <c r="BQ192" i="1"/>
  <c r="BP192" i="1"/>
  <c r="BO192" i="1"/>
  <c r="BN192" i="1"/>
  <c r="BM192" i="1"/>
  <c r="BL192" i="1"/>
  <c r="BK192" i="1"/>
  <c r="BJ192" i="1"/>
  <c r="BI192" i="1"/>
  <c r="BH192" i="1"/>
  <c r="BG192" i="1"/>
  <c r="BF192" i="1"/>
  <c r="BE192" i="1"/>
  <c r="BD192" i="1"/>
  <c r="BC192" i="1"/>
  <c r="BB192" i="1"/>
  <c r="BA192" i="1"/>
  <c r="AZ192" i="1"/>
  <c r="AY192" i="1"/>
  <c r="AX192" i="1"/>
  <c r="AW192" i="1"/>
  <c r="AV192" i="1"/>
  <c r="AU192" i="1"/>
  <c r="AT192" i="1"/>
  <c r="AS192" i="1"/>
  <c r="AR192" i="1"/>
  <c r="AQ192" i="1"/>
  <c r="AP192" i="1"/>
  <c r="AO192" i="1"/>
  <c r="AN192" i="1"/>
  <c r="AM192" i="1"/>
  <c r="AL192" i="1"/>
  <c r="AK192" i="1"/>
  <c r="AJ192" i="1"/>
  <c r="AI192" i="1"/>
  <c r="AH192" i="1"/>
  <c r="AG192" i="1"/>
  <c r="AF192" i="1"/>
  <c r="AE192" i="1"/>
  <c r="AD192" i="1"/>
  <c r="AC192" i="1"/>
  <c r="AB192" i="1"/>
  <c r="AA192" i="1"/>
  <c r="Z192" i="1"/>
  <c r="Y192" i="1"/>
  <c r="X192" i="1"/>
  <c r="W192" i="1"/>
  <c r="V192" i="1"/>
  <c r="U192" i="1"/>
  <c r="T192" i="1"/>
  <c r="S192" i="1"/>
  <c r="R192" i="1"/>
  <c r="Q192" i="1"/>
  <c r="P192" i="1"/>
  <c r="O192" i="1"/>
  <c r="N192" i="1"/>
  <c r="M192" i="1"/>
  <c r="L192" i="1"/>
  <c r="K192" i="1"/>
  <c r="J192" i="1"/>
  <c r="I192" i="1"/>
  <c r="H192" i="1"/>
  <c r="CC191" i="1"/>
  <c r="CB191" i="1"/>
  <c r="CA191" i="1"/>
  <c r="BZ191" i="1"/>
  <c r="BY191" i="1"/>
  <c r="BX191" i="1"/>
  <c r="BW191" i="1"/>
  <c r="BV191" i="1"/>
  <c r="BU191" i="1"/>
  <c r="BT191" i="1"/>
  <c r="BS191" i="1"/>
  <c r="BR191" i="1"/>
  <c r="BQ191" i="1"/>
  <c r="BP191" i="1"/>
  <c r="BO191" i="1"/>
  <c r="BN191" i="1"/>
  <c r="BM191" i="1"/>
  <c r="BL191" i="1"/>
  <c r="BK191" i="1"/>
  <c r="BJ191" i="1"/>
  <c r="BI191" i="1"/>
  <c r="BH191" i="1"/>
  <c r="BG191" i="1"/>
  <c r="BF191" i="1"/>
  <c r="BE191" i="1"/>
  <c r="BD191" i="1"/>
  <c r="BC191" i="1"/>
  <c r="BB191" i="1"/>
  <c r="BA191" i="1"/>
  <c r="AZ191" i="1"/>
  <c r="AY191" i="1"/>
  <c r="AX191" i="1"/>
  <c r="AW191" i="1"/>
  <c r="AV191" i="1"/>
  <c r="AU191" i="1"/>
  <c r="AT191" i="1"/>
  <c r="AS191" i="1"/>
  <c r="AR191" i="1"/>
  <c r="AQ191" i="1"/>
  <c r="AP191" i="1"/>
  <c r="AO191" i="1"/>
  <c r="AN191" i="1"/>
  <c r="AM191" i="1"/>
  <c r="AL191" i="1"/>
  <c r="AK191" i="1"/>
  <c r="AJ191" i="1"/>
  <c r="AI191" i="1"/>
  <c r="AH191" i="1"/>
  <c r="AG191" i="1"/>
  <c r="AF191" i="1"/>
  <c r="AE191" i="1"/>
  <c r="AD191" i="1"/>
  <c r="AC191" i="1"/>
  <c r="AB191" i="1"/>
  <c r="AA191" i="1"/>
  <c r="Z191" i="1"/>
  <c r="Y191" i="1"/>
  <c r="X191" i="1"/>
  <c r="W191" i="1"/>
  <c r="V191" i="1"/>
  <c r="U191" i="1"/>
  <c r="T191" i="1"/>
  <c r="S191" i="1"/>
  <c r="R191" i="1"/>
  <c r="Q191" i="1"/>
  <c r="P191" i="1"/>
  <c r="O191" i="1"/>
  <c r="N191" i="1"/>
  <c r="M191" i="1"/>
  <c r="L191" i="1"/>
  <c r="K191" i="1"/>
  <c r="J191" i="1"/>
  <c r="I191" i="1"/>
  <c r="H191" i="1"/>
  <c r="CC190" i="1"/>
  <c r="CB190" i="1"/>
  <c r="CA190" i="1"/>
  <c r="BZ190" i="1"/>
  <c r="BY190" i="1"/>
  <c r="BX190" i="1"/>
  <c r="BW190" i="1"/>
  <c r="BV190" i="1"/>
  <c r="BU190" i="1"/>
  <c r="BT190" i="1"/>
  <c r="BS190" i="1"/>
  <c r="BR190" i="1"/>
  <c r="BQ190" i="1"/>
  <c r="BP190" i="1"/>
  <c r="BO190" i="1"/>
  <c r="BN190" i="1"/>
  <c r="BM190" i="1"/>
  <c r="BL190" i="1"/>
  <c r="BK190" i="1"/>
  <c r="BJ190" i="1"/>
  <c r="BI190" i="1"/>
  <c r="BH190" i="1"/>
  <c r="BG190" i="1"/>
  <c r="BF190" i="1"/>
  <c r="BE190" i="1"/>
  <c r="BD190" i="1"/>
  <c r="BC190" i="1"/>
  <c r="BB190" i="1"/>
  <c r="BA190" i="1"/>
  <c r="AZ190" i="1"/>
  <c r="AY190" i="1"/>
  <c r="AX190" i="1"/>
  <c r="AW190" i="1"/>
  <c r="AV190" i="1"/>
  <c r="AU190" i="1"/>
  <c r="AT190" i="1"/>
  <c r="AS190" i="1"/>
  <c r="AR190" i="1"/>
  <c r="AQ190" i="1"/>
  <c r="AP190" i="1"/>
  <c r="AO190" i="1"/>
  <c r="AN190" i="1"/>
  <c r="AM190" i="1"/>
  <c r="AL190" i="1"/>
  <c r="AK190" i="1"/>
  <c r="AJ190" i="1"/>
  <c r="AI190" i="1"/>
  <c r="AH190" i="1"/>
  <c r="AG190" i="1"/>
  <c r="AF190" i="1"/>
  <c r="AE190" i="1"/>
  <c r="AD190" i="1"/>
  <c r="AC190" i="1"/>
  <c r="AB190" i="1"/>
  <c r="AA190" i="1"/>
  <c r="Z190" i="1"/>
  <c r="Y190" i="1"/>
  <c r="X190" i="1"/>
  <c r="W190" i="1"/>
  <c r="V190" i="1"/>
  <c r="U190" i="1"/>
  <c r="T190" i="1"/>
  <c r="S190" i="1"/>
  <c r="R190" i="1"/>
  <c r="Q190" i="1"/>
  <c r="P190" i="1"/>
  <c r="O190" i="1"/>
  <c r="N190" i="1"/>
  <c r="M190" i="1"/>
  <c r="L190" i="1"/>
  <c r="K190" i="1"/>
  <c r="J190" i="1"/>
  <c r="I190" i="1"/>
  <c r="H190" i="1"/>
  <c r="CC189" i="1"/>
  <c r="CB189" i="1"/>
  <c r="CA189" i="1"/>
  <c r="BZ189" i="1"/>
  <c r="BY189" i="1"/>
  <c r="BX189" i="1"/>
  <c r="BW189" i="1"/>
  <c r="BV189" i="1"/>
  <c r="BU189" i="1"/>
  <c r="BT189" i="1"/>
  <c r="BS189" i="1"/>
  <c r="BR189" i="1"/>
  <c r="BQ189" i="1"/>
  <c r="BP189" i="1"/>
  <c r="BO189" i="1"/>
  <c r="BN189" i="1"/>
  <c r="BM189" i="1"/>
  <c r="BL189" i="1"/>
  <c r="BK189" i="1"/>
  <c r="BJ189" i="1"/>
  <c r="BI189" i="1"/>
  <c r="BH189" i="1"/>
  <c r="BG189" i="1"/>
  <c r="BF189" i="1"/>
  <c r="BE189" i="1"/>
  <c r="BD189" i="1"/>
  <c r="BC189" i="1"/>
  <c r="BB189" i="1"/>
  <c r="BA189" i="1"/>
  <c r="AZ189" i="1"/>
  <c r="AY189" i="1"/>
  <c r="AX189" i="1"/>
  <c r="AW189" i="1"/>
  <c r="AV189" i="1"/>
  <c r="AU189" i="1"/>
  <c r="AT189" i="1"/>
  <c r="AS189" i="1"/>
  <c r="AR189" i="1"/>
  <c r="AQ189" i="1"/>
  <c r="AP189" i="1"/>
  <c r="AO189" i="1"/>
  <c r="AN189" i="1"/>
  <c r="AM189" i="1"/>
  <c r="AL189" i="1"/>
  <c r="AK189" i="1"/>
  <c r="AJ189" i="1"/>
  <c r="AI189" i="1"/>
  <c r="AH189" i="1"/>
  <c r="AG189" i="1"/>
  <c r="AF189" i="1"/>
  <c r="AE189" i="1"/>
  <c r="AD189" i="1"/>
  <c r="AC189" i="1"/>
  <c r="AB189" i="1"/>
  <c r="AA189" i="1"/>
  <c r="Z189" i="1"/>
  <c r="Y189" i="1"/>
  <c r="X189" i="1"/>
  <c r="W189" i="1"/>
  <c r="V189" i="1"/>
  <c r="U189" i="1"/>
  <c r="T189" i="1"/>
  <c r="S189" i="1"/>
  <c r="R189" i="1"/>
  <c r="Q189" i="1"/>
  <c r="P189" i="1"/>
  <c r="O189" i="1"/>
  <c r="N189" i="1"/>
  <c r="M189" i="1"/>
  <c r="L189" i="1"/>
  <c r="K189" i="1"/>
  <c r="J189" i="1"/>
  <c r="I189" i="1"/>
  <c r="H189" i="1"/>
  <c r="E179" i="1"/>
  <c r="B175" i="1"/>
  <c r="C167" i="1"/>
  <c r="B167" i="1"/>
  <c r="C166" i="1"/>
  <c r="B166" i="1"/>
  <c r="C165" i="1"/>
  <c r="B165" i="1"/>
  <c r="C164" i="1"/>
  <c r="B164" i="1"/>
  <c r="C163" i="1"/>
  <c r="B163" i="1"/>
  <c r="C162" i="1"/>
  <c r="B162" i="1"/>
  <c r="C161" i="1"/>
  <c r="B161" i="1"/>
  <c r="C160" i="1"/>
  <c r="B160" i="1"/>
  <c r="C159" i="1"/>
  <c r="B159" i="1"/>
  <c r="C158" i="1"/>
  <c r="B158" i="1"/>
  <c r="C157" i="1"/>
  <c r="B157" i="1"/>
  <c r="C156" i="1"/>
  <c r="B156" i="1"/>
  <c r="C155" i="1"/>
  <c r="B155" i="1"/>
  <c r="C154" i="1"/>
  <c r="B154" i="1"/>
  <c r="C153" i="1"/>
  <c r="B153" i="1"/>
  <c r="C152" i="1"/>
  <c r="B152" i="1"/>
  <c r="C151" i="1"/>
  <c r="B151" i="1"/>
  <c r="C150" i="1"/>
  <c r="B150" i="1"/>
  <c r="C149" i="1"/>
  <c r="B149" i="1"/>
  <c r="C148" i="1"/>
  <c r="B148" i="1"/>
  <c r="C147" i="1"/>
  <c r="B147" i="1"/>
  <c r="C146" i="1"/>
  <c r="B146" i="1"/>
  <c r="C145" i="1"/>
  <c r="B145" i="1"/>
  <c r="C144" i="1"/>
  <c r="B144" i="1"/>
  <c r="C143" i="1"/>
  <c r="B143" i="1"/>
  <c r="C137" i="1"/>
  <c r="B137" i="1"/>
  <c r="C136" i="1"/>
  <c r="B136" i="1"/>
  <c r="C135" i="1"/>
  <c r="B135" i="1"/>
  <c r="C134" i="1"/>
  <c r="B134" i="1"/>
  <c r="C133" i="1"/>
  <c r="B133" i="1"/>
  <c r="C132" i="1"/>
  <c r="B132" i="1"/>
  <c r="C131" i="1"/>
  <c r="B131" i="1"/>
  <c r="C130" i="1"/>
  <c r="B130" i="1"/>
  <c r="C129" i="1"/>
  <c r="B129" i="1"/>
  <c r="C128" i="1"/>
  <c r="B128" i="1"/>
  <c r="C127" i="1"/>
  <c r="B127" i="1"/>
  <c r="C126" i="1"/>
  <c r="B126" i="1"/>
  <c r="C125" i="1"/>
  <c r="B125" i="1"/>
  <c r="C124" i="1"/>
  <c r="B124" i="1"/>
  <c r="C123" i="1"/>
  <c r="B123" i="1"/>
  <c r="C122" i="1"/>
  <c r="B122" i="1"/>
  <c r="C121" i="1"/>
  <c r="B121" i="1"/>
  <c r="C120" i="1"/>
  <c r="B120" i="1"/>
  <c r="C119" i="1"/>
  <c r="B119" i="1"/>
  <c r="C118" i="1"/>
  <c r="B118" i="1"/>
  <c r="C117" i="1"/>
  <c r="B117" i="1"/>
  <c r="C116" i="1"/>
  <c r="B116" i="1"/>
  <c r="C115" i="1"/>
  <c r="B115" i="1"/>
  <c r="C114" i="1"/>
  <c r="B114" i="1"/>
  <c r="C113" i="1"/>
  <c r="B113" i="1"/>
  <c r="F106" i="1"/>
  <c r="H49" i="1" s="1"/>
  <c r="E106" i="1"/>
  <c r="D106" i="1"/>
  <c r="E137" i="1" s="1"/>
  <c r="B106" i="1"/>
  <c r="F105" i="1"/>
  <c r="H48" i="1" s="1"/>
  <c r="E105" i="1"/>
  <c r="D105" i="1"/>
  <c r="E136" i="1" s="1"/>
  <c r="B105" i="1"/>
  <c r="F104" i="1"/>
  <c r="H47" i="1" s="1"/>
  <c r="E104" i="1"/>
  <c r="D104" i="1"/>
  <c r="E135" i="1" s="1"/>
  <c r="B104" i="1"/>
  <c r="F103" i="1"/>
  <c r="H46" i="1" s="1"/>
  <c r="E103" i="1"/>
  <c r="D103" i="1"/>
  <c r="E134" i="1" s="1"/>
  <c r="B103" i="1"/>
  <c r="F102" i="1"/>
  <c r="H45" i="1" s="1"/>
  <c r="E102" i="1"/>
  <c r="D102" i="1"/>
  <c r="E133" i="1" s="1"/>
  <c r="B102" i="1"/>
  <c r="F101" i="1"/>
  <c r="H44" i="1" s="1"/>
  <c r="E101" i="1"/>
  <c r="D101" i="1"/>
  <c r="E132" i="1" s="1"/>
  <c r="B101" i="1"/>
  <c r="F100" i="1"/>
  <c r="H43" i="1" s="1"/>
  <c r="E100" i="1"/>
  <c r="D100" i="1"/>
  <c r="E131" i="1" s="1"/>
  <c r="B100" i="1"/>
  <c r="F99" i="1"/>
  <c r="H42" i="1" s="1"/>
  <c r="E99" i="1"/>
  <c r="D99" i="1"/>
  <c r="E130" i="1" s="1"/>
  <c r="B99" i="1"/>
  <c r="F98" i="1"/>
  <c r="H41" i="1" s="1"/>
  <c r="E98" i="1"/>
  <c r="D98" i="1"/>
  <c r="E129" i="1" s="1"/>
  <c r="B98" i="1"/>
  <c r="F97" i="1"/>
  <c r="H40" i="1" s="1"/>
  <c r="E97" i="1"/>
  <c r="D97" i="1"/>
  <c r="E128" i="1" s="1"/>
  <c r="B97" i="1"/>
  <c r="F96" i="1"/>
  <c r="H39" i="1" s="1"/>
  <c r="E96" i="1"/>
  <c r="D96" i="1"/>
  <c r="E127" i="1" s="1"/>
  <c r="B96" i="1"/>
  <c r="F95" i="1"/>
  <c r="H38" i="1" s="1"/>
  <c r="E95" i="1"/>
  <c r="D95" i="1"/>
  <c r="E126" i="1" s="1"/>
  <c r="B95" i="1"/>
  <c r="F94" i="1"/>
  <c r="H37" i="1" s="1"/>
  <c r="E94" i="1"/>
  <c r="D94" i="1"/>
  <c r="E125" i="1" s="1"/>
  <c r="B94" i="1"/>
  <c r="F93" i="1"/>
  <c r="H36" i="1" s="1"/>
  <c r="E93" i="1"/>
  <c r="D93" i="1"/>
  <c r="E124" i="1" s="1"/>
  <c r="B93" i="1"/>
  <c r="F92" i="1"/>
  <c r="H35" i="1" s="1"/>
  <c r="E92" i="1"/>
  <c r="D92" i="1"/>
  <c r="E123" i="1" s="1"/>
  <c r="B92" i="1"/>
  <c r="F91" i="1"/>
  <c r="H34" i="1" s="1"/>
  <c r="E91" i="1"/>
  <c r="B91" i="1"/>
  <c r="F90" i="1"/>
  <c r="E90" i="1"/>
  <c r="B90" i="1"/>
  <c r="F89" i="1"/>
  <c r="H32" i="1" s="1"/>
  <c r="E89" i="1"/>
  <c r="B89" i="1"/>
  <c r="F88" i="1"/>
  <c r="H31" i="1" s="1"/>
  <c r="E88" i="1"/>
  <c r="B88" i="1"/>
  <c r="F87" i="1"/>
  <c r="H30" i="1" s="1"/>
  <c r="E87" i="1"/>
  <c r="B87" i="1"/>
  <c r="F86" i="1"/>
  <c r="H29" i="1" s="1"/>
  <c r="E86" i="1"/>
  <c r="B86" i="1"/>
  <c r="F85" i="1"/>
  <c r="H28" i="1" s="1"/>
  <c r="E85" i="1"/>
  <c r="B85" i="1"/>
  <c r="F84" i="1"/>
  <c r="H27" i="1" s="1"/>
  <c r="E84" i="1"/>
  <c r="B84" i="1"/>
  <c r="F83" i="1"/>
  <c r="H26" i="1" s="1"/>
  <c r="E83" i="1"/>
  <c r="B83" i="1"/>
  <c r="F82" i="1"/>
  <c r="H25" i="1" s="1"/>
  <c r="E82" i="1"/>
  <c r="B82" i="1"/>
  <c r="B79" i="1"/>
  <c r="B78" i="1"/>
  <c r="B77" i="1"/>
  <c r="B76" i="1"/>
  <c r="B75" i="1"/>
  <c r="B74" i="1"/>
  <c r="B73" i="1"/>
  <c r="B72" i="1"/>
  <c r="B71" i="1"/>
  <c r="B70" i="1"/>
  <c r="B69" i="1"/>
  <c r="B68" i="1"/>
  <c r="B67" i="1"/>
  <c r="B66" i="1"/>
  <c r="B65" i="1"/>
  <c r="B64" i="1"/>
  <c r="B63" i="1"/>
  <c r="B62" i="1"/>
  <c r="B61" i="1"/>
  <c r="B60" i="1"/>
  <c r="B59" i="1"/>
  <c r="B58" i="1"/>
  <c r="B57" i="1"/>
  <c r="B56" i="1"/>
  <c r="B55" i="1"/>
  <c r="B49" i="1"/>
  <c r="B48" i="1"/>
  <c r="B47" i="1"/>
  <c r="B46" i="1"/>
  <c r="B45" i="1"/>
  <c r="B44" i="1"/>
  <c r="B43" i="1"/>
  <c r="B42" i="1"/>
  <c r="B41" i="1"/>
  <c r="B40" i="1"/>
  <c r="B39" i="1"/>
  <c r="B38" i="1"/>
  <c r="B37" i="1"/>
  <c r="B36" i="1"/>
  <c r="B35" i="1"/>
  <c r="B34" i="1"/>
  <c r="H33" i="1"/>
  <c r="B33" i="1"/>
  <c r="B32" i="1"/>
  <c r="B31" i="1"/>
  <c r="B30" i="1"/>
  <c r="I29" i="1"/>
  <c r="B29" i="1"/>
  <c r="B28" i="1"/>
  <c r="B27" i="1"/>
  <c r="B26" i="1"/>
  <c r="B25" i="1"/>
  <c r="CC18" i="1"/>
  <c r="CB18" i="1"/>
  <c r="CA18" i="1"/>
  <c r="BZ18" i="1"/>
  <c r="BY18" i="1"/>
  <c r="BX18" i="1"/>
  <c r="BW18" i="1"/>
  <c r="BV18" i="1"/>
  <c r="BU18" i="1"/>
  <c r="BT18" i="1"/>
  <c r="BS18" i="1"/>
  <c r="BR18" i="1"/>
  <c r="BQ18" i="1"/>
  <c r="BP18" i="1"/>
  <c r="BO18" i="1"/>
  <c r="BN18" i="1"/>
  <c r="BM18" i="1"/>
  <c r="BL18" i="1"/>
  <c r="BK18" i="1"/>
  <c r="BJ18" i="1"/>
  <c r="BI18" i="1"/>
  <c r="BH18" i="1"/>
  <c r="BG18" i="1"/>
  <c r="BF18" i="1"/>
  <c r="BE18" i="1"/>
  <c r="BD18" i="1"/>
  <c r="BC18" i="1"/>
  <c r="BB18" i="1"/>
  <c r="BA18" i="1"/>
  <c r="AZ18" i="1"/>
  <c r="AY18" i="1"/>
  <c r="AX18" i="1"/>
  <c r="AW18" i="1"/>
  <c r="AV18" i="1"/>
  <c r="AU18" i="1"/>
  <c r="AT18" i="1"/>
  <c r="AS18" i="1"/>
  <c r="AR18" i="1"/>
  <c r="AQ18" i="1"/>
  <c r="AP18" i="1"/>
  <c r="AO18" i="1"/>
  <c r="AN18" i="1"/>
  <c r="AM18" i="1"/>
  <c r="AL18" i="1"/>
  <c r="AK18" i="1"/>
  <c r="AJ18" i="1"/>
  <c r="AI18" i="1"/>
  <c r="AH18" i="1"/>
  <c r="AG18" i="1"/>
  <c r="AF18" i="1"/>
  <c r="AE18" i="1"/>
  <c r="AD18" i="1"/>
  <c r="AC18" i="1"/>
  <c r="AB18" i="1"/>
  <c r="AA18" i="1"/>
  <c r="Z18" i="1"/>
  <c r="Y18" i="1"/>
  <c r="X18" i="1"/>
  <c r="W18" i="1"/>
  <c r="V18" i="1"/>
  <c r="U18" i="1"/>
  <c r="T18" i="1"/>
  <c r="S18" i="1"/>
  <c r="R18" i="1"/>
  <c r="Q18" i="1"/>
  <c r="P18" i="1"/>
  <c r="O18" i="1"/>
  <c r="N18" i="1"/>
  <c r="M18" i="1"/>
  <c r="CC13" i="1"/>
  <c r="CB13" i="1"/>
  <c r="CA13" i="1"/>
  <c r="BZ13" i="1"/>
  <c r="BY13" i="1"/>
  <c r="BX13" i="1"/>
  <c r="BW13" i="1"/>
  <c r="BV13" i="1"/>
  <c r="BU13" i="1"/>
  <c r="BT13" i="1"/>
  <c r="BS13" i="1"/>
  <c r="BR13" i="1"/>
  <c r="BQ13" i="1"/>
  <c r="BP13" i="1"/>
  <c r="BO13" i="1"/>
  <c r="BN13" i="1"/>
  <c r="BM13" i="1"/>
  <c r="BL13" i="1"/>
  <c r="BK13" i="1"/>
  <c r="BJ13" i="1"/>
  <c r="BI13" i="1"/>
  <c r="BH13" i="1"/>
  <c r="BG13" i="1"/>
  <c r="BF13" i="1"/>
  <c r="BE13" i="1"/>
  <c r="BD13" i="1"/>
  <c r="BC13" i="1"/>
  <c r="BB13" i="1"/>
  <c r="BA13" i="1"/>
  <c r="AZ13" i="1"/>
  <c r="AY13" i="1"/>
  <c r="AX13" i="1"/>
  <c r="AW13" i="1"/>
  <c r="AV13" i="1"/>
  <c r="AU13"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C7" i="1"/>
  <c r="I6" i="1"/>
  <c r="J6" i="1" s="1"/>
  <c r="K6" i="1" s="1"/>
  <c r="L6" i="1" s="1"/>
  <c r="M6" i="1" s="1"/>
  <c r="N6" i="1" s="1"/>
  <c r="O6" i="1" s="1"/>
  <c r="P6" i="1" s="1"/>
  <c r="Q6" i="1" s="1"/>
  <c r="R6" i="1" s="1"/>
  <c r="S6" i="1" s="1"/>
  <c r="T6" i="1" s="1"/>
  <c r="U6" i="1" s="1"/>
  <c r="B58" i="8"/>
  <c r="B57" i="8"/>
  <c r="B56" i="8"/>
  <c r="B55" i="8"/>
  <c r="B54" i="8"/>
  <c r="B53" i="8"/>
  <c r="B52" i="8"/>
  <c r="B51" i="8"/>
  <c r="B50" i="8"/>
  <c r="B49" i="8"/>
  <c r="B48" i="8"/>
  <c r="B47" i="8"/>
  <c r="B46" i="8"/>
  <c r="B45" i="8"/>
  <c r="B44" i="8"/>
  <c r="B43" i="8"/>
  <c r="B42" i="8"/>
  <c r="B41" i="8"/>
  <c r="B40" i="8"/>
  <c r="B39" i="8"/>
  <c r="B38" i="8"/>
  <c r="B37" i="8"/>
  <c r="B36" i="8"/>
  <c r="B35" i="8"/>
  <c r="B34" i="8"/>
  <c r="I6" i="8"/>
  <c r="J6" i="8" s="1"/>
  <c r="K6" i="8" s="1"/>
  <c r="L6" i="8" s="1"/>
  <c r="M6" i="8" s="1"/>
  <c r="N6" i="8" s="1"/>
  <c r="O6" i="8" s="1"/>
  <c r="P6" i="8" s="1"/>
  <c r="Q6" i="8" s="1"/>
  <c r="R6" i="8" s="1"/>
  <c r="S6" i="8" s="1"/>
  <c r="T6" i="8" s="1"/>
  <c r="U6" i="8" s="1"/>
  <c r="V6" i="8" s="1"/>
  <c r="W6" i="8" s="1"/>
  <c r="X6" i="8" s="1"/>
  <c r="Y6" i="8" s="1"/>
  <c r="Z6" i="8" s="1"/>
  <c r="AA6" i="8" s="1"/>
  <c r="AB6" i="8" s="1"/>
  <c r="AC6" i="8" s="1"/>
  <c r="AD6" i="8" s="1"/>
  <c r="AE6" i="8" s="1"/>
  <c r="AF6" i="8" s="1"/>
  <c r="AG6" i="8" s="1"/>
  <c r="AH6" i="8" s="1"/>
  <c r="AI6" i="8" s="1"/>
  <c r="AJ6" i="8" s="1"/>
  <c r="AK6" i="8" s="1"/>
  <c r="AL6" i="8" s="1"/>
  <c r="AM6" i="8" s="1"/>
  <c r="AN6" i="8" s="1"/>
  <c r="AO6" i="8" s="1"/>
  <c r="AP6" i="8" s="1"/>
  <c r="AQ6" i="8" s="1"/>
  <c r="AR6" i="8" s="1"/>
  <c r="AS6" i="8" s="1"/>
  <c r="AT6" i="8" s="1"/>
  <c r="AU6" i="8" s="1"/>
  <c r="AV6" i="8" s="1"/>
  <c r="AW6" i="8" s="1"/>
  <c r="AX6" i="8" s="1"/>
  <c r="AY6" i="8" s="1"/>
  <c r="AZ6" i="8" s="1"/>
  <c r="BA6" i="8" s="1"/>
  <c r="BB6" i="8" s="1"/>
  <c r="BC6" i="8" s="1"/>
  <c r="BD6" i="8" s="1"/>
  <c r="BE6" i="8" s="1"/>
  <c r="BF6" i="8" s="1"/>
  <c r="BG6" i="8" s="1"/>
  <c r="BH6" i="8" s="1"/>
  <c r="BI6" i="8" s="1"/>
  <c r="BJ6" i="8" s="1"/>
  <c r="BK6" i="8" s="1"/>
  <c r="BL6" i="8" s="1"/>
  <c r="BM6" i="8" s="1"/>
  <c r="BN6" i="8" s="1"/>
  <c r="BO6" i="8" s="1"/>
  <c r="BP6" i="8" s="1"/>
  <c r="BQ6" i="8" s="1"/>
  <c r="BR6" i="8" s="1"/>
  <c r="BS6" i="8" s="1"/>
  <c r="BT6" i="8" s="1"/>
  <c r="BU6" i="8" s="1"/>
  <c r="BV6" i="8" s="1"/>
  <c r="BW6" i="8" s="1"/>
  <c r="BX6" i="8" s="1"/>
  <c r="BY6" i="8" s="1"/>
  <c r="BZ6" i="8" s="1"/>
  <c r="CA6" i="8" s="1"/>
  <c r="CB6" i="8" s="1"/>
  <c r="CC6" i="8" s="1"/>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C96" i="2"/>
  <c r="F96" i="2" s="1"/>
  <c r="B90" i="2"/>
  <c r="B89" i="2"/>
  <c r="B88" i="2"/>
  <c r="B87" i="2"/>
  <c r="B86" i="2"/>
  <c r="B85" i="2"/>
  <c r="B84" i="2"/>
  <c r="B83" i="2"/>
  <c r="B82" i="2"/>
  <c r="B81" i="2"/>
  <c r="B80" i="2"/>
  <c r="B79" i="2"/>
  <c r="B78" i="2"/>
  <c r="B77" i="2"/>
  <c r="B76" i="2"/>
  <c r="B75" i="2"/>
  <c r="B74" i="2"/>
  <c r="B73" i="2"/>
  <c r="B72" i="2"/>
  <c r="B71" i="2"/>
  <c r="B70" i="2"/>
  <c r="B69" i="2"/>
  <c r="B68" i="2"/>
  <c r="B67" i="2"/>
  <c r="B66" i="2"/>
  <c r="D44" i="2"/>
  <c r="D91" i="1" s="1"/>
  <c r="D43" i="2"/>
  <c r="D90" i="1" s="1"/>
  <c r="E121" i="1" s="1"/>
  <c r="D42" i="2"/>
  <c r="D89" i="1" s="1"/>
  <c r="E120" i="1" s="1"/>
  <c r="D41" i="2"/>
  <c r="D88" i="1" s="1"/>
  <c r="E119" i="1" s="1"/>
  <c r="D40" i="2"/>
  <c r="D87" i="1" s="1"/>
  <c r="E118" i="1" s="1"/>
  <c r="D39" i="2"/>
  <c r="D86" i="1" s="1"/>
  <c r="E117" i="1" s="1"/>
  <c r="D38" i="2"/>
  <c r="D85" i="1" s="1"/>
  <c r="E116" i="1" s="1"/>
  <c r="D37" i="2"/>
  <c r="D84" i="1" s="1"/>
  <c r="E115" i="1" s="1"/>
  <c r="D36" i="2"/>
  <c r="D83" i="1" s="1"/>
  <c r="D35" i="2"/>
  <c r="D82" i="1" s="1"/>
  <c r="D27" i="2"/>
  <c r="D28" i="2" s="1"/>
  <c r="D29" i="2" s="1"/>
  <c r="L22" i="2"/>
  <c r="K22" i="2"/>
  <c r="K18" i="1" s="1"/>
  <c r="J22" i="2"/>
  <c r="J18" i="1" s="1"/>
  <c r="I22" i="2"/>
  <c r="I18" i="1" s="1"/>
  <c r="H22" i="2"/>
  <c r="H18" i="1" s="1"/>
  <c r="C17" i="2"/>
  <c r="C19" i="1" s="1"/>
  <c r="C14" i="2"/>
  <c r="C11" i="2"/>
  <c r="G4" i="2"/>
  <c r="H4" i="2" s="1"/>
  <c r="I31" i="1" l="1"/>
  <c r="J29" i="1"/>
  <c r="I30" i="1"/>
  <c r="I34" i="1"/>
  <c r="I35" i="1"/>
  <c r="I37" i="1"/>
  <c r="I39" i="1"/>
  <c r="I43" i="1"/>
  <c r="I47" i="1"/>
  <c r="I48" i="1"/>
  <c r="I33" i="1"/>
  <c r="I25" i="1"/>
  <c r="I27" i="1"/>
  <c r="I26" i="1"/>
  <c r="I36" i="1"/>
  <c r="I38" i="1"/>
  <c r="I40" i="1"/>
  <c r="I42" i="1"/>
  <c r="I44" i="1"/>
  <c r="I46" i="1"/>
  <c r="I49" i="1"/>
  <c r="I28" i="1"/>
  <c r="I32" i="1"/>
  <c r="V6" i="1"/>
  <c r="W6" i="1" s="1"/>
  <c r="X6" i="1" s="1"/>
  <c r="Y6" i="1" s="1"/>
  <c r="Z6" i="1" s="1"/>
  <c r="AA6" i="1" s="1"/>
  <c r="AB6" i="1" s="1"/>
  <c r="AC6" i="1" s="1"/>
  <c r="AD6" i="1" s="1"/>
  <c r="AE6" i="1" s="1"/>
  <c r="AF6" i="1" s="1"/>
  <c r="AG6" i="1" s="1"/>
  <c r="AH6" i="1" s="1"/>
  <c r="AI6" i="1" s="1"/>
  <c r="AJ6" i="1" s="1"/>
  <c r="AK6" i="1" s="1"/>
  <c r="AL6" i="1" s="1"/>
  <c r="AM6" i="1" s="1"/>
  <c r="AN6" i="1" s="1"/>
  <c r="AO6" i="1" s="1"/>
  <c r="AP6" i="1" s="1"/>
  <c r="AQ6" i="1" s="1"/>
  <c r="AR6" i="1" s="1"/>
  <c r="AS6" i="1" s="1"/>
  <c r="AT6" i="1" s="1"/>
  <c r="AU6" i="1" s="1"/>
  <c r="AV6" i="1" s="1"/>
  <c r="AW6" i="1" s="1"/>
  <c r="AX6" i="1" s="1"/>
  <c r="AY6" i="1" s="1"/>
  <c r="AZ6" i="1" s="1"/>
  <c r="BA6" i="1" s="1"/>
  <c r="BB6" i="1" s="1"/>
  <c r="BC6" i="1" s="1"/>
  <c r="BD6" i="1" s="1"/>
  <c r="BE6" i="1" s="1"/>
  <c r="BF6" i="1" s="1"/>
  <c r="BG6" i="1" s="1"/>
  <c r="BH6" i="1" s="1"/>
  <c r="BI6" i="1" s="1"/>
  <c r="BJ6" i="1" s="1"/>
  <c r="BK6" i="1" s="1"/>
  <c r="BK130" i="1" s="1"/>
  <c r="U136" i="1"/>
  <c r="S132" i="1"/>
  <c r="AM115" i="1"/>
  <c r="L18" i="1"/>
  <c r="L184" i="2"/>
  <c r="AD137" i="1"/>
  <c r="N131" i="1"/>
  <c r="J133" i="1"/>
  <c r="AP117" i="1"/>
  <c r="AE133" i="1"/>
  <c r="N135" i="1"/>
  <c r="T131" i="1"/>
  <c r="I41" i="1"/>
  <c r="I45" i="1"/>
  <c r="S119" i="1"/>
  <c r="AX122" i="1"/>
  <c r="O123" i="1"/>
  <c r="T130" i="1"/>
  <c r="AT131" i="1"/>
  <c r="T133" i="1"/>
  <c r="O134" i="1"/>
  <c r="AU134" i="1"/>
  <c r="AD135" i="1"/>
  <c r="N137" i="1"/>
  <c r="AT137" i="1"/>
  <c r="O133" i="1"/>
  <c r="AJ133" i="1"/>
  <c r="BB135" i="1"/>
  <c r="AC136" i="1"/>
  <c r="N129" i="1"/>
  <c r="AO130" i="1"/>
  <c r="I131" i="1"/>
  <c r="AZ131" i="1"/>
  <c r="Z133" i="1"/>
  <c r="AL135" i="1"/>
  <c r="M136" i="1"/>
  <c r="BB137" i="1"/>
  <c r="I4" i="2"/>
  <c r="B17" i="2"/>
  <c r="B19" i="1" s="1"/>
  <c r="H4" i="8"/>
  <c r="H4" i="1"/>
  <c r="B15" i="1"/>
  <c r="C8" i="1"/>
  <c r="G4" i="8"/>
  <c r="G4" i="1"/>
  <c r="B242" i="1"/>
  <c r="D182" i="1"/>
  <c r="C184" i="1"/>
  <c r="B182" i="1"/>
  <c r="C182" i="1"/>
  <c r="B33" i="8"/>
  <c r="G17" i="2"/>
  <c r="C26" i="2" s="1"/>
  <c r="C18" i="2"/>
  <c r="E114" i="1"/>
  <c r="R114" i="1"/>
  <c r="E122" i="1"/>
  <c r="AH122" i="1"/>
  <c r="R122" i="1"/>
  <c r="B184" i="1"/>
  <c r="G195" i="1"/>
  <c r="E113" i="1"/>
  <c r="BJ113" i="1"/>
  <c r="AX113" i="1"/>
  <c r="AT113" i="1"/>
  <c r="AH113" i="1"/>
  <c r="AD113" i="1"/>
  <c r="R113" i="1"/>
  <c r="N113" i="1"/>
  <c r="J113" i="1"/>
  <c r="BD113" i="1"/>
  <c r="AZ113" i="1"/>
  <c r="AN113" i="1"/>
  <c r="AJ113" i="1"/>
  <c r="X113" i="1"/>
  <c r="T113" i="1"/>
  <c r="P113" i="1"/>
  <c r="L113" i="1"/>
  <c r="H113" i="1"/>
  <c r="BE113" i="1"/>
  <c r="AG113" i="1"/>
  <c r="Y113" i="1"/>
  <c r="Q113" i="1"/>
  <c r="I113" i="1"/>
  <c r="BK113" i="1"/>
  <c r="BC113" i="1"/>
  <c r="AE113" i="1"/>
  <c r="W113" i="1"/>
  <c r="O113" i="1"/>
  <c r="BA113" i="1"/>
  <c r="AS113" i="1"/>
  <c r="U113" i="1"/>
  <c r="M113" i="1"/>
  <c r="AA113" i="1"/>
  <c r="AY113" i="1"/>
  <c r="S113" i="1"/>
  <c r="K113" i="1"/>
  <c r="BI114" i="1"/>
  <c r="BE114" i="1"/>
  <c r="AS114" i="1"/>
  <c r="BH114" i="1"/>
  <c r="AV114" i="1"/>
  <c r="AR114" i="1"/>
  <c r="AQ114" i="1"/>
  <c r="AM114" i="1"/>
  <c r="AA114" i="1"/>
  <c r="W114" i="1"/>
  <c r="S114" i="1"/>
  <c r="O114" i="1"/>
  <c r="K114" i="1"/>
  <c r="BK114" i="1"/>
  <c r="AO114" i="1"/>
  <c r="AK114" i="1"/>
  <c r="Y114" i="1"/>
  <c r="U114" i="1"/>
  <c r="Q114" i="1"/>
  <c r="M114" i="1"/>
  <c r="I114" i="1"/>
  <c r="BB114" i="1"/>
  <c r="X114" i="1"/>
  <c r="P114" i="1"/>
  <c r="H114" i="1"/>
  <c r="AL114" i="1"/>
  <c r="AD114" i="1"/>
  <c r="N114" i="1"/>
  <c r="BJ114" i="1"/>
  <c r="AT114" i="1"/>
  <c r="T114" i="1"/>
  <c r="L114" i="1"/>
  <c r="BC116" i="1"/>
  <c r="AY116" i="1"/>
  <c r="AM116" i="1"/>
  <c r="AI116" i="1"/>
  <c r="W116" i="1"/>
  <c r="S116" i="1"/>
  <c r="O116" i="1"/>
  <c r="K116" i="1"/>
  <c r="BJ116" i="1"/>
  <c r="BF116" i="1"/>
  <c r="AT116" i="1"/>
  <c r="AP116" i="1"/>
  <c r="AD116" i="1"/>
  <c r="Z116" i="1"/>
  <c r="R116" i="1"/>
  <c r="N116" i="1"/>
  <c r="J116" i="1"/>
  <c r="AR116" i="1"/>
  <c r="AJ116" i="1"/>
  <c r="T116" i="1"/>
  <c r="L116" i="1"/>
  <c r="BD116" i="1"/>
  <c r="AF116" i="1"/>
  <c r="X116" i="1"/>
  <c r="P116" i="1"/>
  <c r="H116" i="1"/>
  <c r="BI116" i="1"/>
  <c r="AS116" i="1"/>
  <c r="M116" i="1"/>
  <c r="BE116" i="1"/>
  <c r="AO116" i="1"/>
  <c r="I116" i="1"/>
  <c r="BA116" i="1"/>
  <c r="AK116" i="1"/>
  <c r="U116" i="1"/>
  <c r="BE118" i="1"/>
  <c r="BA118" i="1"/>
  <c r="AO118" i="1"/>
  <c r="AK118" i="1"/>
  <c r="Y118" i="1"/>
  <c r="U118" i="1"/>
  <c r="Q118" i="1"/>
  <c r="M118" i="1"/>
  <c r="I118" i="1"/>
  <c r="BH118" i="1"/>
  <c r="AV118" i="1"/>
  <c r="AR118" i="1"/>
  <c r="AF118" i="1"/>
  <c r="AB118" i="1"/>
  <c r="T118" i="1"/>
  <c r="P118" i="1"/>
  <c r="L118" i="1"/>
  <c r="H118" i="1"/>
  <c r="BC118" i="1"/>
  <c r="AU118" i="1"/>
  <c r="W118" i="1"/>
  <c r="O118" i="1"/>
  <c r="AQ118" i="1"/>
  <c r="AI118" i="1"/>
  <c r="S118" i="1"/>
  <c r="K118" i="1"/>
  <c r="AX118" i="1"/>
  <c r="R118" i="1"/>
  <c r="BJ118" i="1"/>
  <c r="AT118" i="1"/>
  <c r="N118" i="1"/>
  <c r="BF118" i="1"/>
  <c r="AP118" i="1"/>
  <c r="J118" i="1"/>
  <c r="BK120" i="1"/>
  <c r="BG120" i="1"/>
  <c r="AU120" i="1"/>
  <c r="AQ120" i="1"/>
  <c r="AE120" i="1"/>
  <c r="AA120" i="1"/>
  <c r="S120" i="1"/>
  <c r="O120" i="1"/>
  <c r="K120" i="1"/>
  <c r="BB120" i="1"/>
  <c r="AX120" i="1"/>
  <c r="AL120" i="1"/>
  <c r="AH120" i="1"/>
  <c r="V120" i="1"/>
  <c r="R120" i="1"/>
  <c r="N120" i="1"/>
  <c r="J120" i="1"/>
  <c r="BD120" i="1"/>
  <c r="AV120" i="1"/>
  <c r="X120" i="1"/>
  <c r="P120" i="1"/>
  <c r="H120" i="1"/>
  <c r="AZ120" i="1"/>
  <c r="AR120" i="1"/>
  <c r="T120" i="1"/>
  <c r="L120" i="1"/>
  <c r="Y120" i="1"/>
  <c r="I120" i="1"/>
  <c r="U120" i="1"/>
  <c r="AW120" i="1"/>
  <c r="Q120" i="1"/>
  <c r="AP125" i="1"/>
  <c r="Z125" i="1"/>
  <c r="J125" i="1"/>
  <c r="BI127" i="1"/>
  <c r="BC127" i="1"/>
  <c r="W115" i="1"/>
  <c r="AW116" i="1"/>
  <c r="BI120" i="1"/>
  <c r="BH129" i="1"/>
  <c r="AV129" i="1"/>
  <c r="AR129" i="1"/>
  <c r="AF129" i="1"/>
  <c r="AB129" i="1"/>
  <c r="T129" i="1"/>
  <c r="P129" i="1"/>
  <c r="L129" i="1"/>
  <c r="H129" i="1"/>
  <c r="BG129" i="1"/>
  <c r="BC129" i="1"/>
  <c r="AQ129" i="1"/>
  <c r="AM129" i="1"/>
  <c r="AA129" i="1"/>
  <c r="W129" i="1"/>
  <c r="S129" i="1"/>
  <c r="O129" i="1"/>
  <c r="K129" i="1"/>
  <c r="BI129" i="1"/>
  <c r="AK129" i="1"/>
  <c r="AC129" i="1"/>
  <c r="U129" i="1"/>
  <c r="M129" i="1"/>
  <c r="BE129" i="1"/>
  <c r="AW129" i="1"/>
  <c r="Y129" i="1"/>
  <c r="Q129" i="1"/>
  <c r="I129" i="1"/>
  <c r="AP129" i="1"/>
  <c r="Z129" i="1"/>
  <c r="J129" i="1"/>
  <c r="AL129" i="1"/>
  <c r="V129" i="1"/>
  <c r="R129" i="1"/>
  <c r="AH114" i="1"/>
  <c r="J117" i="1"/>
  <c r="M120" i="1"/>
  <c r="AT129" i="1"/>
  <c r="BF115" i="1"/>
  <c r="BB115" i="1"/>
  <c r="AP115" i="1"/>
  <c r="AL115" i="1"/>
  <c r="Z115" i="1"/>
  <c r="V115" i="1"/>
  <c r="R115" i="1"/>
  <c r="N115" i="1"/>
  <c r="J115" i="1"/>
  <c r="BI115" i="1"/>
  <c r="AW115" i="1"/>
  <c r="AS115" i="1"/>
  <c r="AG115" i="1"/>
  <c r="AC115" i="1"/>
  <c r="U115" i="1"/>
  <c r="Q115" i="1"/>
  <c r="M115" i="1"/>
  <c r="I115" i="1"/>
  <c r="AZ115" i="1"/>
  <c r="AR115" i="1"/>
  <c r="T115" i="1"/>
  <c r="L115" i="1"/>
  <c r="AN115" i="1"/>
  <c r="AF115" i="1"/>
  <c r="P115" i="1"/>
  <c r="H115" i="1"/>
  <c r="AY115" i="1"/>
  <c r="S115" i="1"/>
  <c r="BK115" i="1"/>
  <c r="AU115" i="1"/>
  <c r="O115" i="1"/>
  <c r="BG115" i="1"/>
  <c r="AQ115" i="1"/>
  <c r="K115" i="1"/>
  <c r="BH117" i="1"/>
  <c r="BD117" i="1"/>
  <c r="AR117" i="1"/>
  <c r="AN117" i="1"/>
  <c r="AB117" i="1"/>
  <c r="X117" i="1"/>
  <c r="T117" i="1"/>
  <c r="P117" i="1"/>
  <c r="L117" i="1"/>
  <c r="H117" i="1"/>
  <c r="BC117" i="1"/>
  <c r="AY117" i="1"/>
  <c r="AM117" i="1"/>
  <c r="AI117" i="1"/>
  <c r="W117" i="1"/>
  <c r="S117" i="1"/>
  <c r="O117" i="1"/>
  <c r="K117" i="1"/>
  <c r="BE117" i="1"/>
  <c r="AW117" i="1"/>
  <c r="Y117" i="1"/>
  <c r="Q117" i="1"/>
  <c r="I117" i="1"/>
  <c r="BA117" i="1"/>
  <c r="AS117" i="1"/>
  <c r="U117" i="1"/>
  <c r="M117" i="1"/>
  <c r="V117" i="1"/>
  <c r="AX117" i="1"/>
  <c r="R117" i="1"/>
  <c r="BJ117" i="1"/>
  <c r="AT117" i="1"/>
  <c r="N117" i="1"/>
  <c r="BJ119" i="1"/>
  <c r="BF119" i="1"/>
  <c r="AT119" i="1"/>
  <c r="AP119" i="1"/>
  <c r="AD119" i="1"/>
  <c r="Z119" i="1"/>
  <c r="R119" i="1"/>
  <c r="N119" i="1"/>
  <c r="J119" i="1"/>
  <c r="BA119" i="1"/>
  <c r="AW119" i="1"/>
  <c r="AK119" i="1"/>
  <c r="AG119" i="1"/>
  <c r="U119" i="1"/>
  <c r="Q119" i="1"/>
  <c r="M119" i="1"/>
  <c r="I119" i="1"/>
  <c r="BD119" i="1"/>
  <c r="AV119" i="1"/>
  <c r="X119" i="1"/>
  <c r="P119" i="1"/>
  <c r="H119" i="1"/>
  <c r="AZ119" i="1"/>
  <c r="AR119" i="1"/>
  <c r="T119" i="1"/>
  <c r="L119" i="1"/>
  <c r="AE119" i="1"/>
  <c r="O119" i="1"/>
  <c r="AA119" i="1"/>
  <c r="K119" i="1"/>
  <c r="W119" i="1"/>
  <c r="J114" i="1"/>
  <c r="Q116" i="1"/>
  <c r="Z117" i="1"/>
  <c r="M127" i="1"/>
  <c r="BJ129" i="1"/>
  <c r="AZ121" i="1"/>
  <c r="AV121" i="1"/>
  <c r="AJ121" i="1"/>
  <c r="AF121" i="1"/>
  <c r="T121" i="1"/>
  <c r="P121" i="1"/>
  <c r="L121" i="1"/>
  <c r="H121" i="1"/>
  <c r="BK121" i="1"/>
  <c r="BG121" i="1"/>
  <c r="AU121" i="1"/>
  <c r="AQ121" i="1"/>
  <c r="AE121" i="1"/>
  <c r="AA121" i="1"/>
  <c r="S121" i="1"/>
  <c r="O121" i="1"/>
  <c r="K121" i="1"/>
  <c r="AS121" i="1"/>
  <c r="AK121" i="1"/>
  <c r="U121" i="1"/>
  <c r="M121" i="1"/>
  <c r="BE121" i="1"/>
  <c r="AG121" i="1"/>
  <c r="Y121" i="1"/>
  <c r="Q121" i="1"/>
  <c r="I121" i="1"/>
  <c r="BJ123" i="1"/>
  <c r="BF123" i="1"/>
  <c r="AT123" i="1"/>
  <c r="AP123" i="1"/>
  <c r="AD123" i="1"/>
  <c r="Z123" i="1"/>
  <c r="R123" i="1"/>
  <c r="N123" i="1"/>
  <c r="J123" i="1"/>
  <c r="BA123" i="1"/>
  <c r="AW123" i="1"/>
  <c r="AK123" i="1"/>
  <c r="AG123" i="1"/>
  <c r="U123" i="1"/>
  <c r="Q123" i="1"/>
  <c r="M123" i="1"/>
  <c r="I123" i="1"/>
  <c r="BH123" i="1"/>
  <c r="AZ123" i="1"/>
  <c r="AB123" i="1"/>
  <c r="T123" i="1"/>
  <c r="L123" i="1"/>
  <c r="AV123" i="1"/>
  <c r="AN123" i="1"/>
  <c r="P123" i="1"/>
  <c r="H123" i="1"/>
  <c r="AZ132" i="1"/>
  <c r="AV132" i="1"/>
  <c r="AJ132" i="1"/>
  <c r="AF132" i="1"/>
  <c r="T132" i="1"/>
  <c r="P132" i="1"/>
  <c r="L132" i="1"/>
  <c r="H132" i="1"/>
  <c r="BG132" i="1"/>
  <c r="BB132" i="1"/>
  <c r="AL132" i="1"/>
  <c r="AG132" i="1"/>
  <c r="Q132" i="1"/>
  <c r="K132" i="1"/>
  <c r="BA132" i="1"/>
  <c r="AU132" i="1"/>
  <c r="AE132" i="1"/>
  <c r="Z132" i="1"/>
  <c r="U132" i="1"/>
  <c r="O132" i="1"/>
  <c r="J132" i="1"/>
  <c r="BC132" i="1"/>
  <c r="W132" i="1"/>
  <c r="M132" i="1"/>
  <c r="AM132" i="1"/>
  <c r="AC132" i="1"/>
  <c r="R132" i="1"/>
  <c r="J121" i="1"/>
  <c r="Z121" i="1"/>
  <c r="AP121" i="1"/>
  <c r="AL122" i="1"/>
  <c r="BB122" i="1"/>
  <c r="S123" i="1"/>
  <c r="AY123" i="1"/>
  <c r="Y130" i="1"/>
  <c r="AT132" i="1"/>
  <c r="BJ130" i="1"/>
  <c r="AX130" i="1"/>
  <c r="AT130" i="1"/>
  <c r="AH130" i="1"/>
  <c r="AD130" i="1"/>
  <c r="R130" i="1"/>
  <c r="N130" i="1"/>
  <c r="J130" i="1"/>
  <c r="BC130" i="1"/>
  <c r="AW130" i="1"/>
  <c r="AG130" i="1"/>
  <c r="AB130" i="1"/>
  <c r="Q130" i="1"/>
  <c r="L130" i="1"/>
  <c r="BG130" i="1"/>
  <c r="AQ130" i="1"/>
  <c r="AK130" i="1"/>
  <c r="U130" i="1"/>
  <c r="P130" i="1"/>
  <c r="K130" i="1"/>
  <c r="AS130" i="1"/>
  <c r="AI130" i="1"/>
  <c r="M130" i="1"/>
  <c r="BI130" i="1"/>
  <c r="AY130" i="1"/>
  <c r="S130" i="1"/>
  <c r="H130" i="1"/>
  <c r="N121" i="1"/>
  <c r="AT121" i="1"/>
  <c r="BJ121" i="1"/>
  <c r="J122" i="1"/>
  <c r="AP122" i="1"/>
  <c r="BF122" i="1"/>
  <c r="BC123" i="1"/>
  <c r="I130" i="1"/>
  <c r="I132" i="1"/>
  <c r="AD132" i="1"/>
  <c r="BE122" i="1"/>
  <c r="BA122" i="1"/>
  <c r="AO122" i="1"/>
  <c r="AK122" i="1"/>
  <c r="Y122" i="1"/>
  <c r="U122" i="1"/>
  <c r="Q122" i="1"/>
  <c r="M122" i="1"/>
  <c r="I122" i="1"/>
  <c r="BH122" i="1"/>
  <c r="AV122" i="1"/>
  <c r="AR122" i="1"/>
  <c r="AF122" i="1"/>
  <c r="AB122" i="1"/>
  <c r="T122" i="1"/>
  <c r="P122" i="1"/>
  <c r="L122" i="1"/>
  <c r="H122" i="1"/>
  <c r="AY122" i="1"/>
  <c r="AQ122" i="1"/>
  <c r="S122" i="1"/>
  <c r="K122" i="1"/>
  <c r="AU122" i="1"/>
  <c r="AM122" i="1"/>
  <c r="O122" i="1"/>
  <c r="R121" i="1"/>
  <c r="N122" i="1"/>
  <c r="AD122" i="1"/>
  <c r="K123" i="1"/>
  <c r="AA123" i="1"/>
  <c r="O130" i="1"/>
  <c r="AJ130" i="1"/>
  <c r="N132" i="1"/>
  <c r="AI132" i="1"/>
  <c r="BE132" i="1"/>
  <c r="BB134" i="1"/>
  <c r="AX134" i="1"/>
  <c r="AL134" i="1"/>
  <c r="AH134" i="1"/>
  <c r="V134" i="1"/>
  <c r="R134" i="1"/>
  <c r="N134" i="1"/>
  <c r="J134" i="1"/>
  <c r="BH134" i="1"/>
  <c r="BD134" i="1"/>
  <c r="AR134" i="1"/>
  <c r="AN134" i="1"/>
  <c r="AB134" i="1"/>
  <c r="X134" i="1"/>
  <c r="T134" i="1"/>
  <c r="P134" i="1"/>
  <c r="L134" i="1"/>
  <c r="H134" i="1"/>
  <c r="AS134" i="1"/>
  <c r="AK134" i="1"/>
  <c r="U134" i="1"/>
  <c r="M134" i="1"/>
  <c r="BG134" i="1"/>
  <c r="AI134" i="1"/>
  <c r="AA134" i="1"/>
  <c r="S134" i="1"/>
  <c r="K134" i="1"/>
  <c r="BH136" i="1"/>
  <c r="BD136" i="1"/>
  <c r="AR136" i="1"/>
  <c r="AN136" i="1"/>
  <c r="AB136" i="1"/>
  <c r="X136" i="1"/>
  <c r="T136" i="1"/>
  <c r="P136" i="1"/>
  <c r="L136" i="1"/>
  <c r="H136" i="1"/>
  <c r="BB136" i="1"/>
  <c r="AX136" i="1"/>
  <c r="AL136" i="1"/>
  <c r="AH136" i="1"/>
  <c r="V136" i="1"/>
  <c r="R136" i="1"/>
  <c r="N136" i="1"/>
  <c r="J136" i="1"/>
  <c r="BG136" i="1"/>
  <c r="AY136" i="1"/>
  <c r="AA136" i="1"/>
  <c r="S136" i="1"/>
  <c r="K136" i="1"/>
  <c r="AW136" i="1"/>
  <c r="AO136" i="1"/>
  <c r="Q136" i="1"/>
  <c r="I136" i="1"/>
  <c r="M131" i="1"/>
  <c r="AH131" i="1"/>
  <c r="AS131" i="1"/>
  <c r="N133" i="1"/>
  <c r="X133" i="1"/>
  <c r="AI133" i="1"/>
  <c r="Q134" i="1"/>
  <c r="AG134" i="1"/>
  <c r="H135" i="1"/>
  <c r="X135" i="1"/>
  <c r="AN135" i="1"/>
  <c r="O136" i="1"/>
  <c r="AE136" i="1"/>
  <c r="AU136" i="1"/>
  <c r="L137" i="1"/>
  <c r="AB137" i="1"/>
  <c r="AR137" i="1"/>
  <c r="BC131" i="1"/>
  <c r="AY131" i="1"/>
  <c r="AM131" i="1"/>
  <c r="AI131" i="1"/>
  <c r="W131" i="1"/>
  <c r="S131" i="1"/>
  <c r="O131" i="1"/>
  <c r="K131" i="1"/>
  <c r="BH131" i="1"/>
  <c r="BB131" i="1"/>
  <c r="AL131" i="1"/>
  <c r="AG131" i="1"/>
  <c r="Q131" i="1"/>
  <c r="L131" i="1"/>
  <c r="AV131" i="1"/>
  <c r="AP131" i="1"/>
  <c r="Z131" i="1"/>
  <c r="U131" i="1"/>
  <c r="P131" i="1"/>
  <c r="J131" i="1"/>
  <c r="BI133" i="1"/>
  <c r="BE133" i="1"/>
  <c r="AS133" i="1"/>
  <c r="AO133" i="1"/>
  <c r="AC133" i="1"/>
  <c r="Y133" i="1"/>
  <c r="U133" i="1"/>
  <c r="Q133" i="1"/>
  <c r="M133" i="1"/>
  <c r="I133" i="1"/>
  <c r="BJ133" i="1"/>
  <c r="BC133" i="1"/>
  <c r="AM133" i="1"/>
  <c r="AH133" i="1"/>
  <c r="R133" i="1"/>
  <c r="L133" i="1"/>
  <c r="AV133" i="1"/>
  <c r="AQ133" i="1"/>
  <c r="AA133" i="1"/>
  <c r="V133" i="1"/>
  <c r="P133" i="1"/>
  <c r="K133" i="1"/>
  <c r="BK135" i="1"/>
  <c r="BG135" i="1"/>
  <c r="AU135" i="1"/>
  <c r="AQ135" i="1"/>
  <c r="AE135" i="1"/>
  <c r="AA135" i="1"/>
  <c r="S135" i="1"/>
  <c r="O135" i="1"/>
  <c r="K135" i="1"/>
  <c r="BA135" i="1"/>
  <c r="AW135" i="1"/>
  <c r="AK135" i="1"/>
  <c r="AG135" i="1"/>
  <c r="U135" i="1"/>
  <c r="Q135" i="1"/>
  <c r="M135" i="1"/>
  <c r="I135" i="1"/>
  <c r="BH135" i="1"/>
  <c r="AZ135" i="1"/>
  <c r="AB135" i="1"/>
  <c r="T135" i="1"/>
  <c r="L135" i="1"/>
  <c r="AX135" i="1"/>
  <c r="AP135" i="1"/>
  <c r="R135" i="1"/>
  <c r="J135" i="1"/>
  <c r="BA137" i="1"/>
  <c r="AW137" i="1"/>
  <c r="AK137" i="1"/>
  <c r="AG137" i="1"/>
  <c r="U137" i="1"/>
  <c r="Q137" i="1"/>
  <c r="M137" i="1"/>
  <c r="I137" i="1"/>
  <c r="BK137" i="1"/>
  <c r="BG137" i="1"/>
  <c r="AU137" i="1"/>
  <c r="AQ137" i="1"/>
  <c r="AE137" i="1"/>
  <c r="AA137" i="1"/>
  <c r="S137" i="1"/>
  <c r="O137" i="1"/>
  <c r="K137" i="1"/>
  <c r="AP137" i="1"/>
  <c r="AH137" i="1"/>
  <c r="R137" i="1"/>
  <c r="J137" i="1"/>
  <c r="BD137" i="1"/>
  <c r="AF137" i="1"/>
  <c r="X137" i="1"/>
  <c r="P137" i="1"/>
  <c r="H137" i="1"/>
  <c r="H131" i="1"/>
  <c r="R131" i="1"/>
  <c r="AX131" i="1"/>
  <c r="BI131" i="1"/>
  <c r="H133" i="1"/>
  <c r="S133" i="1"/>
  <c r="AD133" i="1"/>
  <c r="AN133" i="1"/>
  <c r="I134" i="1"/>
  <c r="Y134" i="1"/>
  <c r="AO134" i="1"/>
  <c r="P135" i="1"/>
  <c r="AF135" i="1"/>
  <c r="AV135" i="1"/>
  <c r="BC136" i="1"/>
  <c r="T137" i="1"/>
  <c r="BJ124" i="1"/>
  <c r="BF124" i="1"/>
  <c r="AT124" i="1"/>
  <c r="AP124" i="1"/>
  <c r="AD124" i="1"/>
  <c r="Z124" i="1"/>
  <c r="R124" i="1"/>
  <c r="N124" i="1"/>
  <c r="J124" i="1"/>
  <c r="AV124" i="1"/>
  <c r="AQ124" i="1"/>
  <c r="AA124" i="1"/>
  <c r="U124" i="1"/>
  <c r="P124" i="1"/>
  <c r="K124" i="1"/>
  <c r="BI124" i="1"/>
  <c r="BD124" i="1"/>
  <c r="AN124" i="1"/>
  <c r="AI124" i="1"/>
  <c r="S124" i="1"/>
  <c r="M124" i="1"/>
  <c r="H124" i="1"/>
  <c r="BG126" i="1"/>
  <c r="BC126" i="1"/>
  <c r="AZ126" i="1"/>
  <c r="AV126" i="1"/>
  <c r="AJ126" i="1"/>
  <c r="AF126" i="1"/>
  <c r="T126" i="1"/>
  <c r="P126" i="1"/>
  <c r="L126" i="1"/>
  <c r="H126" i="1"/>
  <c r="BH126" i="1"/>
  <c r="BB126" i="1"/>
  <c r="AP126" i="1"/>
  <c r="AL126" i="1"/>
  <c r="Z126" i="1"/>
  <c r="V126" i="1"/>
  <c r="R126" i="1"/>
  <c r="N126" i="1"/>
  <c r="J126" i="1"/>
  <c r="BF126" i="1"/>
  <c r="AG126" i="1"/>
  <c r="Y126" i="1"/>
  <c r="Q126" i="1"/>
  <c r="I126" i="1"/>
  <c r="BA126" i="1"/>
  <c r="AS126" i="1"/>
  <c r="U126" i="1"/>
  <c r="M126" i="1"/>
  <c r="BA128" i="1"/>
  <c r="AW128" i="1"/>
  <c r="AK128" i="1"/>
  <c r="AG128" i="1"/>
  <c r="U128" i="1"/>
  <c r="Q128" i="1"/>
  <c r="M128" i="1"/>
  <c r="I128" i="1"/>
  <c r="BK128" i="1"/>
  <c r="BF128" i="1"/>
  <c r="AP128" i="1"/>
  <c r="AJ128" i="1"/>
  <c r="T128" i="1"/>
  <c r="O128" i="1"/>
  <c r="J128" i="1"/>
  <c r="BC128" i="1"/>
  <c r="AX128" i="1"/>
  <c r="AH128" i="1"/>
  <c r="AB128" i="1"/>
  <c r="R128" i="1"/>
  <c r="L128" i="1"/>
  <c r="BJ128" i="1"/>
  <c r="AD128" i="1"/>
  <c r="S128" i="1"/>
  <c r="H128" i="1"/>
  <c r="AV128" i="1"/>
  <c r="AL128" i="1"/>
  <c r="P128" i="1"/>
  <c r="BD128" i="1"/>
  <c r="AT128" i="1"/>
  <c r="N128" i="1"/>
  <c r="Q124" i="1"/>
  <c r="AW124" i="1"/>
  <c r="BH124" i="1"/>
  <c r="O126" i="1"/>
  <c r="AU126" i="1"/>
  <c r="AF128" i="1"/>
  <c r="I124" i="1"/>
  <c r="T124" i="1"/>
  <c r="AE124" i="1"/>
  <c r="AO124" i="1"/>
  <c r="N125" i="1"/>
  <c r="AD125" i="1"/>
  <c r="S126" i="1"/>
  <c r="AI126" i="1"/>
  <c r="R127" i="1"/>
  <c r="AM127" i="1"/>
  <c r="AQ128" i="1"/>
  <c r="BC125" i="1"/>
  <c r="AY125" i="1"/>
  <c r="AM125" i="1"/>
  <c r="AI125" i="1"/>
  <c r="W125" i="1"/>
  <c r="S125" i="1"/>
  <c r="O125" i="1"/>
  <c r="K125" i="1"/>
  <c r="BI125" i="1"/>
  <c r="BE125" i="1"/>
  <c r="AS125" i="1"/>
  <c r="AO125" i="1"/>
  <c r="AC125" i="1"/>
  <c r="Y125" i="1"/>
  <c r="U125" i="1"/>
  <c r="Q125" i="1"/>
  <c r="M125" i="1"/>
  <c r="I125" i="1"/>
  <c r="AR125" i="1"/>
  <c r="AJ125" i="1"/>
  <c r="T125" i="1"/>
  <c r="L125" i="1"/>
  <c r="BD125" i="1"/>
  <c r="AF125" i="1"/>
  <c r="X125" i="1"/>
  <c r="P125" i="1"/>
  <c r="H125" i="1"/>
  <c r="BH127" i="1"/>
  <c r="BD127" i="1"/>
  <c r="AR127" i="1"/>
  <c r="AN127" i="1"/>
  <c r="AB127" i="1"/>
  <c r="X127" i="1"/>
  <c r="T127" i="1"/>
  <c r="P127" i="1"/>
  <c r="L127" i="1"/>
  <c r="H127" i="1"/>
  <c r="AY127" i="1"/>
  <c r="AT127" i="1"/>
  <c r="AD127" i="1"/>
  <c r="Y127" i="1"/>
  <c r="S127" i="1"/>
  <c r="N127" i="1"/>
  <c r="I127" i="1"/>
  <c r="BG127" i="1"/>
  <c r="AQ127" i="1"/>
  <c r="AL127" i="1"/>
  <c r="V127" i="1"/>
  <c r="Q127" i="1"/>
  <c r="K127" i="1"/>
  <c r="AU127" i="1"/>
  <c r="AK127" i="1"/>
  <c r="O127" i="1"/>
  <c r="BK127" i="1"/>
  <c r="BA127" i="1"/>
  <c r="U127" i="1"/>
  <c r="J127" i="1"/>
  <c r="L124" i="1"/>
  <c r="AG124" i="1"/>
  <c r="AR124" i="1"/>
  <c r="R125" i="1"/>
  <c r="AH125" i="1"/>
  <c r="AX125" i="1"/>
  <c r="BD126" i="1"/>
  <c r="W127" i="1"/>
  <c r="K128" i="1"/>
  <c r="BB128" i="1"/>
  <c r="O124" i="1"/>
  <c r="Y124" i="1"/>
  <c r="AU124" i="1"/>
  <c r="BE124" i="1"/>
  <c r="V125" i="1"/>
  <c r="BB125" i="1"/>
  <c r="K126" i="1"/>
  <c r="AA126" i="1"/>
  <c r="BI126" i="1"/>
  <c r="AC127" i="1"/>
  <c r="AZ133" i="1" l="1"/>
  <c r="BJ137" i="1"/>
  <c r="AD129" i="1"/>
  <c r="AO132" i="1"/>
  <c r="BA136" i="1"/>
  <c r="BK123" i="1"/>
  <c r="AQ113" i="1"/>
  <c r="J28" i="1"/>
  <c r="J46" i="1"/>
  <c r="J42" i="1"/>
  <c r="J38" i="1"/>
  <c r="J26" i="1"/>
  <c r="J25" i="1"/>
  <c r="J48" i="1"/>
  <c r="J43" i="1"/>
  <c r="J37" i="1"/>
  <c r="J34" i="1"/>
  <c r="K29" i="1"/>
  <c r="V128" i="1"/>
  <c r="AQ126" i="1"/>
  <c r="AL125" i="1"/>
  <c r="AJ124" i="1"/>
  <c r="AM126" i="1"/>
  <c r="W124" i="1"/>
  <c r="AE127" i="1"/>
  <c r="BF127" i="1"/>
  <c r="AA127" i="1"/>
  <c r="AW127" i="1"/>
  <c r="AI127" i="1"/>
  <c r="BE127" i="1"/>
  <c r="AF127" i="1"/>
  <c r="AV127" i="1"/>
  <c r="AN125" i="1"/>
  <c r="AZ125" i="1"/>
  <c r="AG125" i="1"/>
  <c r="AW125" i="1"/>
  <c r="AA125" i="1"/>
  <c r="AQ125" i="1"/>
  <c r="BG125" i="1"/>
  <c r="BJ125" i="1"/>
  <c r="BK124" i="1"/>
  <c r="AE126" i="1"/>
  <c r="AM124" i="1"/>
  <c r="X128" i="1"/>
  <c r="BG128" i="1"/>
  <c r="AN128" i="1"/>
  <c r="AM128" i="1"/>
  <c r="BH128" i="1"/>
  <c r="Z128" i="1"/>
  <c r="AU128" i="1"/>
  <c r="Y128" i="1"/>
  <c r="AO128" i="1"/>
  <c r="BE128" i="1"/>
  <c r="AC126" i="1"/>
  <c r="AO126" i="1"/>
  <c r="AD126" i="1"/>
  <c r="AT126" i="1"/>
  <c r="X126" i="1"/>
  <c r="AN126" i="1"/>
  <c r="BE126" i="1"/>
  <c r="BK126" i="1"/>
  <c r="X124" i="1"/>
  <c r="AS124" i="1"/>
  <c r="AF124" i="1"/>
  <c r="BA124" i="1"/>
  <c r="AH124" i="1"/>
  <c r="AX124" i="1"/>
  <c r="AZ137" i="1"/>
  <c r="AM136" i="1"/>
  <c r="AN131" i="1"/>
  <c r="AN137" i="1"/>
  <c r="AX137" i="1"/>
  <c r="AI137" i="1"/>
  <c r="AY137" i="1"/>
  <c r="Y137" i="1"/>
  <c r="AO137" i="1"/>
  <c r="BE137" i="1"/>
  <c r="Z135" i="1"/>
  <c r="BF135" i="1"/>
  <c r="AJ135" i="1"/>
  <c r="Y135" i="1"/>
  <c r="AO135" i="1"/>
  <c r="BE135" i="1"/>
  <c r="AI135" i="1"/>
  <c r="AY135" i="1"/>
  <c r="AF133" i="1"/>
  <c r="BB133" i="1"/>
  <c r="W133" i="1"/>
  <c r="AR133" i="1"/>
  <c r="BG133" i="1"/>
  <c r="AG133" i="1"/>
  <c r="AW133" i="1"/>
  <c r="AF131" i="1"/>
  <c r="BA131" i="1"/>
  <c r="V131" i="1"/>
  <c r="AR131" i="1"/>
  <c r="AA131" i="1"/>
  <c r="AQ131" i="1"/>
  <c r="BG131" i="1"/>
  <c r="BD133" i="1"/>
  <c r="X131" i="1"/>
  <c r="Y136" i="1"/>
  <c r="BE136" i="1"/>
  <c r="AI136" i="1"/>
  <c r="Z136" i="1"/>
  <c r="AP136" i="1"/>
  <c r="BF136" i="1"/>
  <c r="AF136" i="1"/>
  <c r="AV136" i="1"/>
  <c r="AQ134" i="1"/>
  <c r="BA134" i="1"/>
  <c r="AF134" i="1"/>
  <c r="AV134" i="1"/>
  <c r="Z134" i="1"/>
  <c r="AP134" i="1"/>
  <c r="BF134" i="1"/>
  <c r="BG123" i="1"/>
  <c r="BJ122" i="1"/>
  <c r="AX121" i="1"/>
  <c r="W122" i="1"/>
  <c r="BC122" i="1"/>
  <c r="AA122" i="1"/>
  <c r="BG122" i="1"/>
  <c r="AJ122" i="1"/>
  <c r="AZ122" i="1"/>
  <c r="AC122" i="1"/>
  <c r="AS122" i="1"/>
  <c r="BI122" i="1"/>
  <c r="AZ130" i="1"/>
  <c r="AM123" i="1"/>
  <c r="Z122" i="1"/>
  <c r="AD121" i="1"/>
  <c r="AC130" i="1"/>
  <c r="BD130" i="1"/>
  <c r="AA130" i="1"/>
  <c r="AV130" i="1"/>
  <c r="AM130" i="1"/>
  <c r="BH130" i="1"/>
  <c r="V130" i="1"/>
  <c r="AL130" i="1"/>
  <c r="BB130" i="1"/>
  <c r="Y132" i="1"/>
  <c r="AI123" i="1"/>
  <c r="V122" i="1"/>
  <c r="AX132" i="1"/>
  <c r="AH132" i="1"/>
  <c r="AK132" i="1"/>
  <c r="BF132" i="1"/>
  <c r="V132" i="1"/>
  <c r="AQ132" i="1"/>
  <c r="X132" i="1"/>
  <c r="AN132" i="1"/>
  <c r="BD132" i="1"/>
  <c r="X123" i="1"/>
  <c r="BD123" i="1"/>
  <c r="AJ123" i="1"/>
  <c r="Y123" i="1"/>
  <c r="AO123" i="1"/>
  <c r="BE123" i="1"/>
  <c r="AH123" i="1"/>
  <c r="AX123" i="1"/>
  <c r="AO121" i="1"/>
  <c r="BA121" i="1"/>
  <c r="AI121" i="1"/>
  <c r="AY121" i="1"/>
  <c r="X121" i="1"/>
  <c r="AN121" i="1"/>
  <c r="BD121" i="1"/>
  <c r="AC120" i="1"/>
  <c r="BC115" i="1"/>
  <c r="AM119" i="1"/>
  <c r="AQ119" i="1"/>
  <c r="AU119" i="1"/>
  <c r="AB119" i="1"/>
  <c r="BH119" i="1"/>
  <c r="AF119" i="1"/>
  <c r="Y119" i="1"/>
  <c r="AO119" i="1"/>
  <c r="BE119" i="1"/>
  <c r="AH119" i="1"/>
  <c r="AX119" i="1"/>
  <c r="AL117" i="1"/>
  <c r="AC117" i="1"/>
  <c r="BI117" i="1"/>
  <c r="AG117" i="1"/>
  <c r="AA117" i="1"/>
  <c r="AQ117" i="1"/>
  <c r="BG117" i="1"/>
  <c r="AF117" i="1"/>
  <c r="AV117" i="1"/>
  <c r="AV115" i="1"/>
  <c r="AB115" i="1"/>
  <c r="BH115" i="1"/>
  <c r="AK115" i="1"/>
  <c r="BA115" i="1"/>
  <c r="AD115" i="1"/>
  <c r="AT115" i="1"/>
  <c r="BJ115" i="1"/>
  <c r="V118" i="1"/>
  <c r="AH129" i="1"/>
  <c r="BB129" i="1"/>
  <c r="BF129" i="1"/>
  <c r="AG129" i="1"/>
  <c r="AS129" i="1"/>
  <c r="AE129" i="1"/>
  <c r="AU129" i="1"/>
  <c r="BK129" i="1"/>
  <c r="AJ129" i="1"/>
  <c r="AZ129" i="1"/>
  <c r="AI119" i="1"/>
  <c r="Z114" i="1"/>
  <c r="AK120" i="1"/>
  <c r="AO120" i="1"/>
  <c r="AB120" i="1"/>
  <c r="BH120" i="1"/>
  <c r="AF120" i="1"/>
  <c r="Z120" i="1"/>
  <c r="AP120" i="1"/>
  <c r="BF120" i="1"/>
  <c r="AI120" i="1"/>
  <c r="AY120" i="1"/>
  <c r="AY118" i="1"/>
  <c r="AE118" i="1"/>
  <c r="BK118" i="1"/>
  <c r="AJ118" i="1"/>
  <c r="AZ118" i="1"/>
  <c r="AC118" i="1"/>
  <c r="AS118" i="1"/>
  <c r="BI118" i="1"/>
  <c r="AN116" i="1"/>
  <c r="AZ116" i="1"/>
  <c r="AH116" i="1"/>
  <c r="AX116" i="1"/>
  <c r="AA116" i="1"/>
  <c r="AQ116" i="1"/>
  <c r="BG116" i="1"/>
  <c r="AB114" i="1"/>
  <c r="AX114" i="1"/>
  <c r="AF114" i="1"/>
  <c r="AC114" i="1"/>
  <c r="AU114" i="1"/>
  <c r="AE114" i="1"/>
  <c r="AY114" i="1"/>
  <c r="AZ114" i="1"/>
  <c r="AW114" i="1"/>
  <c r="BG113" i="1"/>
  <c r="AC113" i="1"/>
  <c r="BI113" i="1"/>
  <c r="AM113" i="1"/>
  <c r="AO113" i="1"/>
  <c r="AB113" i="1"/>
  <c r="AR113" i="1"/>
  <c r="BH113" i="1"/>
  <c r="V113" i="1"/>
  <c r="AL113" i="1"/>
  <c r="BB113" i="1"/>
  <c r="V137" i="1"/>
  <c r="W134" i="1"/>
  <c r="AD131" i="1"/>
  <c r="AL137" i="1"/>
  <c r="V135" i="1"/>
  <c r="BJ132" i="1"/>
  <c r="AK136" i="1"/>
  <c r="Y131" i="1"/>
  <c r="BB121" i="1"/>
  <c r="BF133" i="1"/>
  <c r="BE131" i="1"/>
  <c r="AJ131" i="1"/>
  <c r="AT135" i="1"/>
  <c r="AS120" i="1"/>
  <c r="BH137" i="1"/>
  <c r="BB118" i="1"/>
  <c r="AX127" i="1"/>
  <c r="AS127" i="1"/>
  <c r="W126" i="1"/>
  <c r="BC124" i="1"/>
  <c r="AP127" i="1"/>
  <c r="Z127" i="1"/>
  <c r="AG127" i="1"/>
  <c r="BB127" i="1"/>
  <c r="AO127" i="1"/>
  <c r="BJ127" i="1"/>
  <c r="AJ127" i="1"/>
  <c r="AZ127" i="1"/>
  <c r="AV125" i="1"/>
  <c r="AB125" i="1"/>
  <c r="BH125" i="1"/>
  <c r="AK125" i="1"/>
  <c r="BA125" i="1"/>
  <c r="AE125" i="1"/>
  <c r="AU125" i="1"/>
  <c r="BK125" i="1"/>
  <c r="AY126" i="1"/>
  <c r="AT125" i="1"/>
  <c r="AZ124" i="1"/>
  <c r="AB124" i="1"/>
  <c r="AI128" i="1"/>
  <c r="AA128" i="1"/>
  <c r="AY128" i="1"/>
  <c r="W128" i="1"/>
  <c r="AR128" i="1"/>
  <c r="AE128" i="1"/>
  <c r="AZ128" i="1"/>
  <c r="AC128" i="1"/>
  <c r="AS128" i="1"/>
  <c r="BI128" i="1"/>
  <c r="AK126" i="1"/>
  <c r="AW126" i="1"/>
  <c r="AH126" i="1"/>
  <c r="AX126" i="1"/>
  <c r="AB126" i="1"/>
  <c r="AR126" i="1"/>
  <c r="BJ126" i="1"/>
  <c r="AC124" i="1"/>
  <c r="AY124" i="1"/>
  <c r="AK124" i="1"/>
  <c r="BG124" i="1"/>
  <c r="V124" i="1"/>
  <c r="AL124" i="1"/>
  <c r="BB124" i="1"/>
  <c r="AJ137" i="1"/>
  <c r="W136" i="1"/>
  <c r="BE134" i="1"/>
  <c r="AY133" i="1"/>
  <c r="AC131" i="1"/>
  <c r="AV137" i="1"/>
  <c r="Z137" i="1"/>
  <c r="BF137" i="1"/>
  <c r="W137" i="1"/>
  <c r="AM137" i="1"/>
  <c r="BC137" i="1"/>
  <c r="AC137" i="1"/>
  <c r="AS137" i="1"/>
  <c r="BI137" i="1"/>
  <c r="AH135" i="1"/>
  <c r="AR135" i="1"/>
  <c r="AC135" i="1"/>
  <c r="AS135" i="1"/>
  <c r="BI135" i="1"/>
  <c r="W135" i="1"/>
  <c r="AM135" i="1"/>
  <c r="BC135" i="1"/>
  <c r="AL133" i="1"/>
  <c r="BH133" i="1"/>
  <c r="AB133" i="1"/>
  <c r="AX133" i="1"/>
  <c r="BK133" i="1"/>
  <c r="AK133" i="1"/>
  <c r="BA133" i="1"/>
  <c r="AK131" i="1"/>
  <c r="BF131" i="1"/>
  <c r="AB131" i="1"/>
  <c r="AW131" i="1"/>
  <c r="AE131" i="1"/>
  <c r="AU131" i="1"/>
  <c r="BK131" i="1"/>
  <c r="BK136" i="1"/>
  <c r="BD135" i="1"/>
  <c r="AW134" i="1"/>
  <c r="AT133" i="1"/>
  <c r="BD131" i="1"/>
  <c r="AG136" i="1"/>
  <c r="AQ136" i="1"/>
  <c r="AD136" i="1"/>
  <c r="AT136" i="1"/>
  <c r="BJ136" i="1"/>
  <c r="AJ136" i="1"/>
  <c r="AZ136" i="1"/>
  <c r="AY134" i="1"/>
  <c r="AC134" i="1"/>
  <c r="BI134" i="1"/>
  <c r="AJ134" i="1"/>
  <c r="AZ134" i="1"/>
  <c r="AD134" i="1"/>
  <c r="AT134" i="1"/>
  <c r="BJ134" i="1"/>
  <c r="BE130" i="1"/>
  <c r="AQ123" i="1"/>
  <c r="AT122" i="1"/>
  <c r="AH121" i="1"/>
  <c r="AE122" i="1"/>
  <c r="BK122" i="1"/>
  <c r="AI122" i="1"/>
  <c r="X122" i="1"/>
  <c r="AN122" i="1"/>
  <c r="BD122" i="1"/>
  <c r="AG122" i="1"/>
  <c r="AW122" i="1"/>
  <c r="AY132" i="1"/>
  <c r="AE130" i="1"/>
  <c r="W123" i="1"/>
  <c r="AN130" i="1"/>
  <c r="X130" i="1"/>
  <c r="AF130" i="1"/>
  <c r="BA130" i="1"/>
  <c r="W130" i="1"/>
  <c r="AR130" i="1"/>
  <c r="Z130" i="1"/>
  <c r="AP130" i="1"/>
  <c r="BF130" i="1"/>
  <c r="AU130" i="1"/>
  <c r="BF121" i="1"/>
  <c r="BI132" i="1"/>
  <c r="AS132" i="1"/>
  <c r="AP132" i="1"/>
  <c r="BK132" i="1"/>
  <c r="AA132" i="1"/>
  <c r="AW132" i="1"/>
  <c r="AB132" i="1"/>
  <c r="AR132" i="1"/>
  <c r="BH132" i="1"/>
  <c r="AF123" i="1"/>
  <c r="AR123" i="1"/>
  <c r="AC123" i="1"/>
  <c r="AS123" i="1"/>
  <c r="BI123" i="1"/>
  <c r="V123" i="1"/>
  <c r="AL123" i="1"/>
  <c r="BB123" i="1"/>
  <c r="AW121" i="1"/>
  <c r="AC121" i="1"/>
  <c r="BI121" i="1"/>
  <c r="W121" i="1"/>
  <c r="AM121" i="1"/>
  <c r="BC121" i="1"/>
  <c r="AB121" i="1"/>
  <c r="AR121" i="1"/>
  <c r="BH121" i="1"/>
  <c r="AL118" i="1"/>
  <c r="AP114" i="1"/>
  <c r="BC119" i="1"/>
  <c r="BG119" i="1"/>
  <c r="BK119" i="1"/>
  <c r="AJ119" i="1"/>
  <c r="AN119" i="1"/>
  <c r="AC119" i="1"/>
  <c r="AS119" i="1"/>
  <c r="BI119" i="1"/>
  <c r="V119" i="1"/>
  <c r="AL119" i="1"/>
  <c r="BB119" i="1"/>
  <c r="AD117" i="1"/>
  <c r="AH117" i="1"/>
  <c r="BB117" i="1"/>
  <c r="AK117" i="1"/>
  <c r="AO117" i="1"/>
  <c r="AE117" i="1"/>
  <c r="AU117" i="1"/>
  <c r="BK117" i="1"/>
  <c r="AJ117" i="1"/>
  <c r="AZ117" i="1"/>
  <c r="AA115" i="1"/>
  <c r="AE115" i="1"/>
  <c r="AI115" i="1"/>
  <c r="X115" i="1"/>
  <c r="BD115" i="1"/>
  <c r="AJ115" i="1"/>
  <c r="Y115" i="1"/>
  <c r="AO115" i="1"/>
  <c r="BE115" i="1"/>
  <c r="AH115" i="1"/>
  <c r="AX115" i="1"/>
  <c r="J41" i="1"/>
  <c r="AX129" i="1"/>
  <c r="AO129" i="1"/>
  <c r="BA129" i="1"/>
  <c r="AI129" i="1"/>
  <c r="AY129" i="1"/>
  <c r="X129" i="1"/>
  <c r="AN129" i="1"/>
  <c r="BD129" i="1"/>
  <c r="BF117" i="1"/>
  <c r="AH127" i="1"/>
  <c r="BF125" i="1"/>
  <c r="AG120" i="1"/>
  <c r="BA120" i="1"/>
  <c r="BE120" i="1"/>
  <c r="AJ120" i="1"/>
  <c r="AN120" i="1"/>
  <c r="AD120" i="1"/>
  <c r="AT120" i="1"/>
  <c r="BJ120" i="1"/>
  <c r="W120" i="1"/>
  <c r="AM120" i="1"/>
  <c r="BC120" i="1"/>
  <c r="Z118" i="1"/>
  <c r="AD118" i="1"/>
  <c r="AH118" i="1"/>
  <c r="AA118" i="1"/>
  <c r="BG118" i="1"/>
  <c r="AM118" i="1"/>
  <c r="X118" i="1"/>
  <c r="AN118" i="1"/>
  <c r="BD118" i="1"/>
  <c r="AG118" i="1"/>
  <c r="AW118" i="1"/>
  <c r="Y116" i="1"/>
  <c r="AC116" i="1"/>
  <c r="AV116" i="1"/>
  <c r="AB116" i="1"/>
  <c r="BH116" i="1"/>
  <c r="V116" i="1"/>
  <c r="AL116" i="1"/>
  <c r="BB116" i="1"/>
  <c r="AE116" i="1"/>
  <c r="AU116" i="1"/>
  <c r="BK116" i="1"/>
  <c r="AJ114" i="1"/>
  <c r="V114" i="1"/>
  <c r="AN114" i="1"/>
  <c r="AG114" i="1"/>
  <c r="BC114" i="1"/>
  <c r="AI114" i="1"/>
  <c r="BG114" i="1"/>
  <c r="BD114" i="1"/>
  <c r="BA114" i="1"/>
  <c r="AI113" i="1"/>
  <c r="AK113" i="1"/>
  <c r="AU113" i="1"/>
  <c r="AW113" i="1"/>
  <c r="AF113" i="1"/>
  <c r="AF138" i="1" s="1"/>
  <c r="AV113" i="1"/>
  <c r="Z113" i="1"/>
  <c r="AP113" i="1"/>
  <c r="BF113" i="1"/>
  <c r="AS136" i="1"/>
  <c r="AU133" i="1"/>
  <c r="BI136" i="1"/>
  <c r="AM134" i="1"/>
  <c r="AO131" i="1"/>
  <c r="BJ135" i="1"/>
  <c r="AP133" i="1"/>
  <c r="BJ131" i="1"/>
  <c r="AE134" i="1"/>
  <c r="AU123" i="1"/>
  <c r="V121" i="1"/>
  <c r="AL121" i="1"/>
  <c r="AG116" i="1"/>
  <c r="BC134" i="1"/>
  <c r="BF114" i="1"/>
  <c r="J32" i="1"/>
  <c r="J49" i="1"/>
  <c r="J44" i="1"/>
  <c r="J40" i="1"/>
  <c r="J36" i="1"/>
  <c r="J27" i="1"/>
  <c r="J33" i="1"/>
  <c r="J47" i="1"/>
  <c r="J39" i="1"/>
  <c r="J35" i="1"/>
  <c r="J30" i="1"/>
  <c r="J31" i="1"/>
  <c r="AE123" i="1"/>
  <c r="AY119" i="1"/>
  <c r="BL6" i="1"/>
  <c r="BK134" i="1"/>
  <c r="J45" i="1"/>
  <c r="K45" i="1" s="1"/>
  <c r="D19" i="1"/>
  <c r="H24" i="2"/>
  <c r="H66" i="2" s="1"/>
  <c r="C20" i="1"/>
  <c r="B18" i="2"/>
  <c r="B20" i="1" s="1"/>
  <c r="C19" i="2"/>
  <c r="G18" i="2"/>
  <c r="H18" i="2" s="1"/>
  <c r="H20" i="1" s="1"/>
  <c r="D14" i="2"/>
  <c r="I4" i="1"/>
  <c r="I24" i="2"/>
  <c r="J4" i="2"/>
  <c r="I4" i="8"/>
  <c r="J138" i="1"/>
  <c r="H17" i="2"/>
  <c r="I17" i="2" s="1"/>
  <c r="G210" i="1"/>
  <c r="G18" i="8"/>
  <c r="C57" i="8"/>
  <c r="C55" i="8"/>
  <c r="C53" i="8"/>
  <c r="C51" i="8"/>
  <c r="C49" i="8"/>
  <c r="C47" i="8"/>
  <c r="C45" i="8"/>
  <c r="C43" i="8"/>
  <c r="C41" i="8"/>
  <c r="C39" i="8"/>
  <c r="C37" i="8"/>
  <c r="C35" i="8"/>
  <c r="C59" i="8"/>
  <c r="C58" i="8"/>
  <c r="C56" i="8"/>
  <c r="C54" i="8"/>
  <c r="C52" i="8"/>
  <c r="C50" i="8"/>
  <c r="C48" i="8"/>
  <c r="C46" i="8"/>
  <c r="C44" i="8"/>
  <c r="C42" i="8"/>
  <c r="C40" i="8"/>
  <c r="C38" i="8"/>
  <c r="C36" i="8"/>
  <c r="C34" i="8"/>
  <c r="H14" i="1"/>
  <c r="H188" i="1" s="1"/>
  <c r="H17" i="1"/>
  <c r="H15" i="1"/>
  <c r="H8" i="8" s="1"/>
  <c r="E138" i="1"/>
  <c r="C266" i="1"/>
  <c r="C264" i="1"/>
  <c r="C262" i="1"/>
  <c r="C260" i="1"/>
  <c r="C258" i="1"/>
  <c r="C256" i="1"/>
  <c r="C254" i="1"/>
  <c r="C252" i="1"/>
  <c r="C250" i="1"/>
  <c r="C248" i="1"/>
  <c r="C246" i="1"/>
  <c r="C244" i="1"/>
  <c r="C268" i="1"/>
  <c r="C263" i="1"/>
  <c r="C255" i="1"/>
  <c r="C247" i="1"/>
  <c r="C267" i="1"/>
  <c r="C259" i="1"/>
  <c r="C251" i="1"/>
  <c r="C243" i="1"/>
  <c r="C265" i="1"/>
  <c r="C249" i="1"/>
  <c r="C261" i="1"/>
  <c r="C245" i="1"/>
  <c r="C253" i="1"/>
  <c r="C257" i="1"/>
  <c r="Q138" i="1"/>
  <c r="S138" i="1"/>
  <c r="K138" i="1"/>
  <c r="R138" i="1"/>
  <c r="AS138" i="1"/>
  <c r="P138" i="1"/>
  <c r="O138" i="1"/>
  <c r="L138" i="1"/>
  <c r="T138" i="1"/>
  <c r="H138" i="1"/>
  <c r="U138" i="1"/>
  <c r="I138" i="1"/>
  <c r="M138" i="1"/>
  <c r="N138" i="1"/>
  <c r="AQ138" i="1" l="1"/>
  <c r="AG138" i="1"/>
  <c r="AV138" i="1"/>
  <c r="BG138" i="1"/>
  <c r="AU138" i="1"/>
  <c r="Y138" i="1"/>
  <c r="AT138" i="1"/>
  <c r="V138" i="1"/>
  <c r="AX138" i="1"/>
  <c r="AW138" i="1"/>
  <c r="AB138" i="1"/>
  <c r="AA138" i="1"/>
  <c r="W138" i="1"/>
  <c r="AE138" i="1"/>
  <c r="BJ138" i="1"/>
  <c r="AO138" i="1"/>
  <c r="BF138" i="1"/>
  <c r="AP138" i="1"/>
  <c r="BA138" i="1"/>
  <c r="BC138" i="1"/>
  <c r="AJ138" i="1"/>
  <c r="X138" i="1"/>
  <c r="AM138" i="1"/>
  <c r="AY138" i="1"/>
  <c r="BE138" i="1"/>
  <c r="BD138" i="1"/>
  <c r="BH138" i="1"/>
  <c r="AN138" i="1"/>
  <c r="BB138" i="1"/>
  <c r="AR138" i="1"/>
  <c r="BI138" i="1"/>
  <c r="AZ138" i="1"/>
  <c r="AC138" i="1"/>
  <c r="AH138" i="1"/>
  <c r="AI138" i="1"/>
  <c r="AK138" i="1"/>
  <c r="AD138" i="1"/>
  <c r="Z138" i="1"/>
  <c r="BK138" i="1"/>
  <c r="AL138" i="1"/>
  <c r="K31" i="1"/>
  <c r="K35" i="1"/>
  <c r="K47" i="1"/>
  <c r="K27" i="1"/>
  <c r="K40" i="1"/>
  <c r="K49" i="1"/>
  <c r="K34" i="1"/>
  <c r="K43" i="1"/>
  <c r="K25" i="1"/>
  <c r="K38" i="1"/>
  <c r="K46" i="1"/>
  <c r="K41" i="1"/>
  <c r="K30" i="1"/>
  <c r="K39" i="1"/>
  <c r="K33" i="1"/>
  <c r="K36" i="1"/>
  <c r="K44" i="1"/>
  <c r="K32" i="1"/>
  <c r="L29" i="1"/>
  <c r="K37" i="1"/>
  <c r="K48" i="1"/>
  <c r="K26" i="1"/>
  <c r="K42" i="1"/>
  <c r="K28" i="1"/>
  <c r="BM6" i="1"/>
  <c r="BL118" i="1"/>
  <c r="BL130" i="1"/>
  <c r="BL133" i="1"/>
  <c r="BL113" i="1"/>
  <c r="BL117" i="1"/>
  <c r="BL122" i="1"/>
  <c r="BL131" i="1"/>
  <c r="BL124" i="1"/>
  <c r="BL126" i="1"/>
  <c r="BL115" i="1"/>
  <c r="BL119" i="1"/>
  <c r="BL121" i="1"/>
  <c r="BL132" i="1"/>
  <c r="BL135" i="1"/>
  <c r="BL125" i="1"/>
  <c r="BL127" i="1"/>
  <c r="BL116" i="1"/>
  <c r="BL120" i="1"/>
  <c r="BL134" i="1"/>
  <c r="BL136" i="1"/>
  <c r="BL128" i="1"/>
  <c r="BL114" i="1"/>
  <c r="BL129" i="1"/>
  <c r="BL137" i="1"/>
  <c r="BL123" i="1"/>
  <c r="H19" i="1"/>
  <c r="H76" i="2"/>
  <c r="H65" i="1" s="1"/>
  <c r="J4" i="8"/>
  <c r="K4" i="2"/>
  <c r="J17" i="2"/>
  <c r="J4" i="1"/>
  <c r="J24" i="2"/>
  <c r="I90" i="2"/>
  <c r="I79" i="1" s="1"/>
  <c r="I106" i="1" s="1"/>
  <c r="I86" i="2"/>
  <c r="I75" i="1" s="1"/>
  <c r="I82" i="2"/>
  <c r="I71" i="1" s="1"/>
  <c r="I98" i="1" s="1"/>
  <c r="I78" i="2"/>
  <c r="I67" i="1" s="1"/>
  <c r="I94" i="1" s="1"/>
  <c r="I75" i="2"/>
  <c r="I64" i="1" s="1"/>
  <c r="I91" i="1" s="1"/>
  <c r="I77" i="2"/>
  <c r="I66" i="1" s="1"/>
  <c r="I93" i="1" s="1"/>
  <c r="I66" i="2"/>
  <c r="I55" i="1" s="1"/>
  <c r="I82" i="1" s="1"/>
  <c r="I74" i="2"/>
  <c r="I63" i="1" s="1"/>
  <c r="I90" i="1" s="1"/>
  <c r="I85" i="2"/>
  <c r="I74" i="1" s="1"/>
  <c r="I101" i="1" s="1"/>
  <c r="I70" i="2"/>
  <c r="I59" i="1" s="1"/>
  <c r="I86" i="1" s="1"/>
  <c r="I89" i="2"/>
  <c r="I78" i="1" s="1"/>
  <c r="I105" i="1" s="1"/>
  <c r="I81" i="2"/>
  <c r="I70" i="1" s="1"/>
  <c r="I97" i="1" s="1"/>
  <c r="I69" i="2"/>
  <c r="I58" i="1" s="1"/>
  <c r="I85" i="1" s="1"/>
  <c r="I88" i="2"/>
  <c r="I77" i="1" s="1"/>
  <c r="I104" i="1" s="1"/>
  <c r="I73" i="2"/>
  <c r="I62" i="1" s="1"/>
  <c r="I89" i="1" s="1"/>
  <c r="I68" i="2"/>
  <c r="I57" i="1" s="1"/>
  <c r="I84" i="1" s="1"/>
  <c r="I84" i="2"/>
  <c r="I73" i="1" s="1"/>
  <c r="I100" i="1" s="1"/>
  <c r="I67" i="2"/>
  <c r="I56" i="1" s="1"/>
  <c r="I83" i="1" s="1"/>
  <c r="I71" i="2"/>
  <c r="I60" i="1" s="1"/>
  <c r="I87" i="1" s="1"/>
  <c r="I83" i="2"/>
  <c r="I72" i="1" s="1"/>
  <c r="I99" i="1" s="1"/>
  <c r="I80" i="2"/>
  <c r="I69" i="1" s="1"/>
  <c r="I96" i="1" s="1"/>
  <c r="I79" i="2"/>
  <c r="I68" i="1" s="1"/>
  <c r="I95" i="1" s="1"/>
  <c r="I87" i="2"/>
  <c r="I76" i="1" s="1"/>
  <c r="I103" i="1" s="1"/>
  <c r="I72" i="2"/>
  <c r="I61" i="1" s="1"/>
  <c r="I88" i="1" s="1"/>
  <c r="C21" i="1"/>
  <c r="C20" i="2"/>
  <c r="B19" i="2"/>
  <c r="B21" i="1" s="1"/>
  <c r="C125" i="2"/>
  <c r="F125" i="2" s="1"/>
  <c r="G19" i="2"/>
  <c r="H19" i="2" s="1"/>
  <c r="H21" i="1" s="1"/>
  <c r="H7" i="8"/>
  <c r="H203" i="1"/>
  <c r="H206" i="1" s="1"/>
  <c r="H17" i="8" s="1"/>
  <c r="I18" i="2"/>
  <c r="I20" i="1" s="1"/>
  <c r="I17" i="1"/>
  <c r="I15" i="1"/>
  <c r="I8" i="8" s="1"/>
  <c r="I14" i="1"/>
  <c r="H89" i="2"/>
  <c r="H78" i="1" s="1"/>
  <c r="H105" i="1" s="1"/>
  <c r="H85" i="2"/>
  <c r="H74" i="1" s="1"/>
  <c r="H101" i="1" s="1"/>
  <c r="H81" i="2"/>
  <c r="H70" i="1" s="1"/>
  <c r="H97" i="1" s="1"/>
  <c r="H77" i="2"/>
  <c r="H66" i="1" s="1"/>
  <c r="H93" i="1" s="1"/>
  <c r="H82" i="2"/>
  <c r="H71" i="1" s="1"/>
  <c r="H98" i="1" s="1"/>
  <c r="H78" i="2"/>
  <c r="H67" i="1" s="1"/>
  <c r="H94" i="1" s="1"/>
  <c r="H75" i="2"/>
  <c r="H64" i="1" s="1"/>
  <c r="H91" i="1" s="1"/>
  <c r="H71" i="2"/>
  <c r="H60" i="1" s="1"/>
  <c r="H87" i="1" s="1"/>
  <c r="H67" i="2"/>
  <c r="H56" i="1" s="1"/>
  <c r="H83" i="1" s="1"/>
  <c r="H84" i="2"/>
  <c r="H73" i="1" s="1"/>
  <c r="H100" i="1" s="1"/>
  <c r="H69" i="2"/>
  <c r="H58" i="1" s="1"/>
  <c r="H85" i="1" s="1"/>
  <c r="H88" i="2"/>
  <c r="H77" i="1" s="1"/>
  <c r="H104" i="1" s="1"/>
  <c r="H80" i="2"/>
  <c r="H69" i="1" s="1"/>
  <c r="H96" i="1" s="1"/>
  <c r="H73" i="2"/>
  <c r="H62" i="1" s="1"/>
  <c r="H89" i="1" s="1"/>
  <c r="H68" i="2"/>
  <c r="H57" i="1" s="1"/>
  <c r="H84" i="1" s="1"/>
  <c r="H70" i="2"/>
  <c r="H59" i="1" s="1"/>
  <c r="H86" i="1" s="1"/>
  <c r="H55" i="1"/>
  <c r="H82" i="1" s="1"/>
  <c r="H90" i="2"/>
  <c r="H79" i="1" s="1"/>
  <c r="H106" i="1" s="1"/>
  <c r="H74" i="2"/>
  <c r="H63" i="1" s="1"/>
  <c r="H90" i="1" s="1"/>
  <c r="H79" i="2"/>
  <c r="H68" i="1" s="1"/>
  <c r="H95" i="1" s="1"/>
  <c r="H72" i="2"/>
  <c r="H61" i="1" s="1"/>
  <c r="H88" i="1" s="1"/>
  <c r="H83" i="2"/>
  <c r="H72" i="1" s="1"/>
  <c r="H99" i="1" s="1"/>
  <c r="H86" i="2"/>
  <c r="H75" i="1" s="1"/>
  <c r="H87" i="2"/>
  <c r="H76" i="1" s="1"/>
  <c r="H103" i="1" s="1"/>
  <c r="I19" i="1"/>
  <c r="I76" i="2"/>
  <c r="I65" i="1" s="1"/>
  <c r="L45" i="1"/>
  <c r="L41" i="1" l="1"/>
  <c r="L28" i="1"/>
  <c r="L26" i="1"/>
  <c r="L37" i="1"/>
  <c r="L32" i="1"/>
  <c r="L36" i="1"/>
  <c r="L39" i="1"/>
  <c r="L38" i="1"/>
  <c r="L43" i="1"/>
  <c r="L49" i="1"/>
  <c r="L27" i="1"/>
  <c r="L35" i="1"/>
  <c r="L42" i="1"/>
  <c r="L48" i="1"/>
  <c r="M29" i="1"/>
  <c r="L44" i="1"/>
  <c r="L33" i="1"/>
  <c r="L30" i="1"/>
  <c r="L46" i="1"/>
  <c r="L25" i="1"/>
  <c r="L34" i="1"/>
  <c r="L40" i="1"/>
  <c r="L47" i="1"/>
  <c r="L31" i="1"/>
  <c r="BL138" i="1"/>
  <c r="BN6" i="1"/>
  <c r="BM120" i="1"/>
  <c r="BM116" i="1"/>
  <c r="BM117" i="1"/>
  <c r="BM119" i="1"/>
  <c r="BM130" i="1"/>
  <c r="BM122" i="1"/>
  <c r="BM136" i="1"/>
  <c r="BM135" i="1"/>
  <c r="BM126" i="1"/>
  <c r="BM113" i="1"/>
  <c r="BM118" i="1"/>
  <c r="BM129" i="1"/>
  <c r="BM115" i="1"/>
  <c r="BM121" i="1"/>
  <c r="BM132" i="1"/>
  <c r="BM134" i="1"/>
  <c r="BM127" i="1"/>
  <c r="BM133" i="1"/>
  <c r="BM114" i="1"/>
  <c r="BM123" i="1"/>
  <c r="BM124" i="1"/>
  <c r="BM137" i="1"/>
  <c r="BM131" i="1"/>
  <c r="BM128" i="1"/>
  <c r="BM125" i="1"/>
  <c r="H16" i="1"/>
  <c r="H194" i="1" s="1"/>
  <c r="H102" i="1"/>
  <c r="I7" i="8"/>
  <c r="J19" i="1"/>
  <c r="J76" i="2"/>
  <c r="J65" i="1" s="1"/>
  <c r="J92" i="1" s="1"/>
  <c r="C22" i="1"/>
  <c r="C153" i="2"/>
  <c r="F153" i="2" s="1"/>
  <c r="G20" i="2"/>
  <c r="H20" i="2" s="1"/>
  <c r="H22" i="1" s="1"/>
  <c r="B20" i="2"/>
  <c r="B22" i="1" s="1"/>
  <c r="J73" i="2"/>
  <c r="J62" i="1" s="1"/>
  <c r="J89" i="1" s="1"/>
  <c r="J69" i="2"/>
  <c r="J58" i="1" s="1"/>
  <c r="J85" i="1" s="1"/>
  <c r="J89" i="2"/>
  <c r="J78" i="1" s="1"/>
  <c r="J105" i="1" s="1"/>
  <c r="J75" i="2"/>
  <c r="J64" i="1" s="1"/>
  <c r="J91" i="1" s="1"/>
  <c r="J86" i="2"/>
  <c r="J75" i="1" s="1"/>
  <c r="J78" i="2"/>
  <c r="J67" i="1" s="1"/>
  <c r="J94" i="1" s="1"/>
  <c r="J71" i="2"/>
  <c r="J60" i="1" s="1"/>
  <c r="J87" i="1" s="1"/>
  <c r="J82" i="2"/>
  <c r="J71" i="1" s="1"/>
  <c r="J98" i="1" s="1"/>
  <c r="J67" i="2"/>
  <c r="J56" i="1" s="1"/>
  <c r="J83" i="1" s="1"/>
  <c r="J90" i="2"/>
  <c r="J79" i="1" s="1"/>
  <c r="J106" i="1" s="1"/>
  <c r="J79" i="2"/>
  <c r="J68" i="1" s="1"/>
  <c r="J95" i="1" s="1"/>
  <c r="J87" i="2"/>
  <c r="J76" i="1" s="1"/>
  <c r="J103" i="1" s="1"/>
  <c r="J72" i="2"/>
  <c r="J61" i="1" s="1"/>
  <c r="J88" i="1" s="1"/>
  <c r="J83" i="2"/>
  <c r="J72" i="1" s="1"/>
  <c r="J99" i="1" s="1"/>
  <c r="J85" i="2"/>
  <c r="J74" i="1" s="1"/>
  <c r="J101" i="1" s="1"/>
  <c r="J88" i="2"/>
  <c r="J77" i="1" s="1"/>
  <c r="J104" i="1" s="1"/>
  <c r="J70" i="2"/>
  <c r="J59" i="1" s="1"/>
  <c r="J86" i="1" s="1"/>
  <c r="J66" i="2"/>
  <c r="J55" i="1" s="1"/>
  <c r="J82" i="1" s="1"/>
  <c r="J81" i="2"/>
  <c r="J70" i="1" s="1"/>
  <c r="J97" i="1" s="1"/>
  <c r="J68" i="2"/>
  <c r="J57" i="1" s="1"/>
  <c r="J84" i="1" s="1"/>
  <c r="J74" i="2"/>
  <c r="J63" i="1" s="1"/>
  <c r="J90" i="1" s="1"/>
  <c r="J77" i="2"/>
  <c r="J66" i="1" s="1"/>
  <c r="J93" i="1" s="1"/>
  <c r="J80" i="2"/>
  <c r="J69" i="1" s="1"/>
  <c r="J96" i="1" s="1"/>
  <c r="J84" i="2"/>
  <c r="J73" i="1" s="1"/>
  <c r="J100" i="1" s="1"/>
  <c r="K4" i="8"/>
  <c r="K4" i="1"/>
  <c r="K24" i="2"/>
  <c r="K17" i="2"/>
  <c r="L4" i="2"/>
  <c r="I19" i="2"/>
  <c r="H9" i="8"/>
  <c r="J14" i="1"/>
  <c r="J17" i="1"/>
  <c r="J15" i="1"/>
  <c r="J8" i="8" s="1"/>
  <c r="J18" i="2"/>
  <c r="J20" i="1" s="1"/>
  <c r="M45" i="1"/>
  <c r="I92" i="1"/>
  <c r="C10" i="6"/>
  <c r="I102" i="1"/>
  <c r="H92" i="1"/>
  <c r="H14" i="8"/>
  <c r="I108" i="1" l="1"/>
  <c r="I204" i="1" s="1"/>
  <c r="I15" i="8" s="1"/>
  <c r="M41" i="1"/>
  <c r="H108" i="1"/>
  <c r="H204" i="1" s="1"/>
  <c r="H15" i="8" s="1"/>
  <c r="M31" i="1"/>
  <c r="M40" i="1"/>
  <c r="M25" i="1"/>
  <c r="M30" i="1"/>
  <c r="M44" i="1"/>
  <c r="M48" i="1"/>
  <c r="M27" i="1"/>
  <c r="M43" i="1"/>
  <c r="M39" i="1"/>
  <c r="M32" i="1"/>
  <c r="M26" i="1"/>
  <c r="M47" i="1"/>
  <c r="M34" i="1"/>
  <c r="M46" i="1"/>
  <c r="M33" i="1"/>
  <c r="N29" i="1"/>
  <c r="M42" i="1"/>
  <c r="M35" i="1"/>
  <c r="M49" i="1"/>
  <c r="M38" i="1"/>
  <c r="M36" i="1"/>
  <c r="M37" i="1"/>
  <c r="M28" i="1"/>
  <c r="BM138" i="1"/>
  <c r="BO6" i="1"/>
  <c r="BN120" i="1"/>
  <c r="BN130" i="1"/>
  <c r="BN131" i="1"/>
  <c r="BN137" i="1"/>
  <c r="BN133" i="1"/>
  <c r="BN129" i="1"/>
  <c r="BN115" i="1"/>
  <c r="BN123" i="1"/>
  <c r="BN122" i="1"/>
  <c r="BN114" i="1"/>
  <c r="BN118" i="1"/>
  <c r="BN132" i="1"/>
  <c r="BN134" i="1"/>
  <c r="BN135" i="1"/>
  <c r="BN126" i="1"/>
  <c r="BN127" i="1"/>
  <c r="BN113" i="1"/>
  <c r="BN119" i="1"/>
  <c r="BN116" i="1"/>
  <c r="BN124" i="1"/>
  <c r="BN128" i="1"/>
  <c r="BN125" i="1"/>
  <c r="BN136" i="1"/>
  <c r="BN121" i="1"/>
  <c r="BN117" i="1"/>
  <c r="H195" i="1"/>
  <c r="I188" i="1" s="1"/>
  <c r="K18" i="2"/>
  <c r="K20" i="1" s="1"/>
  <c r="I21" i="1"/>
  <c r="J19" i="2"/>
  <c r="K19" i="1"/>
  <c r="K76" i="2"/>
  <c r="K65" i="1" s="1"/>
  <c r="K92" i="1" s="1"/>
  <c r="J102" i="1"/>
  <c r="J7" i="8"/>
  <c r="K68" i="2"/>
  <c r="K57" i="1" s="1"/>
  <c r="K84" i="1" s="1"/>
  <c r="K83" i="2"/>
  <c r="K72" i="1" s="1"/>
  <c r="K99" i="1" s="1"/>
  <c r="K75" i="2"/>
  <c r="K64" i="1" s="1"/>
  <c r="K91" i="1" s="1"/>
  <c r="K78" i="2"/>
  <c r="K67" i="1" s="1"/>
  <c r="K94" i="1" s="1"/>
  <c r="K81" i="2"/>
  <c r="K70" i="1" s="1"/>
  <c r="K97" i="1" s="1"/>
  <c r="K73" i="2"/>
  <c r="K62" i="1" s="1"/>
  <c r="K89" i="1" s="1"/>
  <c r="K80" i="2"/>
  <c r="K69" i="1" s="1"/>
  <c r="K96" i="1" s="1"/>
  <c r="K69" i="2"/>
  <c r="K58" i="1" s="1"/>
  <c r="K85" i="1" s="1"/>
  <c r="K79" i="2"/>
  <c r="K68" i="1" s="1"/>
  <c r="K95" i="1" s="1"/>
  <c r="K87" i="2"/>
  <c r="K76" i="1" s="1"/>
  <c r="K103" i="1" s="1"/>
  <c r="K71" i="2"/>
  <c r="K60" i="1" s="1"/>
  <c r="K87" i="1" s="1"/>
  <c r="K77" i="2"/>
  <c r="K66" i="1" s="1"/>
  <c r="K93" i="1" s="1"/>
  <c r="K85" i="2"/>
  <c r="K74" i="1" s="1"/>
  <c r="K101" i="1" s="1"/>
  <c r="K84" i="2"/>
  <c r="K73" i="1" s="1"/>
  <c r="K100" i="1" s="1"/>
  <c r="K67" i="2"/>
  <c r="K56" i="1" s="1"/>
  <c r="K83" i="1" s="1"/>
  <c r="K86" i="2"/>
  <c r="K75" i="1" s="1"/>
  <c r="K70" i="2"/>
  <c r="K59" i="1" s="1"/>
  <c r="K86" i="1" s="1"/>
  <c r="K74" i="2"/>
  <c r="K63" i="1" s="1"/>
  <c r="K90" i="1" s="1"/>
  <c r="K89" i="2"/>
  <c r="K78" i="1" s="1"/>
  <c r="K105" i="1" s="1"/>
  <c r="K88" i="2"/>
  <c r="K77" i="1" s="1"/>
  <c r="K104" i="1" s="1"/>
  <c r="K90" i="2"/>
  <c r="K79" i="1" s="1"/>
  <c r="K106" i="1" s="1"/>
  <c r="K72" i="2"/>
  <c r="K61" i="1" s="1"/>
  <c r="K88" i="1" s="1"/>
  <c r="K66" i="2"/>
  <c r="K55" i="1" s="1"/>
  <c r="K82" i="1" s="1"/>
  <c r="K82" i="2"/>
  <c r="K71" i="1" s="1"/>
  <c r="K98" i="1" s="1"/>
  <c r="I20" i="2"/>
  <c r="I9" i="8"/>
  <c r="N45" i="1"/>
  <c r="N41" i="1"/>
  <c r="L4" i="8"/>
  <c r="L4" i="1"/>
  <c r="L24" i="2"/>
  <c r="L186" i="2" s="1"/>
  <c r="L17" i="2"/>
  <c r="C27" i="2" s="1"/>
  <c r="L18" i="2"/>
  <c r="L20" i="1" s="1"/>
  <c r="M4" i="2"/>
  <c r="K17" i="1"/>
  <c r="K15" i="1"/>
  <c r="K8" i="8" s="1"/>
  <c r="K14" i="1"/>
  <c r="I16" i="1"/>
  <c r="I194" i="1" s="1"/>
  <c r="J108" i="1" l="1"/>
  <c r="J204" i="1" s="1"/>
  <c r="J15" i="8" s="1"/>
  <c r="N28" i="1"/>
  <c r="N49" i="1"/>
  <c r="N33" i="1"/>
  <c r="N34" i="1"/>
  <c r="N32" i="1"/>
  <c r="N43" i="1"/>
  <c r="N48" i="1"/>
  <c r="N30" i="1"/>
  <c r="N40" i="1"/>
  <c r="N36" i="1"/>
  <c r="N42" i="1"/>
  <c r="N37" i="1"/>
  <c r="N38" i="1"/>
  <c r="N35" i="1"/>
  <c r="O29" i="1"/>
  <c r="N46" i="1"/>
  <c r="N47" i="1"/>
  <c r="N26" i="1"/>
  <c r="N39" i="1"/>
  <c r="N27" i="1"/>
  <c r="N44" i="1"/>
  <c r="N25" i="1"/>
  <c r="N31" i="1"/>
  <c r="BP6" i="1"/>
  <c r="BO132" i="1"/>
  <c r="BO130" i="1"/>
  <c r="BO133" i="1"/>
  <c r="BO114" i="1"/>
  <c r="BO120" i="1"/>
  <c r="BO118" i="1"/>
  <c r="BO117" i="1"/>
  <c r="BO123" i="1"/>
  <c r="BO137" i="1"/>
  <c r="BO126" i="1"/>
  <c r="BO128" i="1"/>
  <c r="BO125" i="1"/>
  <c r="BO113" i="1"/>
  <c r="BO129" i="1"/>
  <c r="BO115" i="1"/>
  <c r="BO121" i="1"/>
  <c r="BO124" i="1"/>
  <c r="BO116" i="1"/>
  <c r="BO136" i="1"/>
  <c r="BO131" i="1"/>
  <c r="BO135" i="1"/>
  <c r="BO127" i="1"/>
  <c r="BO134" i="1"/>
  <c r="BO119" i="1"/>
  <c r="BO122" i="1"/>
  <c r="BN138" i="1"/>
  <c r="I195" i="1"/>
  <c r="J188" i="1" s="1"/>
  <c r="D20" i="1"/>
  <c r="E196" i="2"/>
  <c r="L196" i="2" s="1"/>
  <c r="L72" i="2" s="1"/>
  <c r="L61" i="1" s="1"/>
  <c r="L88" i="1" s="1"/>
  <c r="E192" i="2"/>
  <c r="L192" i="2" s="1"/>
  <c r="E195" i="2"/>
  <c r="L195" i="2" s="1"/>
  <c r="E194" i="2"/>
  <c r="L194" i="2" s="1"/>
  <c r="L69" i="2" s="1"/>
  <c r="L58" i="1" s="1"/>
  <c r="L85" i="1" s="1"/>
  <c r="E191" i="2"/>
  <c r="L191" i="2" s="1"/>
  <c r="E190" i="2"/>
  <c r="L190" i="2" s="1"/>
  <c r="E193" i="2"/>
  <c r="L193" i="2" s="1"/>
  <c r="L67" i="2" s="1"/>
  <c r="L56" i="1" s="1"/>
  <c r="L83" i="1" s="1"/>
  <c r="E189" i="2"/>
  <c r="L189" i="2" s="1"/>
  <c r="J9" i="8"/>
  <c r="L19" i="1"/>
  <c r="I22" i="1"/>
  <c r="J20" i="2"/>
  <c r="J16" i="1"/>
  <c r="J194" i="1" s="1"/>
  <c r="L14" i="1"/>
  <c r="L17" i="1"/>
  <c r="L15" i="1"/>
  <c r="L8" i="8" s="1"/>
  <c r="K102" i="1"/>
  <c r="K7" i="8"/>
  <c r="M4" i="1"/>
  <c r="M24" i="2"/>
  <c r="N4" i="2"/>
  <c r="M4" i="8"/>
  <c r="M18" i="2"/>
  <c r="M20" i="1" s="1"/>
  <c r="M17" i="2"/>
  <c r="M19" i="1" s="1"/>
  <c r="L89" i="2"/>
  <c r="L78" i="1" s="1"/>
  <c r="L105" i="1" s="1"/>
  <c r="L85" i="2"/>
  <c r="L74" i="1" s="1"/>
  <c r="L101" i="1" s="1"/>
  <c r="L81" i="2"/>
  <c r="L70" i="1" s="1"/>
  <c r="L97" i="1" s="1"/>
  <c r="L77" i="2"/>
  <c r="L66" i="1" s="1"/>
  <c r="L93" i="1" s="1"/>
  <c r="L82" i="2"/>
  <c r="L71" i="1" s="1"/>
  <c r="L98" i="1" s="1"/>
  <c r="L78" i="2"/>
  <c r="L67" i="1" s="1"/>
  <c r="L94" i="1" s="1"/>
  <c r="L75" i="2"/>
  <c r="L64" i="1" s="1"/>
  <c r="L91" i="1" s="1"/>
  <c r="L84" i="2"/>
  <c r="L73" i="1" s="1"/>
  <c r="L100" i="1" s="1"/>
  <c r="L88" i="2"/>
  <c r="L77" i="1" s="1"/>
  <c r="L104" i="1" s="1"/>
  <c r="L80" i="2"/>
  <c r="L69" i="1" s="1"/>
  <c r="L96" i="1" s="1"/>
  <c r="L73" i="2"/>
  <c r="L62" i="1" s="1"/>
  <c r="L89" i="1" s="1"/>
  <c r="L76" i="2"/>
  <c r="L65" i="1" s="1"/>
  <c r="L90" i="2"/>
  <c r="L79" i="1" s="1"/>
  <c r="L106" i="1" s="1"/>
  <c r="L74" i="2"/>
  <c r="L63" i="1" s="1"/>
  <c r="L90" i="1" s="1"/>
  <c r="L68" i="2"/>
  <c r="L57" i="1" s="1"/>
  <c r="L84" i="1" s="1"/>
  <c r="L79" i="2"/>
  <c r="L68" i="1" s="1"/>
  <c r="L95" i="1" s="1"/>
  <c r="L87" i="2"/>
  <c r="L76" i="1" s="1"/>
  <c r="L103" i="1" s="1"/>
  <c r="L83" i="2"/>
  <c r="L72" i="1" s="1"/>
  <c r="L99" i="1" s="1"/>
  <c r="L70" i="2"/>
  <c r="L59" i="1" s="1"/>
  <c r="L86" i="1" s="1"/>
  <c r="L66" i="2"/>
  <c r="L55" i="1" s="1"/>
  <c r="L82" i="1" s="1"/>
  <c r="L86" i="2"/>
  <c r="L75" i="1" s="1"/>
  <c r="O41" i="1"/>
  <c r="O45" i="1"/>
  <c r="J21" i="1"/>
  <c r="K19" i="2"/>
  <c r="L71" i="2" l="1"/>
  <c r="L60" i="1" s="1"/>
  <c r="L87" i="1" s="1"/>
  <c r="K108" i="1"/>
  <c r="K204" i="1" s="1"/>
  <c r="K15" i="8" s="1"/>
  <c r="O36" i="1"/>
  <c r="O30" i="1"/>
  <c r="O43" i="1"/>
  <c r="O31" i="1"/>
  <c r="O44" i="1"/>
  <c r="O39" i="1"/>
  <c r="O47" i="1"/>
  <c r="P29" i="1"/>
  <c r="O38" i="1"/>
  <c r="O34" i="1"/>
  <c r="O49" i="1"/>
  <c r="O42" i="1"/>
  <c r="O40" i="1"/>
  <c r="O48" i="1"/>
  <c r="O32" i="1"/>
  <c r="O25" i="1"/>
  <c r="O27" i="1"/>
  <c r="O26" i="1"/>
  <c r="O46" i="1"/>
  <c r="O35" i="1"/>
  <c r="O37" i="1"/>
  <c r="O33" i="1"/>
  <c r="O28" i="1"/>
  <c r="BO138" i="1"/>
  <c r="BQ6" i="1"/>
  <c r="BP130" i="1"/>
  <c r="BP117" i="1"/>
  <c r="BP122" i="1"/>
  <c r="BP133" i="1"/>
  <c r="BP114" i="1"/>
  <c r="BP120" i="1"/>
  <c r="BP129" i="1"/>
  <c r="BP119" i="1"/>
  <c r="BP121" i="1"/>
  <c r="BP132" i="1"/>
  <c r="BP131" i="1"/>
  <c r="BP115" i="1"/>
  <c r="BP128" i="1"/>
  <c r="BP127" i="1"/>
  <c r="BP113" i="1"/>
  <c r="BP116" i="1"/>
  <c r="BP118" i="1"/>
  <c r="BP134" i="1"/>
  <c r="BP136" i="1"/>
  <c r="BP123" i="1"/>
  <c r="BP137" i="1"/>
  <c r="BP126" i="1"/>
  <c r="BP125" i="1"/>
  <c r="BP135" i="1"/>
  <c r="BP124" i="1"/>
  <c r="J195" i="1"/>
  <c r="K188" i="1" s="1"/>
  <c r="K9" i="8"/>
  <c r="K16" i="1"/>
  <c r="K194" i="1" s="1"/>
  <c r="P41" i="1"/>
  <c r="P45" i="1"/>
  <c r="L7" i="8"/>
  <c r="N4" i="8"/>
  <c r="N4" i="1"/>
  <c r="N18" i="2"/>
  <c r="N20" i="1" s="1"/>
  <c r="O4" i="2"/>
  <c r="N17" i="2"/>
  <c r="N19" i="1" s="1"/>
  <c r="N24" i="2"/>
  <c r="L102" i="1"/>
  <c r="M90" i="2"/>
  <c r="M79" i="1" s="1"/>
  <c r="M106" i="1" s="1"/>
  <c r="M86" i="2"/>
  <c r="M75" i="1" s="1"/>
  <c r="M82" i="2"/>
  <c r="M71" i="1" s="1"/>
  <c r="M98" i="1" s="1"/>
  <c r="M78" i="2"/>
  <c r="M67" i="1" s="1"/>
  <c r="M94" i="1" s="1"/>
  <c r="M75" i="2"/>
  <c r="M64" i="1" s="1"/>
  <c r="M91" i="1" s="1"/>
  <c r="M85" i="2"/>
  <c r="M74" i="1" s="1"/>
  <c r="M101" i="1" s="1"/>
  <c r="M77" i="2"/>
  <c r="M66" i="1" s="1"/>
  <c r="M93" i="1" s="1"/>
  <c r="M70" i="2"/>
  <c r="M59" i="1" s="1"/>
  <c r="M86" i="1" s="1"/>
  <c r="M66" i="2"/>
  <c r="M55" i="1" s="1"/>
  <c r="M82" i="1" s="1"/>
  <c r="M89" i="2"/>
  <c r="M78" i="1" s="1"/>
  <c r="M105" i="1" s="1"/>
  <c r="M81" i="2"/>
  <c r="M70" i="1" s="1"/>
  <c r="M97" i="1" s="1"/>
  <c r="M74" i="2"/>
  <c r="M63" i="1" s="1"/>
  <c r="M90" i="1" s="1"/>
  <c r="M68" i="2"/>
  <c r="M57" i="1" s="1"/>
  <c r="M84" i="1" s="1"/>
  <c r="M73" i="2"/>
  <c r="M62" i="1" s="1"/>
  <c r="M89" i="1" s="1"/>
  <c r="M69" i="2"/>
  <c r="M58" i="1" s="1"/>
  <c r="M85" i="1" s="1"/>
  <c r="M88" i="2"/>
  <c r="M77" i="1" s="1"/>
  <c r="M104" i="1" s="1"/>
  <c r="M79" i="2"/>
  <c r="M68" i="1" s="1"/>
  <c r="M95" i="1" s="1"/>
  <c r="M72" i="2"/>
  <c r="M61" i="1" s="1"/>
  <c r="M88" i="1" s="1"/>
  <c r="M87" i="2"/>
  <c r="M76" i="1" s="1"/>
  <c r="M103" i="1" s="1"/>
  <c r="M83" i="2"/>
  <c r="M72" i="1" s="1"/>
  <c r="M99" i="1" s="1"/>
  <c r="M84" i="2"/>
  <c r="M73" i="1" s="1"/>
  <c r="M100" i="1" s="1"/>
  <c r="M67" i="2"/>
  <c r="M56" i="1" s="1"/>
  <c r="M83" i="1" s="1"/>
  <c r="M76" i="2"/>
  <c r="M65" i="1" s="1"/>
  <c r="M92" i="1" s="1"/>
  <c r="M80" i="2"/>
  <c r="M69" i="1" s="1"/>
  <c r="M96" i="1" s="1"/>
  <c r="M71" i="2"/>
  <c r="M60" i="1" s="1"/>
  <c r="M87" i="1" s="1"/>
  <c r="L92" i="1"/>
  <c r="K21" i="1"/>
  <c r="L19" i="2"/>
  <c r="M17" i="1"/>
  <c r="M15" i="1"/>
  <c r="M8" i="8" s="1"/>
  <c r="M14" i="1"/>
  <c r="J22" i="1"/>
  <c r="K20" i="2"/>
  <c r="L108" i="1" l="1"/>
  <c r="L204" i="1" s="1"/>
  <c r="L15" i="8" s="1"/>
  <c r="P28" i="1"/>
  <c r="P37" i="1"/>
  <c r="P46" i="1"/>
  <c r="P27" i="1"/>
  <c r="P32" i="1"/>
  <c r="P40" i="1"/>
  <c r="P49" i="1"/>
  <c r="P38" i="1"/>
  <c r="P47" i="1"/>
  <c r="P44" i="1"/>
  <c r="P43" i="1"/>
  <c r="P36" i="1"/>
  <c r="E177" i="1"/>
  <c r="P33" i="1"/>
  <c r="P35" i="1"/>
  <c r="P26" i="1"/>
  <c r="P25" i="1"/>
  <c r="P48" i="1"/>
  <c r="P42" i="1"/>
  <c r="P34" i="1"/>
  <c r="Q29" i="1"/>
  <c r="P39" i="1"/>
  <c r="P31" i="1"/>
  <c r="P30" i="1"/>
  <c r="BR6" i="1"/>
  <c r="BQ136" i="1"/>
  <c r="BQ114" i="1"/>
  <c r="BQ118" i="1"/>
  <c r="BQ129" i="1"/>
  <c r="BQ115" i="1"/>
  <c r="BQ123" i="1"/>
  <c r="BQ135" i="1"/>
  <c r="BQ132" i="1"/>
  <c r="BQ121" i="1"/>
  <c r="BQ113" i="1"/>
  <c r="BQ119" i="1"/>
  <c r="BQ133" i="1"/>
  <c r="BQ120" i="1"/>
  <c r="BQ130" i="1"/>
  <c r="BQ134" i="1"/>
  <c r="BQ137" i="1"/>
  <c r="BQ128" i="1"/>
  <c r="BQ125" i="1"/>
  <c r="BQ116" i="1"/>
  <c r="BQ122" i="1"/>
  <c r="BQ131" i="1"/>
  <c r="BQ124" i="1"/>
  <c r="BQ126" i="1"/>
  <c r="BQ127" i="1"/>
  <c r="BQ117" i="1"/>
  <c r="BP138" i="1"/>
  <c r="K195" i="1"/>
  <c r="L188" i="1" s="1"/>
  <c r="M102" i="1"/>
  <c r="M108" i="1" s="1"/>
  <c r="M204" i="1" s="1"/>
  <c r="M15" i="8" s="1"/>
  <c r="O4" i="8"/>
  <c r="O4" i="1"/>
  <c r="O24" i="2"/>
  <c r="O17" i="2"/>
  <c r="O19" i="1" s="1"/>
  <c r="P4" i="2"/>
  <c r="O18" i="2"/>
  <c r="O20" i="1" s="1"/>
  <c r="L9" i="8"/>
  <c r="K22" i="1"/>
  <c r="L20" i="2"/>
  <c r="L16" i="1"/>
  <c r="L194" i="1" s="1"/>
  <c r="Q45" i="1"/>
  <c r="Q41" i="1"/>
  <c r="M7" i="8"/>
  <c r="L21" i="1"/>
  <c r="M19" i="2"/>
  <c r="N73" i="2"/>
  <c r="N62" i="1" s="1"/>
  <c r="N89" i="1" s="1"/>
  <c r="N69" i="2"/>
  <c r="N58" i="1" s="1"/>
  <c r="N85" i="1" s="1"/>
  <c r="N89" i="2"/>
  <c r="N78" i="1" s="1"/>
  <c r="N105" i="1" s="1"/>
  <c r="N86" i="2"/>
  <c r="N75" i="1" s="1"/>
  <c r="N78" i="2"/>
  <c r="N67" i="1" s="1"/>
  <c r="N94" i="1" s="1"/>
  <c r="N71" i="2"/>
  <c r="N60" i="1" s="1"/>
  <c r="N87" i="1" s="1"/>
  <c r="N90" i="2"/>
  <c r="N79" i="1" s="1"/>
  <c r="N106" i="1" s="1"/>
  <c r="N82" i="2"/>
  <c r="N71" i="1" s="1"/>
  <c r="N98" i="1" s="1"/>
  <c r="N75" i="2"/>
  <c r="N64" i="1" s="1"/>
  <c r="N91" i="1" s="1"/>
  <c r="N67" i="2"/>
  <c r="N56" i="1" s="1"/>
  <c r="N83" i="1" s="1"/>
  <c r="N66" i="2"/>
  <c r="N55" i="1" s="1"/>
  <c r="N82" i="1" s="1"/>
  <c r="N76" i="2"/>
  <c r="N65" i="1" s="1"/>
  <c r="N92" i="1" s="1"/>
  <c r="N70" i="2"/>
  <c r="N59" i="1" s="1"/>
  <c r="N86" i="1" s="1"/>
  <c r="N84" i="2"/>
  <c r="N73" i="1" s="1"/>
  <c r="N100" i="1" s="1"/>
  <c r="N79" i="2"/>
  <c r="N68" i="1" s="1"/>
  <c r="N95" i="1" s="1"/>
  <c r="N87" i="2"/>
  <c r="N76" i="1" s="1"/>
  <c r="N103" i="1" s="1"/>
  <c r="N83" i="2"/>
  <c r="N72" i="1" s="1"/>
  <c r="N99" i="1" s="1"/>
  <c r="N77" i="2"/>
  <c r="N66" i="1" s="1"/>
  <c r="N93" i="1" s="1"/>
  <c r="N68" i="2"/>
  <c r="N57" i="1" s="1"/>
  <c r="N84" i="1" s="1"/>
  <c r="N85" i="2"/>
  <c r="N74" i="1" s="1"/>
  <c r="N101" i="1" s="1"/>
  <c r="N88" i="2"/>
  <c r="N77" i="1" s="1"/>
  <c r="N104" i="1" s="1"/>
  <c r="N81" i="2"/>
  <c r="N70" i="1" s="1"/>
  <c r="N97" i="1" s="1"/>
  <c r="N74" i="2"/>
  <c r="N63" i="1" s="1"/>
  <c r="N90" i="1" s="1"/>
  <c r="N72" i="2"/>
  <c r="N61" i="1" s="1"/>
  <c r="N88" i="1" s="1"/>
  <c r="N80" i="2"/>
  <c r="N69" i="1" s="1"/>
  <c r="N96" i="1" s="1"/>
  <c r="N14" i="1"/>
  <c r="N17" i="1"/>
  <c r="N15" i="1"/>
  <c r="N8" i="8" s="1"/>
  <c r="Q31" i="1" l="1"/>
  <c r="R29" i="1"/>
  <c r="Q42" i="1"/>
  <c r="Q25" i="1"/>
  <c r="Q35" i="1"/>
  <c r="Q36" i="1"/>
  <c r="Q44" i="1"/>
  <c r="Q38" i="1"/>
  <c r="Q40" i="1"/>
  <c r="Q27" i="1"/>
  <c r="Q37" i="1"/>
  <c r="Q30" i="1"/>
  <c r="Q39" i="1"/>
  <c r="Q34" i="1"/>
  <c r="Q48" i="1"/>
  <c r="Q26" i="1"/>
  <c r="Q33" i="1"/>
  <c r="Q43" i="1"/>
  <c r="Q47" i="1"/>
  <c r="Q49" i="1"/>
  <c r="Q32" i="1"/>
  <c r="Q46" i="1"/>
  <c r="Q28" i="1"/>
  <c r="BS6" i="1"/>
  <c r="BR114" i="1"/>
  <c r="BR116" i="1"/>
  <c r="BR129" i="1"/>
  <c r="BR119" i="1"/>
  <c r="BR132" i="1"/>
  <c r="BR136" i="1"/>
  <c r="BR131" i="1"/>
  <c r="BR133" i="1"/>
  <c r="BR137" i="1"/>
  <c r="BR113" i="1"/>
  <c r="BR118" i="1"/>
  <c r="BR115" i="1"/>
  <c r="BR122" i="1"/>
  <c r="BR127" i="1"/>
  <c r="BR124" i="1"/>
  <c r="BR128" i="1"/>
  <c r="BR121" i="1"/>
  <c r="BR120" i="1"/>
  <c r="BR123" i="1"/>
  <c r="BR130" i="1"/>
  <c r="BR125" i="1"/>
  <c r="BR135" i="1"/>
  <c r="BR134" i="1"/>
  <c r="BR126" i="1"/>
  <c r="BR117" i="1"/>
  <c r="BQ138" i="1"/>
  <c r="L195" i="1"/>
  <c r="M188" i="1" s="1"/>
  <c r="M16" i="1"/>
  <c r="M194" i="1" s="1"/>
  <c r="L22" i="1"/>
  <c r="M20" i="2"/>
  <c r="O17" i="1"/>
  <c r="O15" i="1"/>
  <c r="O8" i="8" s="1"/>
  <c r="O14" i="1"/>
  <c r="N7" i="8"/>
  <c r="M21" i="1"/>
  <c r="N19" i="2"/>
  <c r="P4" i="8"/>
  <c r="P4" i="1"/>
  <c r="P17" i="2"/>
  <c r="P19" i="1" s="1"/>
  <c r="P24" i="2"/>
  <c r="P18" i="2"/>
  <c r="P20" i="1" s="1"/>
  <c r="Q4" i="2"/>
  <c r="R41" i="1"/>
  <c r="R45" i="1"/>
  <c r="N102" i="1"/>
  <c r="N108" i="1" s="1"/>
  <c r="N204" i="1" s="1"/>
  <c r="N15" i="8" s="1"/>
  <c r="M9" i="8"/>
  <c r="O83" i="2"/>
  <c r="O72" i="1" s="1"/>
  <c r="O99" i="1" s="1"/>
  <c r="O68" i="2"/>
  <c r="O57" i="1" s="1"/>
  <c r="O84" i="1" s="1"/>
  <c r="O79" i="2"/>
  <c r="O68" i="1" s="1"/>
  <c r="O95" i="1" s="1"/>
  <c r="O82" i="2"/>
  <c r="O71" i="1" s="1"/>
  <c r="O98" i="1" s="1"/>
  <c r="O90" i="2"/>
  <c r="O79" i="1" s="1"/>
  <c r="O106" i="1" s="1"/>
  <c r="O69" i="2"/>
  <c r="O58" i="1" s="1"/>
  <c r="O85" i="1" s="1"/>
  <c r="O84" i="2"/>
  <c r="O73" i="1" s="1"/>
  <c r="O100" i="1" s="1"/>
  <c r="O67" i="2"/>
  <c r="O56" i="1" s="1"/>
  <c r="O83" i="1" s="1"/>
  <c r="O70" i="2"/>
  <c r="O59" i="1" s="1"/>
  <c r="O86" i="1" s="1"/>
  <c r="O74" i="2"/>
  <c r="O63" i="1" s="1"/>
  <c r="O90" i="1" s="1"/>
  <c r="O87" i="2"/>
  <c r="O76" i="1" s="1"/>
  <c r="O103" i="1" s="1"/>
  <c r="O75" i="2"/>
  <c r="O64" i="1" s="1"/>
  <c r="O91" i="1" s="1"/>
  <c r="O78" i="2"/>
  <c r="O67" i="1" s="1"/>
  <c r="O94" i="1" s="1"/>
  <c r="O81" i="2"/>
  <c r="O70" i="1" s="1"/>
  <c r="O97" i="1" s="1"/>
  <c r="O73" i="2"/>
  <c r="O62" i="1" s="1"/>
  <c r="O89" i="1" s="1"/>
  <c r="O80" i="2"/>
  <c r="O69" i="1" s="1"/>
  <c r="O96" i="1" s="1"/>
  <c r="O66" i="2"/>
  <c r="O55" i="1" s="1"/>
  <c r="O82" i="1" s="1"/>
  <c r="O76" i="2"/>
  <c r="O65" i="1" s="1"/>
  <c r="O92" i="1" s="1"/>
  <c r="O71" i="2"/>
  <c r="O60" i="1" s="1"/>
  <c r="O87" i="1" s="1"/>
  <c r="O77" i="2"/>
  <c r="O66" i="1" s="1"/>
  <c r="O93" i="1" s="1"/>
  <c r="O85" i="2"/>
  <c r="O74" i="1" s="1"/>
  <c r="O101" i="1" s="1"/>
  <c r="O72" i="2"/>
  <c r="O61" i="1" s="1"/>
  <c r="O88" i="1" s="1"/>
  <c r="O86" i="2"/>
  <c r="O75" i="1" s="1"/>
  <c r="O89" i="2"/>
  <c r="O78" i="1" s="1"/>
  <c r="O105" i="1" s="1"/>
  <c r="O88" i="2"/>
  <c r="O77" i="1" s="1"/>
  <c r="O104" i="1" s="1"/>
  <c r="R28" i="1" l="1"/>
  <c r="R32" i="1"/>
  <c r="R47" i="1"/>
  <c r="R33" i="1"/>
  <c r="R48" i="1"/>
  <c r="R39" i="1"/>
  <c r="R37" i="1"/>
  <c r="R40" i="1"/>
  <c r="R44" i="1"/>
  <c r="R35" i="1"/>
  <c r="R42" i="1"/>
  <c r="R31" i="1"/>
  <c r="R46" i="1"/>
  <c r="R49" i="1"/>
  <c r="R43" i="1"/>
  <c r="R26" i="1"/>
  <c r="R34" i="1"/>
  <c r="R30" i="1"/>
  <c r="R27" i="1"/>
  <c r="R38" i="1"/>
  <c r="R36" i="1"/>
  <c r="R25" i="1"/>
  <c r="S29" i="1"/>
  <c r="BR138" i="1"/>
  <c r="BT6" i="1"/>
  <c r="BS113" i="1"/>
  <c r="BS118" i="1"/>
  <c r="BS119" i="1"/>
  <c r="BS121" i="1"/>
  <c r="BS115" i="1"/>
  <c r="BS116" i="1"/>
  <c r="BS117" i="1"/>
  <c r="BS122" i="1"/>
  <c r="BS114" i="1"/>
  <c r="BS129" i="1"/>
  <c r="BS123" i="1"/>
  <c r="BS131" i="1"/>
  <c r="BS135" i="1"/>
  <c r="BS128" i="1"/>
  <c r="BS120" i="1"/>
  <c r="BS132" i="1"/>
  <c r="BS130" i="1"/>
  <c r="BS136" i="1"/>
  <c r="BS124" i="1"/>
  <c r="BS134" i="1"/>
  <c r="BS133" i="1"/>
  <c r="BS137" i="1"/>
  <c r="BS126" i="1"/>
  <c r="BS125" i="1"/>
  <c r="BS127" i="1"/>
  <c r="M195" i="1"/>
  <c r="N188" i="1" s="1"/>
  <c r="N9" i="8"/>
  <c r="S45" i="1"/>
  <c r="O102" i="1"/>
  <c r="Q4" i="1"/>
  <c r="Q24" i="2"/>
  <c r="Q4" i="8"/>
  <c r="Q19" i="2"/>
  <c r="Q21" i="1" s="1"/>
  <c r="Q18" i="2"/>
  <c r="Q20" i="1" s="1"/>
  <c r="R4" i="2"/>
  <c r="Q17" i="2"/>
  <c r="Q19" i="1" s="1"/>
  <c r="N16" i="1"/>
  <c r="N21" i="1"/>
  <c r="O19" i="2"/>
  <c r="P14" i="1"/>
  <c r="P17" i="1"/>
  <c r="P15" i="1"/>
  <c r="P8" i="8" s="1"/>
  <c r="M22" i="1"/>
  <c r="N20" i="2"/>
  <c r="S41" i="1"/>
  <c r="P89" i="2"/>
  <c r="P78" i="1" s="1"/>
  <c r="P105" i="1" s="1"/>
  <c r="P85" i="2"/>
  <c r="P74" i="1" s="1"/>
  <c r="P101" i="1" s="1"/>
  <c r="P81" i="2"/>
  <c r="P70" i="1" s="1"/>
  <c r="P97" i="1" s="1"/>
  <c r="P77" i="2"/>
  <c r="P66" i="1" s="1"/>
  <c r="P93" i="1" s="1"/>
  <c r="P82" i="2"/>
  <c r="P71" i="1" s="1"/>
  <c r="P98" i="1" s="1"/>
  <c r="P78" i="2"/>
  <c r="P67" i="1" s="1"/>
  <c r="P94" i="1" s="1"/>
  <c r="P75" i="2"/>
  <c r="P64" i="1" s="1"/>
  <c r="P91" i="1" s="1"/>
  <c r="P71" i="2"/>
  <c r="P60" i="1" s="1"/>
  <c r="P87" i="1" s="1"/>
  <c r="P67" i="2"/>
  <c r="P56" i="1" s="1"/>
  <c r="P83" i="1" s="1"/>
  <c r="P80" i="2"/>
  <c r="P69" i="1" s="1"/>
  <c r="P96" i="1" s="1"/>
  <c r="P73" i="2"/>
  <c r="P62" i="1" s="1"/>
  <c r="P89" i="1" s="1"/>
  <c r="P76" i="2"/>
  <c r="P65" i="1" s="1"/>
  <c r="P92" i="1" s="1"/>
  <c r="P69" i="2"/>
  <c r="P58" i="1" s="1"/>
  <c r="P85" i="1" s="1"/>
  <c r="P88" i="2"/>
  <c r="P77" i="1" s="1"/>
  <c r="P104" i="1" s="1"/>
  <c r="P84" i="2"/>
  <c r="P73" i="1" s="1"/>
  <c r="P100" i="1" s="1"/>
  <c r="P79" i="2"/>
  <c r="P68" i="1" s="1"/>
  <c r="P95" i="1" s="1"/>
  <c r="P87" i="2"/>
  <c r="P76" i="1" s="1"/>
  <c r="P103" i="1" s="1"/>
  <c r="P72" i="2"/>
  <c r="P61" i="1" s="1"/>
  <c r="P88" i="1" s="1"/>
  <c r="P83" i="2"/>
  <c r="P72" i="1" s="1"/>
  <c r="P99" i="1" s="1"/>
  <c r="P86" i="2"/>
  <c r="P75" i="1" s="1"/>
  <c r="P70" i="2"/>
  <c r="P59" i="1" s="1"/>
  <c r="P86" i="1" s="1"/>
  <c r="P74" i="2"/>
  <c r="P63" i="1" s="1"/>
  <c r="P90" i="1" s="1"/>
  <c r="P66" i="2"/>
  <c r="P55" i="1" s="1"/>
  <c r="P82" i="1" s="1"/>
  <c r="P90" i="2"/>
  <c r="P79" i="1" s="1"/>
  <c r="P106" i="1" s="1"/>
  <c r="P68" i="2"/>
  <c r="P57" i="1" s="1"/>
  <c r="P84" i="1" s="1"/>
  <c r="O7" i="8"/>
  <c r="O108" i="1" l="1"/>
  <c r="O204" i="1" s="1"/>
  <c r="O15" i="8" s="1"/>
  <c r="T29" i="1"/>
  <c r="S36" i="1"/>
  <c r="S27" i="1"/>
  <c r="S34" i="1"/>
  <c r="S43" i="1"/>
  <c r="S46" i="1"/>
  <c r="S42" i="1"/>
  <c r="S44" i="1"/>
  <c r="S37" i="1"/>
  <c r="S48" i="1"/>
  <c r="S47" i="1"/>
  <c r="S28" i="1"/>
  <c r="S25" i="1"/>
  <c r="S38" i="1"/>
  <c r="S30" i="1"/>
  <c r="S26" i="1"/>
  <c r="S49" i="1"/>
  <c r="S31" i="1"/>
  <c r="S35" i="1"/>
  <c r="S40" i="1"/>
  <c r="S39" i="1"/>
  <c r="S33" i="1"/>
  <c r="S32" i="1"/>
  <c r="BS138" i="1"/>
  <c r="BU6" i="1"/>
  <c r="BT113" i="1"/>
  <c r="BT120" i="1"/>
  <c r="BT119" i="1"/>
  <c r="BT134" i="1"/>
  <c r="BT116" i="1"/>
  <c r="BT118" i="1"/>
  <c r="BT115" i="1"/>
  <c r="BT123" i="1"/>
  <c r="BT130" i="1"/>
  <c r="BT133" i="1"/>
  <c r="BT121" i="1"/>
  <c r="BT132" i="1"/>
  <c r="BT136" i="1"/>
  <c r="BT124" i="1"/>
  <c r="BT125" i="1"/>
  <c r="BT129" i="1"/>
  <c r="BT137" i="1"/>
  <c r="BT128" i="1"/>
  <c r="BT126" i="1"/>
  <c r="BT135" i="1"/>
  <c r="BT114" i="1"/>
  <c r="BT131" i="1"/>
  <c r="BT117" i="1"/>
  <c r="BT127" i="1"/>
  <c r="BT122" i="1"/>
  <c r="R4" i="8"/>
  <c r="R18" i="2"/>
  <c r="R20" i="1" s="1"/>
  <c r="S4" i="2"/>
  <c r="R17" i="2"/>
  <c r="R19" i="1" s="1"/>
  <c r="R19" i="2"/>
  <c r="R21" i="1" s="1"/>
  <c r="R4" i="1"/>
  <c r="T41" i="1"/>
  <c r="O9" i="8"/>
  <c r="Q90" i="2"/>
  <c r="Q79" i="1" s="1"/>
  <c r="Q106" i="1" s="1"/>
  <c r="Q86" i="2"/>
  <c r="Q75" i="1" s="1"/>
  <c r="Q82" i="2"/>
  <c r="Q71" i="1" s="1"/>
  <c r="Q98" i="1" s="1"/>
  <c r="Q78" i="2"/>
  <c r="Q67" i="1" s="1"/>
  <c r="Q94" i="1" s="1"/>
  <c r="Q75" i="2"/>
  <c r="Q64" i="1" s="1"/>
  <c r="Q91" i="1" s="1"/>
  <c r="Q81" i="2"/>
  <c r="Q70" i="1" s="1"/>
  <c r="Q97" i="1" s="1"/>
  <c r="Q74" i="2"/>
  <c r="Q63" i="1" s="1"/>
  <c r="Q90" i="1" s="1"/>
  <c r="Q66" i="2"/>
  <c r="Q55" i="1" s="1"/>
  <c r="Q82" i="1" s="1"/>
  <c r="Q77" i="2"/>
  <c r="Q66" i="1" s="1"/>
  <c r="Q93" i="1" s="1"/>
  <c r="Q70" i="2"/>
  <c r="Q59" i="1" s="1"/>
  <c r="Q86" i="1" s="1"/>
  <c r="Q89" i="2"/>
  <c r="Q78" i="1" s="1"/>
  <c r="Q105" i="1" s="1"/>
  <c r="Q85" i="2"/>
  <c r="Q74" i="1" s="1"/>
  <c r="Q101" i="1" s="1"/>
  <c r="Q80" i="2"/>
  <c r="Q69" i="1" s="1"/>
  <c r="Q96" i="1" s="1"/>
  <c r="Q71" i="2"/>
  <c r="Q60" i="1" s="1"/>
  <c r="Q87" i="1" s="1"/>
  <c r="Q68" i="2"/>
  <c r="Q57" i="1" s="1"/>
  <c r="Q84" i="1" s="1"/>
  <c r="Q79" i="2"/>
  <c r="Q68" i="1" s="1"/>
  <c r="Q95" i="1" s="1"/>
  <c r="Q87" i="2"/>
  <c r="Q76" i="1" s="1"/>
  <c r="Q103" i="1" s="1"/>
  <c r="Q72" i="2"/>
  <c r="Q61" i="1" s="1"/>
  <c r="Q88" i="1" s="1"/>
  <c r="Q83" i="2"/>
  <c r="Q72" i="1" s="1"/>
  <c r="Q99" i="1" s="1"/>
  <c r="Q73" i="2"/>
  <c r="Q62" i="1" s="1"/>
  <c r="Q89" i="1" s="1"/>
  <c r="Q67" i="2"/>
  <c r="Q56" i="1" s="1"/>
  <c r="Q83" i="1" s="1"/>
  <c r="Q76" i="2"/>
  <c r="Q65" i="1" s="1"/>
  <c r="Q92" i="1" s="1"/>
  <c r="Q69" i="2"/>
  <c r="Q58" i="1" s="1"/>
  <c r="Q85" i="1" s="1"/>
  <c r="Q88" i="2"/>
  <c r="Q77" i="1" s="1"/>
  <c r="Q104" i="1" s="1"/>
  <c r="Q84" i="2"/>
  <c r="Q73" i="1" s="1"/>
  <c r="Q100" i="1" s="1"/>
  <c r="T45" i="1"/>
  <c r="N22" i="1"/>
  <c r="O20" i="2"/>
  <c r="O16" i="1"/>
  <c r="P102" i="1"/>
  <c r="P7" i="8"/>
  <c r="O21" i="1"/>
  <c r="P19" i="2"/>
  <c r="P21" i="1" s="1"/>
  <c r="N194" i="1"/>
  <c r="N195" i="1" s="1"/>
  <c r="O188" i="1" s="1"/>
  <c r="Q17" i="1"/>
  <c r="Q15" i="1"/>
  <c r="Q8" i="8" s="1"/>
  <c r="Q14" i="1"/>
  <c r="P108" i="1" l="1"/>
  <c r="P204" i="1" s="1"/>
  <c r="P15" i="8" s="1"/>
  <c r="T33" i="1"/>
  <c r="T40" i="1"/>
  <c r="T26" i="1"/>
  <c r="T38" i="1"/>
  <c r="T28" i="1"/>
  <c r="T48" i="1"/>
  <c r="T44" i="1"/>
  <c r="T46" i="1"/>
  <c r="T34" i="1"/>
  <c r="T36" i="1"/>
  <c r="T31" i="1"/>
  <c r="T32" i="1"/>
  <c r="T39" i="1"/>
  <c r="T35" i="1"/>
  <c r="T49" i="1"/>
  <c r="T30" i="1"/>
  <c r="T25" i="1"/>
  <c r="T47" i="1"/>
  <c r="T37" i="1"/>
  <c r="T42" i="1"/>
  <c r="T43" i="1"/>
  <c r="T27" i="1"/>
  <c r="U29" i="1"/>
  <c r="BT138" i="1"/>
  <c r="BV6" i="1"/>
  <c r="BU116" i="1"/>
  <c r="BU122" i="1"/>
  <c r="BU133" i="1"/>
  <c r="BU137" i="1"/>
  <c r="BU113" i="1"/>
  <c r="BU120" i="1"/>
  <c r="BU119" i="1"/>
  <c r="BU121" i="1"/>
  <c r="BU118" i="1"/>
  <c r="BU129" i="1"/>
  <c r="BU115" i="1"/>
  <c r="BU130" i="1"/>
  <c r="BU132" i="1"/>
  <c r="BU134" i="1"/>
  <c r="BU126" i="1"/>
  <c r="BU128" i="1"/>
  <c r="BU124" i="1"/>
  <c r="BU125" i="1"/>
  <c r="BU127" i="1"/>
  <c r="BU131" i="1"/>
  <c r="BU114" i="1"/>
  <c r="BU123" i="1"/>
  <c r="BU135" i="1"/>
  <c r="BU136" i="1"/>
  <c r="BU117" i="1"/>
  <c r="P16" i="1"/>
  <c r="P194" i="1" s="1"/>
  <c r="O22" i="1"/>
  <c r="P20" i="2"/>
  <c r="U45" i="1"/>
  <c r="Q102" i="1"/>
  <c r="Q108" i="1" s="1"/>
  <c r="Q204" i="1" s="1"/>
  <c r="Q15" i="8" s="1"/>
  <c r="S4" i="8"/>
  <c r="S4" i="1"/>
  <c r="S17" i="2"/>
  <c r="S19" i="1" s="1"/>
  <c r="T4" i="2"/>
  <c r="S19" i="2"/>
  <c r="S21" i="1" s="1"/>
  <c r="S18" i="2"/>
  <c r="S20" i="1" s="1"/>
  <c r="Q7" i="8"/>
  <c r="U41" i="1"/>
  <c r="O194" i="1"/>
  <c r="O195" i="1" s="1"/>
  <c r="P188" i="1" s="1"/>
  <c r="R14" i="1"/>
  <c r="R17" i="1"/>
  <c r="R15" i="1"/>
  <c r="R8" i="8" s="1"/>
  <c r="P9" i="8"/>
  <c r="U27" i="1" l="1"/>
  <c r="U47" i="1"/>
  <c r="U35" i="1"/>
  <c r="U32" i="1"/>
  <c r="U36" i="1"/>
  <c r="U46" i="1"/>
  <c r="U48" i="1"/>
  <c r="U38" i="1"/>
  <c r="U40" i="1"/>
  <c r="V29" i="1"/>
  <c r="U43" i="1"/>
  <c r="U37" i="1"/>
  <c r="U25" i="1"/>
  <c r="U49" i="1"/>
  <c r="U39" i="1"/>
  <c r="U31" i="1"/>
  <c r="U42" i="1"/>
  <c r="U30" i="1"/>
  <c r="U34" i="1"/>
  <c r="U44" i="1"/>
  <c r="U28" i="1"/>
  <c r="U26" i="1"/>
  <c r="U33" i="1"/>
  <c r="BU138" i="1"/>
  <c r="P195" i="1"/>
  <c r="Q188" i="1" s="1"/>
  <c r="BW6" i="1"/>
  <c r="BV133" i="1"/>
  <c r="BV125" i="1"/>
  <c r="BV115" i="1"/>
  <c r="BV123" i="1"/>
  <c r="BV117" i="1"/>
  <c r="BV118" i="1"/>
  <c r="BV120" i="1"/>
  <c r="BV114" i="1"/>
  <c r="BV130" i="1"/>
  <c r="BV122" i="1"/>
  <c r="BV113" i="1"/>
  <c r="BV119" i="1"/>
  <c r="BV132" i="1"/>
  <c r="BV121" i="1"/>
  <c r="BV124" i="1"/>
  <c r="BV116" i="1"/>
  <c r="BV129" i="1"/>
  <c r="BV134" i="1"/>
  <c r="BV136" i="1"/>
  <c r="BV131" i="1"/>
  <c r="BV137" i="1"/>
  <c r="BV128" i="1"/>
  <c r="BV127" i="1"/>
  <c r="BV135" i="1"/>
  <c r="BV126" i="1"/>
  <c r="Q9" i="8"/>
  <c r="S17" i="1"/>
  <c r="S15" i="1"/>
  <c r="S8" i="8" s="1"/>
  <c r="S14" i="1"/>
  <c r="Q16" i="1"/>
  <c r="R7" i="8"/>
  <c r="P22" i="1"/>
  <c r="Q20" i="2"/>
  <c r="V41" i="1"/>
  <c r="V45" i="1"/>
  <c r="T4" i="8"/>
  <c r="T4" i="1"/>
  <c r="T19" i="2"/>
  <c r="T21" i="1" s="1"/>
  <c r="T18" i="2"/>
  <c r="T20" i="1" s="1"/>
  <c r="U4" i="2"/>
  <c r="T17" i="2"/>
  <c r="T19" i="1" s="1"/>
  <c r="V26" i="1" l="1"/>
  <c r="V44" i="1"/>
  <c r="V30" i="1"/>
  <c r="V31" i="1"/>
  <c r="V49" i="1"/>
  <c r="V37" i="1"/>
  <c r="W29" i="1"/>
  <c r="V38" i="1"/>
  <c r="V46" i="1"/>
  <c r="V32" i="1"/>
  <c r="V47" i="1"/>
  <c r="V33" i="1"/>
  <c r="V28" i="1"/>
  <c r="V34" i="1"/>
  <c r="V42" i="1"/>
  <c r="V39" i="1"/>
  <c r="V25" i="1"/>
  <c r="V43" i="1"/>
  <c r="V40" i="1"/>
  <c r="V48" i="1"/>
  <c r="V36" i="1"/>
  <c r="V35" i="1"/>
  <c r="V27" i="1"/>
  <c r="BX6" i="1"/>
  <c r="BW118" i="1"/>
  <c r="BW120" i="1"/>
  <c r="BW115" i="1"/>
  <c r="BW122" i="1"/>
  <c r="BW136" i="1"/>
  <c r="BW135" i="1"/>
  <c r="BW137" i="1"/>
  <c r="BW130" i="1"/>
  <c r="BW121" i="1"/>
  <c r="BW132" i="1"/>
  <c r="BW131" i="1"/>
  <c r="BW114" i="1"/>
  <c r="BW116" i="1"/>
  <c r="BW119" i="1"/>
  <c r="BW123" i="1"/>
  <c r="BW129" i="1"/>
  <c r="BW134" i="1"/>
  <c r="BW133" i="1"/>
  <c r="BW124" i="1"/>
  <c r="BW126" i="1"/>
  <c r="BW128" i="1"/>
  <c r="BW125" i="1"/>
  <c r="BW113" i="1"/>
  <c r="BW117" i="1"/>
  <c r="BW127" i="1"/>
  <c r="R9" i="8"/>
  <c r="BV138" i="1"/>
  <c r="R16" i="1"/>
  <c r="S7" i="8"/>
  <c r="W45" i="1"/>
  <c r="U4" i="1"/>
  <c r="U19" i="2"/>
  <c r="U21" i="1" s="1"/>
  <c r="U18" i="2"/>
  <c r="U20" i="1" s="1"/>
  <c r="V4" i="2"/>
  <c r="U17" i="2"/>
  <c r="U19" i="1" s="1"/>
  <c r="U4" i="8"/>
  <c r="T14" i="1"/>
  <c r="T17" i="1"/>
  <c r="T15" i="1"/>
  <c r="T8" i="8" s="1"/>
  <c r="R194" i="1"/>
  <c r="W41" i="1"/>
  <c r="Q22" i="1"/>
  <c r="R20" i="2"/>
  <c r="Q194" i="1"/>
  <c r="Q195" i="1" s="1"/>
  <c r="R188" i="1" s="1"/>
  <c r="W35" i="1" l="1"/>
  <c r="W48" i="1"/>
  <c r="W43" i="1"/>
  <c r="W39" i="1"/>
  <c r="W34" i="1"/>
  <c r="W33" i="1"/>
  <c r="W32" i="1"/>
  <c r="W38" i="1"/>
  <c r="W37" i="1"/>
  <c r="W31" i="1"/>
  <c r="W44" i="1"/>
  <c r="BW138" i="1"/>
  <c r="W27" i="1"/>
  <c r="W36" i="1"/>
  <c r="W40" i="1"/>
  <c r="W25" i="1"/>
  <c r="W42" i="1"/>
  <c r="W28" i="1"/>
  <c r="W47" i="1"/>
  <c r="W46" i="1"/>
  <c r="X29" i="1"/>
  <c r="W49" i="1"/>
  <c r="W30" i="1"/>
  <c r="W26" i="1"/>
  <c r="BY6" i="1"/>
  <c r="BX114" i="1"/>
  <c r="BX116" i="1"/>
  <c r="BX115" i="1"/>
  <c r="BX121" i="1"/>
  <c r="BX123" i="1"/>
  <c r="BX132" i="1"/>
  <c r="BX130" i="1"/>
  <c r="BX136" i="1"/>
  <c r="BX135" i="1"/>
  <c r="BX137" i="1"/>
  <c r="BX117" i="1"/>
  <c r="BX122" i="1"/>
  <c r="BX113" i="1"/>
  <c r="BX118" i="1"/>
  <c r="BX134" i="1"/>
  <c r="BX128" i="1"/>
  <c r="BX129" i="1"/>
  <c r="BX119" i="1"/>
  <c r="BX133" i="1"/>
  <c r="BX120" i="1"/>
  <c r="BX131" i="1"/>
  <c r="BX126" i="1"/>
  <c r="BX125" i="1"/>
  <c r="BX127" i="1"/>
  <c r="BX124" i="1"/>
  <c r="S9" i="8"/>
  <c r="S16" i="1"/>
  <c r="X41" i="1"/>
  <c r="X45" i="1"/>
  <c r="R195" i="1"/>
  <c r="S188" i="1" s="1"/>
  <c r="R22" i="1"/>
  <c r="S20" i="2"/>
  <c r="T7" i="8"/>
  <c r="V4" i="8"/>
  <c r="V20" i="2"/>
  <c r="V22" i="1" s="1"/>
  <c r="V18" i="2"/>
  <c r="V20" i="1" s="1"/>
  <c r="W4" i="2"/>
  <c r="V17" i="2"/>
  <c r="V19" i="1" s="1"/>
  <c r="V19" i="2"/>
  <c r="V21" i="1" s="1"/>
  <c r="V4" i="1"/>
  <c r="U17" i="1"/>
  <c r="U15" i="1"/>
  <c r="U8" i="8" s="1"/>
  <c r="U14" i="1"/>
  <c r="X47" i="1" l="1"/>
  <c r="X27" i="1"/>
  <c r="X31" i="1"/>
  <c r="X38" i="1"/>
  <c r="X33" i="1"/>
  <c r="X39" i="1"/>
  <c r="X48" i="1"/>
  <c r="X30" i="1"/>
  <c r="Y29" i="1"/>
  <c r="X42" i="1"/>
  <c r="X40" i="1"/>
  <c r="X26" i="1"/>
  <c r="X49" i="1"/>
  <c r="X46" i="1"/>
  <c r="X28" i="1"/>
  <c r="X25" i="1"/>
  <c r="X36" i="1"/>
  <c r="X44" i="1"/>
  <c r="X37" i="1"/>
  <c r="X32" i="1"/>
  <c r="X34" i="1"/>
  <c r="X43" i="1"/>
  <c r="X35" i="1"/>
  <c r="S194" i="1"/>
  <c r="BX138" i="1"/>
  <c r="BZ6" i="1"/>
  <c r="BY113" i="1"/>
  <c r="BY120" i="1"/>
  <c r="BY117" i="1"/>
  <c r="BY121" i="1"/>
  <c r="BY136" i="1"/>
  <c r="BY114" i="1"/>
  <c r="BY118" i="1"/>
  <c r="BY129" i="1"/>
  <c r="BY115" i="1"/>
  <c r="BY123" i="1"/>
  <c r="BY132" i="1"/>
  <c r="BY119" i="1"/>
  <c r="BY133" i="1"/>
  <c r="BY128" i="1"/>
  <c r="BY125" i="1"/>
  <c r="BY130" i="1"/>
  <c r="BY134" i="1"/>
  <c r="BY137" i="1"/>
  <c r="BY131" i="1"/>
  <c r="BY116" i="1"/>
  <c r="BY122" i="1"/>
  <c r="BY135" i="1"/>
  <c r="BY126" i="1"/>
  <c r="BY127" i="1"/>
  <c r="BY124" i="1"/>
  <c r="S195" i="1"/>
  <c r="T188" i="1" s="1"/>
  <c r="T9" i="8"/>
  <c r="W4" i="8"/>
  <c r="W4" i="1"/>
  <c r="W17" i="2"/>
  <c r="W19" i="1" s="1"/>
  <c r="W18" i="2"/>
  <c r="W20" i="1" s="1"/>
  <c r="X4" i="2"/>
  <c r="W20" i="2"/>
  <c r="W22" i="1" s="1"/>
  <c r="W19" i="2"/>
  <c r="W21" i="1" s="1"/>
  <c r="U7" i="8"/>
  <c r="V14" i="1"/>
  <c r="V17" i="1"/>
  <c r="V15" i="1"/>
  <c r="V8" i="8" s="1"/>
  <c r="T16" i="1"/>
  <c r="S22" i="1"/>
  <c r="T20" i="2"/>
  <c r="Y45" i="1"/>
  <c r="Y41" i="1"/>
  <c r="Y32" i="1" l="1"/>
  <c r="Y44" i="1"/>
  <c r="Y25" i="1"/>
  <c r="Y46" i="1"/>
  <c r="Y26" i="1"/>
  <c r="Y42" i="1"/>
  <c r="Y30" i="1"/>
  <c r="Y39" i="1"/>
  <c r="Y38" i="1"/>
  <c r="Y27" i="1"/>
  <c r="Y43" i="1"/>
  <c r="Y35" i="1"/>
  <c r="Y34" i="1"/>
  <c r="Y37" i="1"/>
  <c r="Y36" i="1"/>
  <c r="Y28" i="1"/>
  <c r="Y49" i="1"/>
  <c r="Y40" i="1"/>
  <c r="Z29" i="1"/>
  <c r="Y48" i="1"/>
  <c r="Y33" i="1"/>
  <c r="Y31" i="1"/>
  <c r="Y47" i="1"/>
  <c r="BY138" i="1"/>
  <c r="BZ131" i="1"/>
  <c r="CA6" i="1"/>
  <c r="BZ113" i="1"/>
  <c r="BZ125" i="1"/>
  <c r="BZ134" i="1"/>
  <c r="BZ135" i="1"/>
  <c r="BZ137" i="1"/>
  <c r="BZ116" i="1"/>
  <c r="BZ129" i="1"/>
  <c r="BZ119" i="1"/>
  <c r="BZ118" i="1"/>
  <c r="BZ122" i="1"/>
  <c r="BZ126" i="1"/>
  <c r="BZ127" i="1"/>
  <c r="BZ120" i="1"/>
  <c r="BZ123" i="1"/>
  <c r="BZ130" i="1"/>
  <c r="BZ121" i="1"/>
  <c r="BZ132" i="1"/>
  <c r="BZ136" i="1"/>
  <c r="BZ114" i="1"/>
  <c r="BZ133" i="1"/>
  <c r="BZ115" i="1"/>
  <c r="BZ124" i="1"/>
  <c r="BZ128" i="1"/>
  <c r="BZ117" i="1"/>
  <c r="U9" i="8"/>
  <c r="T194" i="1"/>
  <c r="T195" i="1" s="1"/>
  <c r="U188" i="1" s="1"/>
  <c r="Z45" i="1"/>
  <c r="U16" i="1"/>
  <c r="T22" i="1"/>
  <c r="U20" i="2"/>
  <c r="U22" i="1" s="1"/>
  <c r="X4" i="8"/>
  <c r="X20" i="2"/>
  <c r="X22" i="1" s="1"/>
  <c r="X4" i="1"/>
  <c r="X19" i="2"/>
  <c r="X21" i="1" s="1"/>
  <c r="X17" i="2"/>
  <c r="X19" i="1" s="1"/>
  <c r="X18" i="2"/>
  <c r="X20" i="1" s="1"/>
  <c r="Y4" i="2"/>
  <c r="W17" i="1"/>
  <c r="W15" i="1"/>
  <c r="W8" i="8" s="1"/>
  <c r="W14" i="1"/>
  <c r="Z41" i="1"/>
  <c r="V7" i="8"/>
  <c r="Z31" i="1" l="1"/>
  <c r="Z40" i="1"/>
  <c r="Z28" i="1"/>
  <c r="Z35" i="1"/>
  <c r="Z27" i="1"/>
  <c r="Z39" i="1"/>
  <c r="Z42" i="1"/>
  <c r="Z46" i="1"/>
  <c r="Z44" i="1"/>
  <c r="Z48" i="1"/>
  <c r="Z37" i="1"/>
  <c r="Z47" i="1"/>
  <c r="Z33" i="1"/>
  <c r="AA29" i="1"/>
  <c r="Z49" i="1"/>
  <c r="Z36" i="1"/>
  <c r="Z34" i="1"/>
  <c r="Z43" i="1"/>
  <c r="Z38" i="1"/>
  <c r="Z30" i="1"/>
  <c r="Z26" i="1"/>
  <c r="Z25" i="1"/>
  <c r="Z32" i="1"/>
  <c r="BZ138" i="1"/>
  <c r="CB6" i="1"/>
  <c r="CA134" i="1"/>
  <c r="CA116" i="1"/>
  <c r="CA129" i="1"/>
  <c r="CA117" i="1"/>
  <c r="CA132" i="1"/>
  <c r="CA131" i="1"/>
  <c r="CA137" i="1"/>
  <c r="CA114" i="1"/>
  <c r="CA119" i="1"/>
  <c r="CA121" i="1"/>
  <c r="CA123" i="1"/>
  <c r="CA118" i="1"/>
  <c r="CA135" i="1"/>
  <c r="CA127" i="1"/>
  <c r="CA113" i="1"/>
  <c r="CA120" i="1"/>
  <c r="CA115" i="1"/>
  <c r="CA130" i="1"/>
  <c r="CA133" i="1"/>
  <c r="CA126" i="1"/>
  <c r="CA125" i="1"/>
  <c r="CA128" i="1"/>
  <c r="CA124" i="1"/>
  <c r="CA136" i="1"/>
  <c r="CA122" i="1"/>
  <c r="V9" i="8"/>
  <c r="V16" i="1"/>
  <c r="V194" i="1" s="1"/>
  <c r="AA41" i="1"/>
  <c r="Y4" i="1"/>
  <c r="Y20" i="2"/>
  <c r="Y22" i="1" s="1"/>
  <c r="Y19" i="2"/>
  <c r="Y21" i="1" s="1"/>
  <c r="Y18" i="2"/>
  <c r="Y20" i="1" s="1"/>
  <c r="Z4" i="2"/>
  <c r="Y4" i="8"/>
  <c r="Y17" i="2"/>
  <c r="Y19" i="1" s="1"/>
  <c r="AA45" i="1"/>
  <c r="U194" i="1"/>
  <c r="U195" i="1" s="1"/>
  <c r="V188" i="1" s="1"/>
  <c r="W7" i="8"/>
  <c r="X14" i="1"/>
  <c r="X17" i="1"/>
  <c r="X15" i="1"/>
  <c r="X8" i="8" s="1"/>
  <c r="AA25" i="1" l="1"/>
  <c r="AA30" i="1"/>
  <c r="AA43" i="1"/>
  <c r="AA36" i="1"/>
  <c r="AB29" i="1"/>
  <c r="AA47" i="1"/>
  <c r="AA48" i="1"/>
  <c r="AA46" i="1"/>
  <c r="AA39" i="1"/>
  <c r="AA35" i="1"/>
  <c r="AA40" i="1"/>
  <c r="AA32" i="1"/>
  <c r="AA26" i="1"/>
  <c r="AA38" i="1"/>
  <c r="AA34" i="1"/>
  <c r="AA49" i="1"/>
  <c r="AA33" i="1"/>
  <c r="AA37" i="1"/>
  <c r="AA44" i="1"/>
  <c r="AA42" i="1"/>
  <c r="AA27" i="1"/>
  <c r="AA28" i="1"/>
  <c r="AA31" i="1"/>
  <c r="CC6" i="1"/>
  <c r="CB118" i="1"/>
  <c r="CB131" i="1"/>
  <c r="CB113" i="1"/>
  <c r="CB129" i="1"/>
  <c r="CB115" i="1"/>
  <c r="CB119" i="1"/>
  <c r="CB137" i="1"/>
  <c r="CB133" i="1"/>
  <c r="CB128" i="1"/>
  <c r="CB114" i="1"/>
  <c r="CB116" i="1"/>
  <c r="CB120" i="1"/>
  <c r="CB130" i="1"/>
  <c r="CB124" i="1"/>
  <c r="CB127" i="1"/>
  <c r="CB117" i="1"/>
  <c r="CB123" i="1"/>
  <c r="CB122" i="1"/>
  <c r="CB135" i="1"/>
  <c r="CB126" i="1"/>
  <c r="CB136" i="1"/>
  <c r="CB125" i="1"/>
  <c r="CB132" i="1"/>
  <c r="CB121" i="1"/>
  <c r="CB134" i="1"/>
  <c r="CA138" i="1"/>
  <c r="W9" i="8"/>
  <c r="Z4" i="8"/>
  <c r="Z20" i="2"/>
  <c r="Z22" i="1" s="1"/>
  <c r="Z18" i="2"/>
  <c r="Z20" i="1" s="1"/>
  <c r="AA4" i="2"/>
  <c r="Z4" i="1"/>
  <c r="Z17" i="2"/>
  <c r="Z19" i="1" s="1"/>
  <c r="Z19" i="2"/>
  <c r="Z21" i="1" s="1"/>
  <c r="V195" i="1"/>
  <c r="W188" i="1" s="1"/>
  <c r="W16" i="1"/>
  <c r="Y17" i="1"/>
  <c r="Y15" i="1"/>
  <c r="Y8" i="8" s="1"/>
  <c r="Y14" i="1"/>
  <c r="AB41" i="1"/>
  <c r="X7" i="8"/>
  <c r="AB45" i="1"/>
  <c r="X9" i="8" l="1"/>
  <c r="AB28" i="1"/>
  <c r="AB42" i="1"/>
  <c r="AB37" i="1"/>
  <c r="AB49" i="1"/>
  <c r="AB38" i="1"/>
  <c r="AB32" i="1"/>
  <c r="AB35" i="1"/>
  <c r="AB46" i="1"/>
  <c r="AB47" i="1"/>
  <c r="AB36" i="1"/>
  <c r="AB30" i="1"/>
  <c r="CB138" i="1"/>
  <c r="AB31" i="1"/>
  <c r="AB27" i="1"/>
  <c r="AB44" i="1"/>
  <c r="AB33" i="1"/>
  <c r="AB34" i="1"/>
  <c r="AB26" i="1"/>
  <c r="AB40" i="1"/>
  <c r="AB39" i="1"/>
  <c r="AB48" i="1"/>
  <c r="AC29" i="1"/>
  <c r="AB43" i="1"/>
  <c r="AB25" i="1"/>
  <c r="CC119" i="1"/>
  <c r="F119" i="1" s="1"/>
  <c r="D119" i="1" s="1"/>
  <c r="CC116" i="1"/>
  <c r="F116" i="1" s="1"/>
  <c r="D116" i="1" s="1"/>
  <c r="CC117" i="1"/>
  <c r="F117" i="1" s="1"/>
  <c r="D117" i="1" s="1"/>
  <c r="CC132" i="1"/>
  <c r="F132" i="1" s="1"/>
  <c r="D132" i="1" s="1"/>
  <c r="CC122" i="1"/>
  <c r="F122" i="1" s="1"/>
  <c r="D122" i="1" s="1"/>
  <c r="CC113" i="1"/>
  <c r="CC121" i="1"/>
  <c r="F121" i="1" s="1"/>
  <c r="D121" i="1" s="1"/>
  <c r="CC137" i="1"/>
  <c r="F137" i="1" s="1"/>
  <c r="D137" i="1" s="1"/>
  <c r="CC124" i="1"/>
  <c r="F124" i="1" s="1"/>
  <c r="D124" i="1" s="1"/>
  <c r="CC114" i="1"/>
  <c r="F114" i="1" s="1"/>
  <c r="D114" i="1" s="1"/>
  <c r="CC123" i="1"/>
  <c r="F123" i="1" s="1"/>
  <c r="D123" i="1" s="1"/>
  <c r="CC130" i="1"/>
  <c r="F130" i="1" s="1"/>
  <c r="D130" i="1" s="1"/>
  <c r="CC131" i="1"/>
  <c r="F131" i="1" s="1"/>
  <c r="D131" i="1" s="1"/>
  <c r="CC135" i="1"/>
  <c r="F135" i="1" s="1"/>
  <c r="D135" i="1" s="1"/>
  <c r="CC126" i="1"/>
  <c r="F126" i="1" s="1"/>
  <c r="D126" i="1" s="1"/>
  <c r="CC120" i="1"/>
  <c r="F120" i="1" s="1"/>
  <c r="D120" i="1" s="1"/>
  <c r="CC136" i="1"/>
  <c r="F136" i="1" s="1"/>
  <c r="D136" i="1" s="1"/>
  <c r="CC134" i="1"/>
  <c r="F134" i="1" s="1"/>
  <c r="D134" i="1" s="1"/>
  <c r="CC127" i="1"/>
  <c r="F127" i="1" s="1"/>
  <c r="D127" i="1" s="1"/>
  <c r="CC118" i="1"/>
  <c r="F118" i="1" s="1"/>
  <c r="D118" i="1" s="1"/>
  <c r="CC129" i="1"/>
  <c r="F129" i="1" s="1"/>
  <c r="D129" i="1" s="1"/>
  <c r="CC115" i="1"/>
  <c r="F115" i="1" s="1"/>
  <c r="D115" i="1" s="1"/>
  <c r="CC133" i="1"/>
  <c r="F133" i="1" s="1"/>
  <c r="D133" i="1" s="1"/>
  <c r="CC128" i="1"/>
  <c r="F128" i="1" s="1"/>
  <c r="D128" i="1" s="1"/>
  <c r="CC125" i="1"/>
  <c r="F125" i="1" s="1"/>
  <c r="D125" i="1" s="1"/>
  <c r="X16" i="1"/>
  <c r="X194" i="1" s="1"/>
  <c r="AC45" i="1"/>
  <c r="Y7" i="8"/>
  <c r="AC41" i="1"/>
  <c r="Z14" i="1"/>
  <c r="Z17" i="1"/>
  <c r="Z15" i="1"/>
  <c r="Z8" i="8" s="1"/>
  <c r="W194" i="1"/>
  <c r="W195" i="1" s="1"/>
  <c r="X188" i="1" s="1"/>
  <c r="AA4" i="8"/>
  <c r="AA4" i="1"/>
  <c r="AA17" i="2"/>
  <c r="AA19" i="1" s="1"/>
  <c r="AA20" i="2"/>
  <c r="AA22" i="1" s="1"/>
  <c r="AA18" i="2"/>
  <c r="AA20" i="1" s="1"/>
  <c r="AB4" i="2"/>
  <c r="AA19" i="2"/>
  <c r="AA21" i="1" s="1"/>
  <c r="AC36" i="1" l="1"/>
  <c r="AC46" i="1"/>
  <c r="AC49" i="1"/>
  <c r="AC25" i="1"/>
  <c r="AD29" i="1"/>
  <c r="AC39" i="1"/>
  <c r="AC26" i="1"/>
  <c r="AC33" i="1"/>
  <c r="AC27" i="1"/>
  <c r="AC30" i="1"/>
  <c r="AC47" i="1"/>
  <c r="AC35" i="1"/>
  <c r="AC38" i="1"/>
  <c r="AC37" i="1"/>
  <c r="AC28" i="1"/>
  <c r="AC32" i="1"/>
  <c r="AC42" i="1"/>
  <c r="AC43" i="1"/>
  <c r="AC48" i="1"/>
  <c r="AC40" i="1"/>
  <c r="AC34" i="1"/>
  <c r="AC44" i="1"/>
  <c r="AC31" i="1"/>
  <c r="CC138" i="1"/>
  <c r="F113" i="1"/>
  <c r="X195" i="1"/>
  <c r="Y188" i="1" s="1"/>
  <c r="Z7" i="8"/>
  <c r="AB4" i="8"/>
  <c r="AB20" i="2"/>
  <c r="AB22" i="1" s="1"/>
  <c r="AB4" i="1"/>
  <c r="AB19" i="2"/>
  <c r="AB21" i="1" s="1"/>
  <c r="AB17" i="2"/>
  <c r="AB19" i="1" s="1"/>
  <c r="AB18" i="2"/>
  <c r="AB20" i="1" s="1"/>
  <c r="AC4" i="2"/>
  <c r="Y9" i="8"/>
  <c r="AD45" i="1"/>
  <c r="AA17" i="1"/>
  <c r="AA15" i="1"/>
  <c r="AA8" i="8" s="1"/>
  <c r="AA14" i="1"/>
  <c r="AD41" i="1"/>
  <c r="Y16" i="1"/>
  <c r="AD44" i="1" l="1"/>
  <c r="AD40" i="1"/>
  <c r="AD43" i="1"/>
  <c r="AD32" i="1"/>
  <c r="AD37" i="1"/>
  <c r="AD35" i="1"/>
  <c r="AD30" i="1"/>
  <c r="AD33" i="1"/>
  <c r="AD39" i="1"/>
  <c r="AD25" i="1"/>
  <c r="AD46" i="1"/>
  <c r="AD31" i="1"/>
  <c r="AD34" i="1"/>
  <c r="AD48" i="1"/>
  <c r="AD42" i="1"/>
  <c r="AD28" i="1"/>
  <c r="AD38" i="1"/>
  <c r="AD47" i="1"/>
  <c r="AD27" i="1"/>
  <c r="AD26" i="1"/>
  <c r="AE29" i="1"/>
  <c r="AD49" i="1"/>
  <c r="AD36" i="1"/>
  <c r="D113" i="1"/>
  <c r="D138" i="1" s="1"/>
  <c r="C5" i="6" s="1"/>
  <c r="F138" i="1"/>
  <c r="Y194" i="1"/>
  <c r="Y195" i="1" s="1"/>
  <c r="Z188" i="1" s="1"/>
  <c r="AE45" i="1"/>
  <c r="AE41" i="1"/>
  <c r="AA7" i="8"/>
  <c r="AC4" i="1"/>
  <c r="AC19" i="2"/>
  <c r="AC21" i="1" s="1"/>
  <c r="AD4" i="2"/>
  <c r="AC4" i="8"/>
  <c r="AC18" i="2"/>
  <c r="AC20" i="1" s="1"/>
  <c r="AC20" i="2"/>
  <c r="AC22" i="1" s="1"/>
  <c r="AC17" i="2"/>
  <c r="AC19" i="1" s="1"/>
  <c r="AB14" i="1"/>
  <c r="AB17" i="1"/>
  <c r="AB15" i="1"/>
  <c r="AB8" i="8" s="1"/>
  <c r="Z9" i="8"/>
  <c r="Z16" i="1"/>
  <c r="AE49" i="1" l="1"/>
  <c r="AE26" i="1"/>
  <c r="AE47" i="1"/>
  <c r="AE28" i="1"/>
  <c r="AE48" i="1"/>
  <c r="AE31" i="1"/>
  <c r="AE25" i="1"/>
  <c r="AE33" i="1"/>
  <c r="AE35" i="1"/>
  <c r="AE32" i="1"/>
  <c r="AE40" i="1"/>
  <c r="AE36" i="1"/>
  <c r="AF29" i="1"/>
  <c r="AE27" i="1"/>
  <c r="AE38" i="1"/>
  <c r="AE42" i="1"/>
  <c r="AE34" i="1"/>
  <c r="AE46" i="1"/>
  <c r="AE39" i="1"/>
  <c r="AE30" i="1"/>
  <c r="AE37" i="1"/>
  <c r="AE43" i="1"/>
  <c r="AE44" i="1"/>
  <c r="AA9" i="8"/>
  <c r="AA16" i="1"/>
  <c r="AC17" i="1"/>
  <c r="AC15" i="1"/>
  <c r="AC8" i="8" s="1"/>
  <c r="AC14" i="1"/>
  <c r="AF41" i="1"/>
  <c r="AD4" i="8"/>
  <c r="AD20" i="2"/>
  <c r="AD22" i="1" s="1"/>
  <c r="AD4" i="1"/>
  <c r="AD18" i="2"/>
  <c r="AD20" i="1" s="1"/>
  <c r="AE4" i="2"/>
  <c r="AD17" i="2"/>
  <c r="AD19" i="1" s="1"/>
  <c r="AD19" i="2"/>
  <c r="AD21" i="1" s="1"/>
  <c r="Z194" i="1"/>
  <c r="Z195" i="1" s="1"/>
  <c r="AA188" i="1" s="1"/>
  <c r="AF45" i="1"/>
  <c r="AB7" i="8"/>
  <c r="AA194" i="1"/>
  <c r="AF43" i="1" l="1"/>
  <c r="AF30" i="1"/>
  <c r="AF46" i="1"/>
  <c r="AF42" i="1"/>
  <c r="AF27" i="1"/>
  <c r="AF36" i="1"/>
  <c r="AF32" i="1"/>
  <c r="AF33" i="1"/>
  <c r="AF31" i="1"/>
  <c r="AF28" i="1"/>
  <c r="AF26" i="1"/>
  <c r="AF44" i="1"/>
  <c r="AF37" i="1"/>
  <c r="AF39" i="1"/>
  <c r="AF34" i="1"/>
  <c r="AF38" i="1"/>
  <c r="AG29" i="1"/>
  <c r="AF40" i="1"/>
  <c r="AF35" i="1"/>
  <c r="AF25" i="1"/>
  <c r="AF48" i="1"/>
  <c r="AF47" i="1"/>
  <c r="AF49" i="1"/>
  <c r="AA195" i="1"/>
  <c r="AB188" i="1" s="1"/>
  <c r="AB16" i="1"/>
  <c r="AG41" i="1"/>
  <c r="AE4" i="8"/>
  <c r="AE4" i="1"/>
  <c r="AE17" i="2"/>
  <c r="AE19" i="1" s="1"/>
  <c r="AE20" i="2"/>
  <c r="AE22" i="1" s="1"/>
  <c r="AF4" i="2"/>
  <c r="AE19" i="2"/>
  <c r="AE21" i="1" s="1"/>
  <c r="AE18" i="2"/>
  <c r="AE20" i="1" s="1"/>
  <c r="AB9" i="8"/>
  <c r="AG45" i="1"/>
  <c r="AD14" i="1"/>
  <c r="AD17" i="1"/>
  <c r="AD15" i="1"/>
  <c r="AD8" i="8" s="1"/>
  <c r="AC7" i="8"/>
  <c r="AG47" i="1" l="1"/>
  <c r="AG25" i="1"/>
  <c r="AG40" i="1"/>
  <c r="AG39" i="1"/>
  <c r="AG44" i="1"/>
  <c r="AG28" i="1"/>
  <c r="AG33" i="1"/>
  <c r="AG36" i="1"/>
  <c r="AG42" i="1"/>
  <c r="AG30" i="1"/>
  <c r="AG38" i="1"/>
  <c r="AG49" i="1"/>
  <c r="AG48" i="1"/>
  <c r="AG35" i="1"/>
  <c r="AH29" i="1"/>
  <c r="AG34" i="1"/>
  <c r="AG37" i="1"/>
  <c r="AG26" i="1"/>
  <c r="AG31" i="1"/>
  <c r="AG32" i="1"/>
  <c r="AG27" i="1"/>
  <c r="AG46" i="1"/>
  <c r="AG43" i="1"/>
  <c r="AC16" i="1"/>
  <c r="AC194" i="1" s="1"/>
  <c r="AF4" i="8"/>
  <c r="AF20" i="2"/>
  <c r="AF22" i="1" s="1"/>
  <c r="AF4" i="1"/>
  <c r="AF19" i="2"/>
  <c r="AF21" i="1" s="1"/>
  <c r="AF18" i="2"/>
  <c r="AF20" i="1" s="1"/>
  <c r="AG4" i="2"/>
  <c r="AF17" i="2"/>
  <c r="AF19" i="1" s="1"/>
  <c r="AE17" i="1"/>
  <c r="AE15" i="1"/>
  <c r="AE8" i="8" s="1"/>
  <c r="AE14" i="1"/>
  <c r="AD7" i="8"/>
  <c r="AH41" i="1"/>
  <c r="AB194" i="1"/>
  <c r="AB195" i="1" s="1"/>
  <c r="AC188" i="1" s="1"/>
  <c r="AC9" i="8"/>
  <c r="AH45" i="1"/>
  <c r="AH46" i="1" l="1"/>
  <c r="AH32" i="1"/>
  <c r="AH34" i="1"/>
  <c r="AH35" i="1"/>
  <c r="AH49" i="1"/>
  <c r="AH30" i="1"/>
  <c r="AH36" i="1"/>
  <c r="AH28" i="1"/>
  <c r="AH39" i="1"/>
  <c r="AH25" i="1"/>
  <c r="AD16" i="1"/>
  <c r="AD194" i="1" s="1"/>
  <c r="AH26" i="1"/>
  <c r="AC195" i="1"/>
  <c r="AD188" i="1" s="1"/>
  <c r="AH43" i="1"/>
  <c r="AH27" i="1"/>
  <c r="AH31" i="1"/>
  <c r="AH37" i="1"/>
  <c r="AI29" i="1"/>
  <c r="AH48" i="1"/>
  <c r="AH38" i="1"/>
  <c r="AH42" i="1"/>
  <c r="AH33" i="1"/>
  <c r="AH44" i="1"/>
  <c r="AH40" i="1"/>
  <c r="AH47" i="1"/>
  <c r="AI41" i="1"/>
  <c r="AI45" i="1"/>
  <c r="AD9" i="8"/>
  <c r="AE7" i="8"/>
  <c r="AG4" i="1"/>
  <c r="AG4" i="8"/>
  <c r="AG20" i="2"/>
  <c r="AG22" i="1" s="1"/>
  <c r="AG19" i="2"/>
  <c r="AG21" i="1" s="1"/>
  <c r="AG18" i="2"/>
  <c r="AG20" i="1" s="1"/>
  <c r="AH4" i="2"/>
  <c r="AG17" i="2"/>
  <c r="AG19" i="1" s="1"/>
  <c r="AF14" i="1"/>
  <c r="AF17" i="1"/>
  <c r="AF15" i="1"/>
  <c r="AF8" i="8" s="1"/>
  <c r="AI44" i="1" l="1"/>
  <c r="AI42" i="1"/>
  <c r="AI48" i="1"/>
  <c r="AI27" i="1"/>
  <c r="AI25" i="1"/>
  <c r="AI28" i="1"/>
  <c r="AI30" i="1"/>
  <c r="AI35" i="1"/>
  <c r="AI32" i="1"/>
  <c r="AI26" i="1"/>
  <c r="AI47" i="1"/>
  <c r="AI37" i="1"/>
  <c r="AD195" i="1"/>
  <c r="AE188" i="1" s="1"/>
  <c r="AI40" i="1"/>
  <c r="AI33" i="1"/>
  <c r="AI38" i="1"/>
  <c r="AJ29" i="1"/>
  <c r="AI31" i="1"/>
  <c r="AI43" i="1"/>
  <c r="AI39" i="1"/>
  <c r="AI36" i="1"/>
  <c r="AI49" i="1"/>
  <c r="AI34" i="1"/>
  <c r="AI46" i="1"/>
  <c r="AE9" i="8"/>
  <c r="AJ41" i="1"/>
  <c r="AG17" i="1"/>
  <c r="AG15" i="1"/>
  <c r="AG8" i="8" s="1"/>
  <c r="AG14" i="1"/>
  <c r="AH4" i="8"/>
  <c r="AH20" i="2"/>
  <c r="AH22" i="1" s="1"/>
  <c r="AH18" i="2"/>
  <c r="AH20" i="1" s="1"/>
  <c r="AI4" i="2"/>
  <c r="AH17" i="2"/>
  <c r="AH19" i="1" s="1"/>
  <c r="AH19" i="2"/>
  <c r="AH21" i="1" s="1"/>
  <c r="AH4" i="1"/>
  <c r="AE16" i="1"/>
  <c r="AJ45" i="1"/>
  <c r="AF7" i="8"/>
  <c r="AJ34" i="1" l="1"/>
  <c r="AJ43" i="1"/>
  <c r="AK29" i="1"/>
  <c r="AJ33" i="1"/>
  <c r="AJ37" i="1"/>
  <c r="AJ26" i="1"/>
  <c r="AJ35" i="1"/>
  <c r="AJ28" i="1"/>
  <c r="AJ27" i="1"/>
  <c r="AJ42" i="1"/>
  <c r="AJ46" i="1"/>
  <c r="AJ49" i="1"/>
  <c r="AJ39" i="1"/>
  <c r="AJ31" i="1"/>
  <c r="AJ38" i="1"/>
  <c r="AJ40" i="1"/>
  <c r="AJ36" i="1"/>
  <c r="AJ47" i="1"/>
  <c r="AJ32" i="1"/>
  <c r="AJ30" i="1"/>
  <c r="AJ25" i="1"/>
  <c r="AJ48" i="1"/>
  <c r="AJ44" i="1"/>
  <c r="AF9" i="8"/>
  <c r="AK45" i="1"/>
  <c r="AF16" i="1"/>
  <c r="AE194" i="1"/>
  <c r="AE195" i="1" s="1"/>
  <c r="AF188" i="1" s="1"/>
  <c r="AK41" i="1"/>
  <c r="AH14" i="1"/>
  <c r="AH17" i="1"/>
  <c r="AH15" i="1"/>
  <c r="AH8" i="8" s="1"/>
  <c r="AI4" i="8"/>
  <c r="AI4" i="1"/>
  <c r="AI17" i="2"/>
  <c r="AI19" i="1" s="1"/>
  <c r="AI18" i="2"/>
  <c r="AI20" i="1" s="1"/>
  <c r="AJ4" i="2"/>
  <c r="AI19" i="2"/>
  <c r="AI21" i="1" s="1"/>
  <c r="AI20" i="2"/>
  <c r="AI22" i="1" s="1"/>
  <c r="AG7" i="8"/>
  <c r="AK30" i="1" l="1"/>
  <c r="AK47" i="1"/>
  <c r="AK31" i="1"/>
  <c r="AK49" i="1"/>
  <c r="AK42" i="1"/>
  <c r="AK28" i="1"/>
  <c r="AK26" i="1"/>
  <c r="AK33" i="1"/>
  <c r="AK43" i="1"/>
  <c r="AK48" i="1"/>
  <c r="AK40" i="1"/>
  <c r="AK44" i="1"/>
  <c r="AK25" i="1"/>
  <c r="AK32" i="1"/>
  <c r="AK36" i="1"/>
  <c r="AK38" i="1"/>
  <c r="AK39" i="1"/>
  <c r="AK46" i="1"/>
  <c r="AK27" i="1"/>
  <c r="AK35" i="1"/>
  <c r="AK37" i="1"/>
  <c r="AL29" i="1"/>
  <c r="AK34" i="1"/>
  <c r="AG9" i="8"/>
  <c r="AJ4" i="8"/>
  <c r="AJ20" i="2"/>
  <c r="AJ22" i="1" s="1"/>
  <c r="AJ4" i="1"/>
  <c r="AJ19" i="2"/>
  <c r="AJ21" i="1" s="1"/>
  <c r="AJ17" i="2"/>
  <c r="AJ19" i="1" s="1"/>
  <c r="AJ18" i="2"/>
  <c r="AJ20" i="1" s="1"/>
  <c r="AK4" i="2"/>
  <c r="AI17" i="1"/>
  <c r="AI15" i="1"/>
  <c r="AI8" i="8" s="1"/>
  <c r="AI14" i="1"/>
  <c r="AH7" i="8"/>
  <c r="AG16" i="1"/>
  <c r="AL41" i="1"/>
  <c r="AF194" i="1"/>
  <c r="AF195" i="1" s="1"/>
  <c r="AG188" i="1" s="1"/>
  <c r="AL45" i="1"/>
  <c r="AL35" i="1" l="1"/>
  <c r="AL46" i="1"/>
  <c r="AL32" i="1"/>
  <c r="AL44" i="1"/>
  <c r="AL48" i="1"/>
  <c r="AL33" i="1"/>
  <c r="AL28" i="1"/>
  <c r="AL49" i="1"/>
  <c r="AL47" i="1"/>
  <c r="AM29" i="1"/>
  <c r="AL38" i="1"/>
  <c r="AL34" i="1"/>
  <c r="AL37" i="1"/>
  <c r="AL27" i="1"/>
  <c r="AL39" i="1"/>
  <c r="AL36" i="1"/>
  <c r="AL25" i="1"/>
  <c r="AL40" i="1"/>
  <c r="AL43" i="1"/>
  <c r="AL26" i="1"/>
  <c r="AL42" i="1"/>
  <c r="AL31" i="1"/>
  <c r="AL30" i="1"/>
  <c r="AG194" i="1"/>
  <c r="AG195" i="1" s="1"/>
  <c r="AH188" i="1" s="1"/>
  <c r="AH9" i="8"/>
  <c r="AH16" i="1"/>
  <c r="AK4" i="1"/>
  <c r="AK19" i="2"/>
  <c r="AK21" i="1" s="1"/>
  <c r="AK18" i="2"/>
  <c r="AK20" i="1" s="1"/>
  <c r="AL4" i="2"/>
  <c r="AK4" i="8"/>
  <c r="AK20" i="2"/>
  <c r="AK22" i="1" s="1"/>
  <c r="AK17" i="2"/>
  <c r="AK19" i="1" s="1"/>
  <c r="AM45" i="1"/>
  <c r="AM41" i="1"/>
  <c r="AI7" i="8"/>
  <c r="AJ14" i="1"/>
  <c r="AJ17" i="1"/>
  <c r="AJ15" i="1"/>
  <c r="AJ8" i="8" s="1"/>
  <c r="AM31" i="1" l="1"/>
  <c r="AM40" i="1"/>
  <c r="AM36" i="1"/>
  <c r="AM34" i="1"/>
  <c r="AN29" i="1"/>
  <c r="AM49" i="1"/>
  <c r="AM33" i="1"/>
  <c r="AM44" i="1"/>
  <c r="AM46" i="1"/>
  <c r="AM26" i="1"/>
  <c r="AM27" i="1"/>
  <c r="AM30" i="1"/>
  <c r="AM42" i="1"/>
  <c r="AM43" i="1"/>
  <c r="AM25" i="1"/>
  <c r="AM39" i="1"/>
  <c r="AM37" i="1"/>
  <c r="AM38" i="1"/>
  <c r="AM47" i="1"/>
  <c r="AM28" i="1"/>
  <c r="AM48" i="1"/>
  <c r="AM32" i="1"/>
  <c r="AM35" i="1"/>
  <c r="AJ7" i="8"/>
  <c r="AI9" i="8"/>
  <c r="AN45" i="1"/>
  <c r="AI16" i="1"/>
  <c r="AL4" i="8"/>
  <c r="AL20" i="2"/>
  <c r="AL22" i="1" s="1"/>
  <c r="AL18" i="2"/>
  <c r="AL20" i="1" s="1"/>
  <c r="AM4" i="2"/>
  <c r="AL17" i="2"/>
  <c r="AL19" i="1" s="1"/>
  <c r="AL4" i="1"/>
  <c r="AL19" i="2"/>
  <c r="AL21" i="1" s="1"/>
  <c r="AK17" i="1"/>
  <c r="AK15" i="1"/>
  <c r="AK8" i="8" s="1"/>
  <c r="AK14" i="1"/>
  <c r="AN41" i="1"/>
  <c r="AH194" i="1"/>
  <c r="AH195" i="1" s="1"/>
  <c r="AI188" i="1" s="1"/>
  <c r="AN28" i="1" l="1"/>
  <c r="AN38" i="1"/>
  <c r="AN39" i="1"/>
  <c r="AN43" i="1"/>
  <c r="AN30" i="1"/>
  <c r="AN26" i="1"/>
  <c r="AN44" i="1"/>
  <c r="AN49" i="1"/>
  <c r="AN34" i="1"/>
  <c r="AN40" i="1"/>
  <c r="AN32" i="1"/>
  <c r="AN35" i="1"/>
  <c r="AN48" i="1"/>
  <c r="AN47" i="1"/>
  <c r="AN37" i="1"/>
  <c r="AN25" i="1"/>
  <c r="AN42" i="1"/>
  <c r="AN27" i="1"/>
  <c r="AN46" i="1"/>
  <c r="AN33" i="1"/>
  <c r="AO29" i="1"/>
  <c r="AN36" i="1"/>
  <c r="AN31" i="1"/>
  <c r="AM4" i="8"/>
  <c r="AM4" i="1"/>
  <c r="AM17" i="2"/>
  <c r="AM19" i="1" s="1"/>
  <c r="AM20" i="2"/>
  <c r="AM22" i="1" s="1"/>
  <c r="AN4" i="2"/>
  <c r="AM18" i="2"/>
  <c r="AM20" i="1" s="1"/>
  <c r="AM19" i="2"/>
  <c r="AM21" i="1" s="1"/>
  <c r="AO45" i="1"/>
  <c r="AO41" i="1"/>
  <c r="AK7" i="8"/>
  <c r="AI194" i="1"/>
  <c r="AI195" i="1" s="1"/>
  <c r="AJ188" i="1" s="1"/>
  <c r="AJ9" i="8"/>
  <c r="AL14" i="1"/>
  <c r="AL17" i="1"/>
  <c r="AL15" i="1"/>
  <c r="AL8" i="8" s="1"/>
  <c r="AJ16" i="1"/>
  <c r="AO36" i="1" l="1"/>
  <c r="AO33" i="1"/>
  <c r="AO25" i="1"/>
  <c r="AO47" i="1"/>
  <c r="AO40" i="1"/>
  <c r="AO49" i="1"/>
  <c r="AO26" i="1"/>
  <c r="AO38" i="1"/>
  <c r="AO27" i="1"/>
  <c r="AO35" i="1"/>
  <c r="AO43" i="1"/>
  <c r="AO31" i="1"/>
  <c r="AP29" i="1"/>
  <c r="AO46" i="1"/>
  <c r="AO42" i="1"/>
  <c r="AO37" i="1"/>
  <c r="AO48" i="1"/>
  <c r="AO32" i="1"/>
  <c r="AO34" i="1"/>
  <c r="AO44" i="1"/>
  <c r="AO30" i="1"/>
  <c r="AO39" i="1"/>
  <c r="AO28" i="1"/>
  <c r="AK16" i="1"/>
  <c r="AK194" i="1" s="1"/>
  <c r="AJ194" i="1"/>
  <c r="AJ195" i="1" s="1"/>
  <c r="AK188" i="1" s="1"/>
  <c r="AP41" i="1"/>
  <c r="AL7" i="8"/>
  <c r="AK9" i="8"/>
  <c r="AP45" i="1"/>
  <c r="AN4" i="8"/>
  <c r="AN20" i="2"/>
  <c r="AN22" i="1" s="1"/>
  <c r="AN4" i="1"/>
  <c r="AN19" i="2"/>
  <c r="AN21" i="1" s="1"/>
  <c r="AN17" i="2"/>
  <c r="AN19" i="1" s="1"/>
  <c r="AN18" i="2"/>
  <c r="AN20" i="1" s="1"/>
  <c r="AO4" i="2"/>
  <c r="AM17" i="1"/>
  <c r="AM15" i="1"/>
  <c r="AM8" i="8" s="1"/>
  <c r="AM14" i="1"/>
  <c r="AP39" i="1" l="1"/>
  <c r="AP44" i="1"/>
  <c r="AP37" i="1"/>
  <c r="AP46" i="1"/>
  <c r="AP31" i="1"/>
  <c r="AP38" i="1"/>
  <c r="AP49" i="1"/>
  <c r="AP47" i="1"/>
  <c r="AP33" i="1"/>
  <c r="AP32" i="1"/>
  <c r="AP35" i="1"/>
  <c r="AP28" i="1"/>
  <c r="AP30" i="1"/>
  <c r="AP34" i="1"/>
  <c r="AP48" i="1"/>
  <c r="AP42" i="1"/>
  <c r="AQ29" i="1"/>
  <c r="AP43" i="1"/>
  <c r="AP27" i="1"/>
  <c r="AP26" i="1"/>
  <c r="AP40" i="1"/>
  <c r="AP25" i="1"/>
  <c r="AP36" i="1"/>
  <c r="AK195" i="1"/>
  <c r="AL188" i="1" s="1"/>
  <c r="AL16" i="1"/>
  <c r="AO4" i="1"/>
  <c r="AO20" i="2"/>
  <c r="AO22" i="1" s="1"/>
  <c r="AO19" i="2"/>
  <c r="AO21" i="1" s="1"/>
  <c r="AO18" i="2"/>
  <c r="AO20" i="1" s="1"/>
  <c r="AP4" i="2"/>
  <c r="AO4" i="8"/>
  <c r="AO17" i="2"/>
  <c r="AO19" i="1" s="1"/>
  <c r="AQ45" i="1"/>
  <c r="AQ41" i="1"/>
  <c r="AM7" i="8"/>
  <c r="AN14" i="1"/>
  <c r="AN17" i="1"/>
  <c r="AN15" i="1"/>
  <c r="AN8" i="8" s="1"/>
  <c r="AL9" i="8"/>
  <c r="AQ26" i="1" l="1"/>
  <c r="AQ42" i="1"/>
  <c r="AQ34" i="1"/>
  <c r="AQ32" i="1"/>
  <c r="AQ47" i="1"/>
  <c r="AQ38" i="1"/>
  <c r="AQ46" i="1"/>
  <c r="AQ44" i="1"/>
  <c r="AQ36" i="1"/>
  <c r="AQ40" i="1"/>
  <c r="AQ27" i="1"/>
  <c r="AR29" i="1"/>
  <c r="AQ48" i="1"/>
  <c r="AQ30" i="1"/>
  <c r="AQ35" i="1"/>
  <c r="AQ25" i="1"/>
  <c r="AQ43" i="1"/>
  <c r="AQ28" i="1"/>
  <c r="AQ33" i="1"/>
  <c r="AQ49" i="1"/>
  <c r="AQ31" i="1"/>
  <c r="AQ37" i="1"/>
  <c r="AQ39" i="1"/>
  <c r="AR45" i="1"/>
  <c r="AP4" i="8"/>
  <c r="AP20" i="2"/>
  <c r="AP22" i="1" s="1"/>
  <c r="AP18" i="2"/>
  <c r="AP20" i="1" s="1"/>
  <c r="AQ4" i="2"/>
  <c r="AP17" i="2"/>
  <c r="AP19" i="1" s="1"/>
  <c r="AP19" i="2"/>
  <c r="AP21" i="1" s="1"/>
  <c r="AP4" i="1"/>
  <c r="AN7" i="8"/>
  <c r="AO17" i="1"/>
  <c r="AO15" i="1"/>
  <c r="AO8" i="8" s="1"/>
  <c r="AO14" i="1"/>
  <c r="AM16" i="1"/>
  <c r="AM9" i="8"/>
  <c r="AR41" i="1"/>
  <c r="AL194" i="1"/>
  <c r="AL195" i="1" s="1"/>
  <c r="AM188" i="1" s="1"/>
  <c r="AR37" i="1" l="1"/>
  <c r="AR49" i="1"/>
  <c r="AR28" i="1"/>
  <c r="AR25" i="1"/>
  <c r="AR30" i="1"/>
  <c r="AS29" i="1"/>
  <c r="AR40" i="1"/>
  <c r="AR44" i="1"/>
  <c r="AR38" i="1"/>
  <c r="AR32" i="1"/>
  <c r="AR42" i="1"/>
  <c r="AR39" i="1"/>
  <c r="AR31" i="1"/>
  <c r="AR33" i="1"/>
  <c r="AR43" i="1"/>
  <c r="AR35" i="1"/>
  <c r="AR48" i="1"/>
  <c r="AR27" i="1"/>
  <c r="AR36" i="1"/>
  <c r="AR46" i="1"/>
  <c r="AR47" i="1"/>
  <c r="AR34" i="1"/>
  <c r="AR26" i="1"/>
  <c r="AN16" i="1"/>
  <c r="AN194" i="1" s="1"/>
  <c r="AS41" i="1"/>
  <c r="AM194" i="1"/>
  <c r="AM195" i="1" s="1"/>
  <c r="AN188" i="1" s="1"/>
  <c r="AN9" i="8"/>
  <c r="AO7" i="8"/>
  <c r="AP14" i="1"/>
  <c r="AP17" i="1"/>
  <c r="AP15" i="1"/>
  <c r="AP8" i="8" s="1"/>
  <c r="AQ4" i="8"/>
  <c r="AQ4" i="1"/>
  <c r="AQ17" i="2"/>
  <c r="AQ19" i="1" s="1"/>
  <c r="AQ20" i="2"/>
  <c r="AQ22" i="1" s="1"/>
  <c r="AQ18" i="2"/>
  <c r="AQ20" i="1" s="1"/>
  <c r="AR4" i="2"/>
  <c r="AQ19" i="2"/>
  <c r="AQ21" i="1" s="1"/>
  <c r="AS45" i="1"/>
  <c r="AS46" i="1" l="1"/>
  <c r="AS27" i="1"/>
  <c r="AS35" i="1"/>
  <c r="AS33" i="1"/>
  <c r="AS39" i="1"/>
  <c r="AS32" i="1"/>
  <c r="AS44" i="1"/>
  <c r="AT29" i="1"/>
  <c r="AS25" i="1"/>
  <c r="AS49" i="1"/>
  <c r="AS34" i="1"/>
  <c r="AS26" i="1"/>
  <c r="AS47" i="1"/>
  <c r="AS36" i="1"/>
  <c r="AS48" i="1"/>
  <c r="AS43" i="1"/>
  <c r="AS31" i="1"/>
  <c r="AS42" i="1"/>
  <c r="AS38" i="1"/>
  <c r="AS40" i="1"/>
  <c r="AS30" i="1"/>
  <c r="AS28" i="1"/>
  <c r="AS37" i="1"/>
  <c r="AN195" i="1"/>
  <c r="AO188" i="1" s="1"/>
  <c r="AO9" i="8"/>
  <c r="AO16" i="1"/>
  <c r="AT41" i="1"/>
  <c r="AT45" i="1"/>
  <c r="AQ17" i="1"/>
  <c r="AQ15" i="1"/>
  <c r="AQ8" i="8" s="1"/>
  <c r="AQ14" i="1"/>
  <c r="AP7" i="8"/>
  <c r="AR4" i="8"/>
  <c r="AR20" i="2"/>
  <c r="AR22" i="1" s="1"/>
  <c r="AR4" i="1"/>
  <c r="AR19" i="2"/>
  <c r="AR21" i="1" s="1"/>
  <c r="AR18" i="2"/>
  <c r="AR20" i="1" s="1"/>
  <c r="AS4" i="2"/>
  <c r="AR17" i="2"/>
  <c r="AR19" i="1" s="1"/>
  <c r="AT40" i="1" l="1"/>
  <c r="AT43" i="1"/>
  <c r="AT26" i="1"/>
  <c r="AT49" i="1"/>
  <c r="AU29" i="1"/>
  <c r="AT32" i="1"/>
  <c r="AT33" i="1"/>
  <c r="AT27" i="1"/>
  <c r="AT37" i="1"/>
  <c r="AT30" i="1"/>
  <c r="AT38" i="1"/>
  <c r="AT31" i="1"/>
  <c r="AT48" i="1"/>
  <c r="AT47" i="1"/>
  <c r="AT28" i="1"/>
  <c r="AT42" i="1"/>
  <c r="AT36" i="1"/>
  <c r="AT34" i="1"/>
  <c r="AT25" i="1"/>
  <c r="AT44" i="1"/>
  <c r="AT39" i="1"/>
  <c r="AT35" i="1"/>
  <c r="AT46" i="1"/>
  <c r="AQ7" i="8"/>
  <c r="AU41" i="1"/>
  <c r="AS4" i="1"/>
  <c r="AS19" i="2"/>
  <c r="AS21" i="1" s="1"/>
  <c r="AT4" i="2"/>
  <c r="AS4" i="8"/>
  <c r="AS18" i="2"/>
  <c r="AS20" i="1" s="1"/>
  <c r="AS20" i="2"/>
  <c r="AS22" i="1" s="1"/>
  <c r="AS17" i="2"/>
  <c r="AS19" i="1" s="1"/>
  <c r="AR14" i="1"/>
  <c r="AR17" i="1"/>
  <c r="AR15" i="1"/>
  <c r="AR8" i="8" s="1"/>
  <c r="AP9" i="8"/>
  <c r="AP16" i="1"/>
  <c r="AU45" i="1"/>
  <c r="AO194" i="1"/>
  <c r="AO195" i="1" s="1"/>
  <c r="AP188" i="1" s="1"/>
  <c r="AU44" i="1" l="1"/>
  <c r="AU47" i="1"/>
  <c r="AU27" i="1"/>
  <c r="AU32" i="1"/>
  <c r="AU49" i="1"/>
  <c r="AU43" i="1"/>
  <c r="AU35" i="1"/>
  <c r="AU34" i="1"/>
  <c r="AU42" i="1"/>
  <c r="AU31" i="1"/>
  <c r="AU30" i="1"/>
  <c r="AU46" i="1"/>
  <c r="AU39" i="1"/>
  <c r="AU25" i="1"/>
  <c r="AU36" i="1"/>
  <c r="AU28" i="1"/>
  <c r="AU48" i="1"/>
  <c r="AU38" i="1"/>
  <c r="AU37" i="1"/>
  <c r="AU33" i="1"/>
  <c r="AV29" i="1"/>
  <c r="AU26" i="1"/>
  <c r="AU40" i="1"/>
  <c r="AV45" i="1"/>
  <c r="AT4" i="8"/>
  <c r="AT20" i="2"/>
  <c r="AT22" i="1" s="1"/>
  <c r="AT4" i="1"/>
  <c r="AT18" i="2"/>
  <c r="AT20" i="1" s="1"/>
  <c r="AU4" i="2"/>
  <c r="AT17" i="2"/>
  <c r="AT19" i="1" s="1"/>
  <c r="AT19" i="2"/>
  <c r="AT21" i="1" s="1"/>
  <c r="AV41" i="1"/>
  <c r="AP194" i="1"/>
  <c r="AP195" i="1" s="1"/>
  <c r="AQ188" i="1" s="1"/>
  <c r="AQ9" i="8"/>
  <c r="AR7" i="8"/>
  <c r="AS17" i="1"/>
  <c r="AS15" i="1"/>
  <c r="AS8" i="8" s="1"/>
  <c r="AS14" i="1"/>
  <c r="AQ16" i="1"/>
  <c r="AV26" i="1" l="1"/>
  <c r="AV33" i="1"/>
  <c r="AV38" i="1"/>
  <c r="AV28" i="1"/>
  <c r="AV25" i="1"/>
  <c r="AV46" i="1"/>
  <c r="AV31" i="1"/>
  <c r="AV34" i="1"/>
  <c r="AV43" i="1"/>
  <c r="AV32" i="1"/>
  <c r="AV47" i="1"/>
  <c r="AV40" i="1"/>
  <c r="AW29" i="1"/>
  <c r="AV37" i="1"/>
  <c r="AV48" i="1"/>
  <c r="AV36" i="1"/>
  <c r="AV39" i="1"/>
  <c r="AV30" i="1"/>
  <c r="AV42" i="1"/>
  <c r="AV35" i="1"/>
  <c r="AV49" i="1"/>
  <c r="AV27" i="1"/>
  <c r="AV44" i="1"/>
  <c r="AR9" i="8"/>
  <c r="AW45" i="1"/>
  <c r="AU4" i="8"/>
  <c r="AU4" i="1"/>
  <c r="AU17" i="2"/>
  <c r="AU19" i="1" s="1"/>
  <c r="AV4" i="2"/>
  <c r="AU20" i="2"/>
  <c r="AU22" i="1" s="1"/>
  <c r="AU19" i="2"/>
  <c r="AU21" i="1" s="1"/>
  <c r="AU18" i="2"/>
  <c r="AU20" i="1" s="1"/>
  <c r="AQ194" i="1"/>
  <c r="AQ195" i="1" s="1"/>
  <c r="AR188" i="1" s="1"/>
  <c r="AR16" i="1"/>
  <c r="AS7" i="8"/>
  <c r="AT14" i="1"/>
  <c r="AT17" i="1"/>
  <c r="AT15" i="1"/>
  <c r="AT8" i="8" s="1"/>
  <c r="AW41" i="1"/>
  <c r="AW27" i="1" l="1"/>
  <c r="AW35" i="1"/>
  <c r="AW30" i="1"/>
  <c r="AW36" i="1"/>
  <c r="AW37" i="1"/>
  <c r="AW40" i="1"/>
  <c r="AW32" i="1"/>
  <c r="AW34" i="1"/>
  <c r="AW46" i="1"/>
  <c r="AW28" i="1"/>
  <c r="AW33" i="1"/>
  <c r="AW44" i="1"/>
  <c r="AW49" i="1"/>
  <c r="AW42" i="1"/>
  <c r="AW39" i="1"/>
  <c r="AW48" i="1"/>
  <c r="AX29" i="1"/>
  <c r="AW47" i="1"/>
  <c r="AW43" i="1"/>
  <c r="AW31" i="1"/>
  <c r="AW25" i="1"/>
  <c r="AW38" i="1"/>
  <c r="AW26" i="1"/>
  <c r="AS9" i="8"/>
  <c r="AS16" i="1"/>
  <c r="AU17" i="1"/>
  <c r="AU15" i="1"/>
  <c r="AU8" i="8" s="1"/>
  <c r="AU14" i="1"/>
  <c r="AV4" i="8"/>
  <c r="AV20" i="2"/>
  <c r="AV22" i="1" s="1"/>
  <c r="AV4" i="1"/>
  <c r="AV19" i="2"/>
  <c r="AV21" i="1" s="1"/>
  <c r="AV17" i="2"/>
  <c r="AV19" i="1" s="1"/>
  <c r="AV18" i="2"/>
  <c r="AV20" i="1" s="1"/>
  <c r="AW4" i="2"/>
  <c r="AX45" i="1"/>
  <c r="AX41" i="1"/>
  <c r="AT7" i="8"/>
  <c r="AS194" i="1"/>
  <c r="AR194" i="1"/>
  <c r="AR195" i="1" s="1"/>
  <c r="AS188" i="1" s="1"/>
  <c r="AX31" i="1" l="1"/>
  <c r="AX47" i="1"/>
  <c r="AX42" i="1"/>
  <c r="AX44" i="1"/>
  <c r="AX28" i="1"/>
  <c r="AX34" i="1"/>
  <c r="AX40" i="1"/>
  <c r="AX36" i="1"/>
  <c r="AX35" i="1"/>
  <c r="AX38" i="1"/>
  <c r="AX48" i="1"/>
  <c r="AT9" i="8"/>
  <c r="AX26" i="1"/>
  <c r="AX25" i="1"/>
  <c r="AX43" i="1"/>
  <c r="AY29" i="1"/>
  <c r="AX39" i="1"/>
  <c r="AX49" i="1"/>
  <c r="AX33" i="1"/>
  <c r="AX46" i="1"/>
  <c r="AX32" i="1"/>
  <c r="AX37" i="1"/>
  <c r="AX30" i="1"/>
  <c r="AX27" i="1"/>
  <c r="AT16" i="1"/>
  <c r="AT194" i="1" s="1"/>
  <c r="AS195" i="1"/>
  <c r="AT188" i="1" s="1"/>
  <c r="AW4" i="1"/>
  <c r="AW4" i="8"/>
  <c r="AW20" i="2"/>
  <c r="AW22" i="1" s="1"/>
  <c r="AW19" i="2"/>
  <c r="AW21" i="1" s="1"/>
  <c r="AW18" i="2"/>
  <c r="AW20" i="1" s="1"/>
  <c r="AX4" i="2"/>
  <c r="AW17" i="2"/>
  <c r="AW19" i="1" s="1"/>
  <c r="AU7" i="8"/>
  <c r="AY41" i="1"/>
  <c r="AV14" i="1"/>
  <c r="AV17" i="1"/>
  <c r="AV15" i="1"/>
  <c r="AV8" i="8" s="1"/>
  <c r="AY45" i="1"/>
  <c r="AY30" i="1" l="1"/>
  <c r="AY33" i="1"/>
  <c r="AY39" i="1"/>
  <c r="AY43" i="1"/>
  <c r="AY38" i="1"/>
  <c r="AY36" i="1"/>
  <c r="AY34" i="1"/>
  <c r="AY44" i="1"/>
  <c r="AY47" i="1"/>
  <c r="AY27" i="1"/>
  <c r="AY37" i="1"/>
  <c r="AY46" i="1"/>
  <c r="AY49" i="1"/>
  <c r="AZ29" i="1"/>
  <c r="AY25" i="1"/>
  <c r="AY32" i="1"/>
  <c r="AY26" i="1"/>
  <c r="AY48" i="1"/>
  <c r="AY35" i="1"/>
  <c r="AY40" i="1"/>
  <c r="AY28" i="1"/>
  <c r="AY42" i="1"/>
  <c r="AY31" i="1"/>
  <c r="AT195" i="1"/>
  <c r="AU188" i="1" s="1"/>
  <c r="AV7" i="8"/>
  <c r="AX4" i="8"/>
  <c r="AX20" i="2"/>
  <c r="AX22" i="1" s="1"/>
  <c r="AX18" i="2"/>
  <c r="AX20" i="1" s="1"/>
  <c r="AY4" i="2"/>
  <c r="AX17" i="2"/>
  <c r="AX19" i="1" s="1"/>
  <c r="AX4" i="1"/>
  <c r="AX19" i="2"/>
  <c r="AX21" i="1" s="1"/>
  <c r="AU9" i="8"/>
  <c r="AU16" i="1"/>
  <c r="AW17" i="1"/>
  <c r="AW15" i="1"/>
  <c r="AW8" i="8" s="1"/>
  <c r="AW14" i="1"/>
  <c r="AZ45" i="1"/>
  <c r="AZ41" i="1"/>
  <c r="AZ40" i="1" l="1"/>
  <c r="AZ48" i="1"/>
  <c r="AZ32" i="1"/>
  <c r="AZ46" i="1"/>
  <c r="AZ27" i="1"/>
  <c r="AZ44" i="1"/>
  <c r="AZ36" i="1"/>
  <c r="AZ43" i="1"/>
  <c r="AZ33" i="1"/>
  <c r="AZ31" i="1"/>
  <c r="AZ28" i="1"/>
  <c r="AZ35" i="1"/>
  <c r="AZ26" i="1"/>
  <c r="AZ25" i="1"/>
  <c r="AZ49" i="1"/>
  <c r="AZ37" i="1"/>
  <c r="AZ47" i="1"/>
  <c r="AZ34" i="1"/>
  <c r="AZ38" i="1"/>
  <c r="AZ42" i="1"/>
  <c r="BA29" i="1"/>
  <c r="AZ39" i="1"/>
  <c r="AZ30" i="1"/>
  <c r="AV16" i="1"/>
  <c r="AX14" i="1"/>
  <c r="AX17" i="1"/>
  <c r="AX15" i="1"/>
  <c r="AX8" i="8" s="1"/>
  <c r="AV9" i="8"/>
  <c r="AW7" i="8"/>
  <c r="AU194" i="1"/>
  <c r="AU195" i="1" s="1"/>
  <c r="AV188" i="1" s="1"/>
  <c r="BA41" i="1"/>
  <c r="BA45" i="1"/>
  <c r="AY4" i="8"/>
  <c r="AY4" i="1"/>
  <c r="AY17" i="2"/>
  <c r="AY19" i="1" s="1"/>
  <c r="AY18" i="2"/>
  <c r="AY20" i="1" s="1"/>
  <c r="AZ4" i="2"/>
  <c r="AY19" i="2"/>
  <c r="AY21" i="1" s="1"/>
  <c r="AY20" i="2"/>
  <c r="AY22" i="1" s="1"/>
  <c r="AW9" i="8" l="1"/>
  <c r="BA39" i="1"/>
  <c r="BA34" i="1"/>
  <c r="BA25" i="1"/>
  <c r="BA35" i="1"/>
  <c r="BA31" i="1"/>
  <c r="AV194" i="1"/>
  <c r="AV195" i="1" s="1"/>
  <c r="AW188" i="1" s="1"/>
  <c r="BA43" i="1"/>
  <c r="BA44" i="1"/>
  <c r="BA46" i="1"/>
  <c r="BA48" i="1"/>
  <c r="BA30" i="1"/>
  <c r="BB29" i="1"/>
  <c r="BA38" i="1"/>
  <c r="BA47" i="1"/>
  <c r="BA49" i="1"/>
  <c r="BA26" i="1"/>
  <c r="BA28" i="1"/>
  <c r="BA42" i="1"/>
  <c r="BA37" i="1"/>
  <c r="BA33" i="1"/>
  <c r="BA36" i="1"/>
  <c r="BA27" i="1"/>
  <c r="BA32" i="1"/>
  <c r="BA40" i="1"/>
  <c r="AW16" i="1"/>
  <c r="BB45" i="1"/>
  <c r="AZ4" i="8"/>
  <c r="AZ20" i="2"/>
  <c r="AZ22" i="1" s="1"/>
  <c r="AZ4" i="1"/>
  <c r="AZ19" i="2"/>
  <c r="AZ21" i="1" s="1"/>
  <c r="AZ18" i="2"/>
  <c r="AZ20" i="1" s="1"/>
  <c r="BA4" i="2"/>
  <c r="AZ17" i="2"/>
  <c r="AZ19" i="1" s="1"/>
  <c r="AY17" i="1"/>
  <c r="AY15" i="1"/>
  <c r="AY8" i="8" s="1"/>
  <c r="AY14" i="1"/>
  <c r="BB41" i="1"/>
  <c r="AX7" i="8"/>
  <c r="BB32" i="1" l="1"/>
  <c r="BB36" i="1"/>
  <c r="BB37" i="1"/>
  <c r="BB49" i="1"/>
  <c r="BB38" i="1"/>
  <c r="BB30" i="1"/>
  <c r="BB46" i="1"/>
  <c r="BB43" i="1"/>
  <c r="BB35" i="1"/>
  <c r="BB34" i="1"/>
  <c r="BB40" i="1"/>
  <c r="BB27" i="1"/>
  <c r="BB33" i="1"/>
  <c r="BB42" i="1"/>
  <c r="BB26" i="1"/>
  <c r="BB47" i="1"/>
  <c r="BC29" i="1"/>
  <c r="BB48" i="1"/>
  <c r="BB44" i="1"/>
  <c r="BB28" i="1"/>
  <c r="BB31" i="1"/>
  <c r="BB25" i="1"/>
  <c r="BB39" i="1"/>
  <c r="AX9" i="8"/>
  <c r="AX16" i="1"/>
  <c r="AY7" i="8"/>
  <c r="BA4" i="1"/>
  <c r="BA19" i="2"/>
  <c r="BA21" i="1" s="1"/>
  <c r="BA18" i="2"/>
  <c r="BA20" i="1" s="1"/>
  <c r="BA4" i="8"/>
  <c r="BB4" i="2"/>
  <c r="BA20" i="2"/>
  <c r="BA22" i="1" s="1"/>
  <c r="BA17" i="2"/>
  <c r="BA19" i="1" s="1"/>
  <c r="AZ14" i="1"/>
  <c r="AZ17" i="1"/>
  <c r="AZ15" i="1"/>
  <c r="AZ8" i="8" s="1"/>
  <c r="BC45" i="1"/>
  <c r="AW194" i="1"/>
  <c r="AW195" i="1" s="1"/>
  <c r="AX188" i="1" s="1"/>
  <c r="BC41" i="1"/>
  <c r="BC25" i="1" l="1"/>
  <c r="BC28" i="1"/>
  <c r="BC48" i="1"/>
  <c r="BC47" i="1"/>
  <c r="BC42" i="1"/>
  <c r="BC27" i="1"/>
  <c r="BC34" i="1"/>
  <c r="BC43" i="1"/>
  <c r="BC30" i="1"/>
  <c r="BC49" i="1"/>
  <c r="BC36" i="1"/>
  <c r="AX194" i="1"/>
  <c r="AX195" i="1" s="1"/>
  <c r="AY188" i="1" s="1"/>
  <c r="BC39" i="1"/>
  <c r="BC31" i="1"/>
  <c r="BC44" i="1"/>
  <c r="BD29" i="1"/>
  <c r="BC26" i="1"/>
  <c r="BC33" i="1"/>
  <c r="BC40" i="1"/>
  <c r="BC35" i="1"/>
  <c r="BC46" i="1"/>
  <c r="BC38" i="1"/>
  <c r="BC37" i="1"/>
  <c r="BC32" i="1"/>
  <c r="AY9" i="8"/>
  <c r="AZ7" i="8"/>
  <c r="BA17" i="1"/>
  <c r="BA15" i="1"/>
  <c r="BA8" i="8" s="1"/>
  <c r="BA14" i="1"/>
  <c r="BD41" i="1"/>
  <c r="BD45" i="1"/>
  <c r="AY16" i="1"/>
  <c r="BB4" i="8"/>
  <c r="BB20" i="2"/>
  <c r="BB22" i="1" s="1"/>
  <c r="BB19" i="2"/>
  <c r="BB21" i="1" s="1"/>
  <c r="BB18" i="2"/>
  <c r="BB20" i="1" s="1"/>
  <c r="BC4" i="2"/>
  <c r="BB17" i="2"/>
  <c r="BB19" i="1" s="1"/>
  <c r="BB4" i="1"/>
  <c r="BD37" i="1" l="1"/>
  <c r="BD46" i="1"/>
  <c r="BD40" i="1"/>
  <c r="BD44" i="1"/>
  <c r="BD49" i="1"/>
  <c r="BD43" i="1"/>
  <c r="BD27" i="1"/>
  <c r="BD47" i="1"/>
  <c r="BD28" i="1"/>
  <c r="BD32" i="1"/>
  <c r="BD38" i="1"/>
  <c r="BD35" i="1"/>
  <c r="BD33" i="1"/>
  <c r="BE29" i="1"/>
  <c r="BD31" i="1"/>
  <c r="BD26" i="1"/>
  <c r="BD39" i="1"/>
  <c r="BD36" i="1"/>
  <c r="BD30" i="1"/>
  <c r="BD34" i="1"/>
  <c r="BD42" i="1"/>
  <c r="BD48" i="1"/>
  <c r="BD25" i="1"/>
  <c r="BB14" i="1"/>
  <c r="BB17" i="1"/>
  <c r="BB15" i="1"/>
  <c r="BB8" i="8" s="1"/>
  <c r="AY194" i="1"/>
  <c r="AY195" i="1" s="1"/>
  <c r="AZ188" i="1" s="1"/>
  <c r="BE45" i="1"/>
  <c r="BA7" i="8"/>
  <c r="AZ16" i="1"/>
  <c r="BC4" i="8"/>
  <c r="BC4" i="1"/>
  <c r="BC19" i="2"/>
  <c r="BC21" i="1" s="1"/>
  <c r="BC17" i="2"/>
  <c r="BC19" i="1" s="1"/>
  <c r="BC20" i="2"/>
  <c r="BC22" i="1" s="1"/>
  <c r="BC18" i="2"/>
  <c r="BC20" i="1" s="1"/>
  <c r="BD4" i="2"/>
  <c r="BE41" i="1"/>
  <c r="AZ9" i="8"/>
  <c r="BE48" i="1" l="1"/>
  <c r="BE34" i="1"/>
  <c r="BE36" i="1"/>
  <c r="BF29" i="1"/>
  <c r="BE35" i="1"/>
  <c r="BE47" i="1"/>
  <c r="BE43" i="1"/>
  <c r="BE44" i="1"/>
  <c r="BE46" i="1"/>
  <c r="BE26" i="1"/>
  <c r="BE32" i="1"/>
  <c r="BE25" i="1"/>
  <c r="BE42" i="1"/>
  <c r="BE30" i="1"/>
  <c r="BE39" i="1"/>
  <c r="BE31" i="1"/>
  <c r="BE33" i="1"/>
  <c r="BE38" i="1"/>
  <c r="BE28" i="1"/>
  <c r="BE27" i="1"/>
  <c r="BE49" i="1"/>
  <c r="BE40" i="1"/>
  <c r="BE37" i="1"/>
  <c r="BA9" i="8"/>
  <c r="BA16" i="1"/>
  <c r="BC17" i="1"/>
  <c r="BC15" i="1"/>
  <c r="BC8" i="8" s="1"/>
  <c r="BC14" i="1"/>
  <c r="BD4" i="8"/>
  <c r="BD20" i="2"/>
  <c r="BD22" i="1" s="1"/>
  <c r="BD4" i="1"/>
  <c r="BD19" i="2"/>
  <c r="BD21" i="1" s="1"/>
  <c r="BD17" i="2"/>
  <c r="BD19" i="1" s="1"/>
  <c r="BD18" i="2"/>
  <c r="BD20" i="1" s="1"/>
  <c r="BE4" i="2"/>
  <c r="BA194" i="1"/>
  <c r="BF41" i="1"/>
  <c r="AZ194" i="1"/>
  <c r="AZ195" i="1" s="1"/>
  <c r="BA188" i="1" s="1"/>
  <c r="BF45" i="1"/>
  <c r="BB7" i="8"/>
  <c r="BF40" i="1" l="1"/>
  <c r="BF38" i="1"/>
  <c r="BF31" i="1"/>
  <c r="BF25" i="1"/>
  <c r="BF26" i="1"/>
  <c r="BF47" i="1"/>
  <c r="BG29" i="1"/>
  <c r="BF34" i="1"/>
  <c r="BF27" i="1"/>
  <c r="BF30" i="1"/>
  <c r="BF44" i="1"/>
  <c r="BF37" i="1"/>
  <c r="BF49" i="1"/>
  <c r="BF28" i="1"/>
  <c r="BF33" i="1"/>
  <c r="BF39" i="1"/>
  <c r="BF42" i="1"/>
  <c r="BF32" i="1"/>
  <c r="BF46" i="1"/>
  <c r="BF43" i="1"/>
  <c r="BF35" i="1"/>
  <c r="BF36" i="1"/>
  <c r="BF48" i="1"/>
  <c r="BB9" i="8"/>
  <c r="BE4" i="1"/>
  <c r="BE19" i="2"/>
  <c r="BE21" i="1" s="1"/>
  <c r="BE20" i="2"/>
  <c r="BE22" i="1" s="1"/>
  <c r="BF4" i="2"/>
  <c r="BE18" i="2"/>
  <c r="BE20" i="1" s="1"/>
  <c r="BE4" i="8"/>
  <c r="BE17" i="2"/>
  <c r="BE19" i="1" s="1"/>
  <c r="BB16" i="1"/>
  <c r="BG41" i="1"/>
  <c r="BA195" i="1"/>
  <c r="BB188" i="1" s="1"/>
  <c r="BD14" i="1"/>
  <c r="BD17" i="1"/>
  <c r="BD15" i="1"/>
  <c r="BD8" i="8" s="1"/>
  <c r="BG45" i="1"/>
  <c r="BC7" i="8"/>
  <c r="BG36" i="1" l="1"/>
  <c r="BG43" i="1"/>
  <c r="BG32" i="1"/>
  <c r="BG39" i="1"/>
  <c r="BG28" i="1"/>
  <c r="BG37" i="1"/>
  <c r="BG30" i="1"/>
  <c r="BG34" i="1"/>
  <c r="BG47" i="1"/>
  <c r="BG25" i="1"/>
  <c r="BG38" i="1"/>
  <c r="BG48" i="1"/>
  <c r="BG35" i="1"/>
  <c r="BG46" i="1"/>
  <c r="BG42" i="1"/>
  <c r="BG33" i="1"/>
  <c r="BG49" i="1"/>
  <c r="BG44" i="1"/>
  <c r="BG27" i="1"/>
  <c r="BH29" i="1"/>
  <c r="BG26" i="1"/>
  <c r="BG31" i="1"/>
  <c r="BG40" i="1"/>
  <c r="BE17" i="1"/>
  <c r="BE15" i="1"/>
  <c r="BE8" i="8" s="1"/>
  <c r="BE14" i="1"/>
  <c r="BH41" i="1"/>
  <c r="BH45" i="1"/>
  <c r="BD7" i="8"/>
  <c r="BB194" i="1"/>
  <c r="BB195" i="1" s="1"/>
  <c r="BC188" i="1" s="1"/>
  <c r="BC16" i="1"/>
  <c r="BF4" i="8"/>
  <c r="BF20" i="2"/>
  <c r="BF22" i="1" s="1"/>
  <c r="BF18" i="2"/>
  <c r="BF20" i="1" s="1"/>
  <c r="BG4" i="2"/>
  <c r="BF4" i="1"/>
  <c r="BF17" i="2"/>
  <c r="BF19" i="1" s="1"/>
  <c r="BF19" i="2"/>
  <c r="BF21" i="1" s="1"/>
  <c r="BC9" i="8"/>
  <c r="BH31" i="1" l="1"/>
  <c r="BH44" i="1"/>
  <c r="BH33" i="1"/>
  <c r="BH46" i="1"/>
  <c r="BH48" i="1"/>
  <c r="BH25" i="1"/>
  <c r="BH34" i="1"/>
  <c r="BH37" i="1"/>
  <c r="BH39" i="1"/>
  <c r="BH43" i="1"/>
  <c r="BI29" i="1"/>
  <c r="BH40" i="1"/>
  <c r="BH26" i="1"/>
  <c r="BH27" i="1"/>
  <c r="BH49" i="1"/>
  <c r="BH42" i="1"/>
  <c r="BH35" i="1"/>
  <c r="BH38" i="1"/>
  <c r="BH47" i="1"/>
  <c r="BH30" i="1"/>
  <c r="BH28" i="1"/>
  <c r="BH32" i="1"/>
  <c r="BH36" i="1"/>
  <c r="BI45" i="1"/>
  <c r="BF14" i="1"/>
  <c r="BF17" i="1"/>
  <c r="BF15" i="1"/>
  <c r="BF8" i="8" s="1"/>
  <c r="BD16" i="1"/>
  <c r="BI41" i="1"/>
  <c r="BG4" i="8"/>
  <c r="BG4" i="1"/>
  <c r="BG19" i="2"/>
  <c r="BG21" i="1" s="1"/>
  <c r="BG17" i="2"/>
  <c r="BG19" i="1" s="1"/>
  <c r="BG20" i="2"/>
  <c r="BG22" i="1" s="1"/>
  <c r="BH4" i="2"/>
  <c r="BG18" i="2"/>
  <c r="BG20" i="1" s="1"/>
  <c r="BC194" i="1"/>
  <c r="BC195" i="1" s="1"/>
  <c r="BD188" i="1" s="1"/>
  <c r="BD9" i="8"/>
  <c r="BE7" i="8"/>
  <c r="BI32" i="1" l="1"/>
  <c r="BI30" i="1"/>
  <c r="BI38" i="1"/>
  <c r="BI42" i="1"/>
  <c r="BI27" i="1"/>
  <c r="BI40" i="1"/>
  <c r="BI43" i="1"/>
  <c r="BI37" i="1"/>
  <c r="BI25" i="1"/>
  <c r="BI46" i="1"/>
  <c r="BI44" i="1"/>
  <c r="BI36" i="1"/>
  <c r="BI28" i="1"/>
  <c r="BI47" i="1"/>
  <c r="BI35" i="1"/>
  <c r="BI49" i="1"/>
  <c r="BI26" i="1"/>
  <c r="BJ29" i="1"/>
  <c r="BI39" i="1"/>
  <c r="BI34" i="1"/>
  <c r="BI48" i="1"/>
  <c r="BI33" i="1"/>
  <c r="BI31" i="1"/>
  <c r="BE16" i="1"/>
  <c r="BE194" i="1" s="1"/>
  <c r="BE9" i="8"/>
  <c r="BF7" i="8"/>
  <c r="BG17" i="1"/>
  <c r="BG15" i="1"/>
  <c r="BG8" i="8" s="1"/>
  <c r="BG14" i="1"/>
  <c r="BJ41" i="1"/>
  <c r="BH4" i="8"/>
  <c r="BH20" i="2"/>
  <c r="BH22" i="1" s="1"/>
  <c r="BH4" i="1"/>
  <c r="BH19" i="2"/>
  <c r="BH21" i="1" s="1"/>
  <c r="BH17" i="2"/>
  <c r="BH19" i="1" s="1"/>
  <c r="BH18" i="2"/>
  <c r="BH20" i="1" s="1"/>
  <c r="BI4" i="2"/>
  <c r="BJ45" i="1"/>
  <c r="BD194" i="1"/>
  <c r="BD195" i="1" s="1"/>
  <c r="BE188" i="1" s="1"/>
  <c r="BJ33" i="1" l="1"/>
  <c r="BJ34" i="1"/>
  <c r="BJ49" i="1"/>
  <c r="BJ47" i="1"/>
  <c r="BJ36" i="1"/>
  <c r="BJ46" i="1"/>
  <c r="BJ37" i="1"/>
  <c r="BJ40" i="1"/>
  <c r="BJ42" i="1"/>
  <c r="BJ30" i="1"/>
  <c r="BK29" i="1"/>
  <c r="BJ31" i="1"/>
  <c r="BJ48" i="1"/>
  <c r="BJ39" i="1"/>
  <c r="BJ26" i="1"/>
  <c r="BJ35" i="1"/>
  <c r="BJ28" i="1"/>
  <c r="BJ44" i="1"/>
  <c r="BJ25" i="1"/>
  <c r="BJ43" i="1"/>
  <c r="BJ27" i="1"/>
  <c r="BJ38" i="1"/>
  <c r="BJ32" i="1"/>
  <c r="BE195" i="1"/>
  <c r="BF188" i="1" s="1"/>
  <c r="BK41" i="1"/>
  <c r="BI4" i="1"/>
  <c r="BI19" i="2"/>
  <c r="BI21" i="1" s="1"/>
  <c r="BI18" i="2"/>
  <c r="BI20" i="1" s="1"/>
  <c r="BJ4" i="2"/>
  <c r="BI4" i="8"/>
  <c r="BI20" i="2"/>
  <c r="BI22" i="1" s="1"/>
  <c r="BI17" i="2"/>
  <c r="BI19" i="1" s="1"/>
  <c r="BF9" i="8"/>
  <c r="BK45" i="1"/>
  <c r="BH14" i="1"/>
  <c r="BH17" i="1"/>
  <c r="BH15" i="1"/>
  <c r="BH8" i="8" s="1"/>
  <c r="BG7" i="8"/>
  <c r="BF16" i="1"/>
  <c r="BK43" i="1" l="1"/>
  <c r="BK44" i="1"/>
  <c r="BK35" i="1"/>
  <c r="BK39" i="1"/>
  <c r="BK30" i="1"/>
  <c r="BK40" i="1"/>
  <c r="BK46" i="1"/>
  <c r="BK47" i="1"/>
  <c r="BK34" i="1"/>
  <c r="BK38" i="1"/>
  <c r="BK31" i="1"/>
  <c r="BK32" i="1"/>
  <c r="BK27" i="1"/>
  <c r="BK25" i="1"/>
  <c r="BK28" i="1"/>
  <c r="BK26" i="1"/>
  <c r="BK48" i="1"/>
  <c r="BL29" i="1"/>
  <c r="BK42" i="1"/>
  <c r="BK37" i="1"/>
  <c r="BK36" i="1"/>
  <c r="BK49" i="1"/>
  <c r="BK33" i="1"/>
  <c r="BG16" i="1"/>
  <c r="BG9" i="8"/>
  <c r="BH7" i="8"/>
  <c r="BL45" i="1"/>
  <c r="BL41" i="1"/>
  <c r="BF194" i="1"/>
  <c r="BF195" i="1" s="1"/>
  <c r="BG188" i="1" s="1"/>
  <c r="BJ4" i="8"/>
  <c r="BJ20" i="2"/>
  <c r="BJ22" i="1" s="1"/>
  <c r="BJ4" i="1"/>
  <c r="BJ19" i="2"/>
  <c r="BJ21" i="1" s="1"/>
  <c r="BJ18" i="2"/>
  <c r="BJ20" i="1" s="1"/>
  <c r="BK4" i="2"/>
  <c r="BJ17" i="2"/>
  <c r="BJ19" i="1" s="1"/>
  <c r="BI17" i="1"/>
  <c r="BI15" i="1"/>
  <c r="BI8" i="8" s="1"/>
  <c r="BI14" i="1"/>
  <c r="BL49" i="1" l="1"/>
  <c r="BM29" i="1"/>
  <c r="BL26" i="1"/>
  <c r="BL25" i="1"/>
  <c r="BL32" i="1"/>
  <c r="BL38" i="1"/>
  <c r="BL47" i="1"/>
  <c r="BL40" i="1"/>
  <c r="BL39" i="1"/>
  <c r="BL44" i="1"/>
  <c r="BL37" i="1"/>
  <c r="BG194" i="1"/>
  <c r="BG195" i="1" s="1"/>
  <c r="BH188" i="1" s="1"/>
  <c r="BL33" i="1"/>
  <c r="BL36" i="1"/>
  <c r="BL42" i="1"/>
  <c r="BL48" i="1"/>
  <c r="BL28" i="1"/>
  <c r="BL27" i="1"/>
  <c r="BL31" i="1"/>
  <c r="BL34" i="1"/>
  <c r="BL46" i="1"/>
  <c r="BL30" i="1"/>
  <c r="BL35" i="1"/>
  <c r="BL43" i="1"/>
  <c r="BM45" i="1"/>
  <c r="BH16" i="1"/>
  <c r="BK4" i="8"/>
  <c r="BK4" i="1"/>
  <c r="BK19" i="2"/>
  <c r="BK21" i="1" s="1"/>
  <c r="BK17" i="2"/>
  <c r="BK19" i="1" s="1"/>
  <c r="BK20" i="2"/>
  <c r="BK22" i="1" s="1"/>
  <c r="BL4" i="2"/>
  <c r="BK18" i="2"/>
  <c r="BK20" i="1" s="1"/>
  <c r="BH9" i="8"/>
  <c r="BI7" i="8"/>
  <c r="BJ14" i="1"/>
  <c r="BJ17" i="1"/>
  <c r="BJ15" i="1"/>
  <c r="BJ8" i="8" s="1"/>
  <c r="BM41" i="1"/>
  <c r="BM43" i="1" l="1"/>
  <c r="BM34" i="1"/>
  <c r="BM27" i="1"/>
  <c r="BM48" i="1"/>
  <c r="BM36" i="1"/>
  <c r="BM44" i="1"/>
  <c r="BM40" i="1"/>
  <c r="BM38" i="1"/>
  <c r="BM25" i="1"/>
  <c r="BN29" i="1"/>
  <c r="BM37" i="1"/>
  <c r="BM30" i="1"/>
  <c r="BM35" i="1"/>
  <c r="BM46" i="1"/>
  <c r="BM31" i="1"/>
  <c r="BM28" i="1"/>
  <c r="BM42" i="1"/>
  <c r="BM33" i="1"/>
  <c r="BM39" i="1"/>
  <c r="BM47" i="1"/>
  <c r="BM32" i="1"/>
  <c r="BM26" i="1"/>
  <c r="BM49" i="1"/>
  <c r="BI9" i="8"/>
  <c r="BH194" i="1"/>
  <c r="BH195" i="1" s="1"/>
  <c r="BI188" i="1" s="1"/>
  <c r="BJ7" i="8"/>
  <c r="BL4" i="8"/>
  <c r="BL20" i="2"/>
  <c r="BL22" i="1" s="1"/>
  <c r="BL4" i="1"/>
  <c r="BL18" i="2"/>
  <c r="BL20" i="1" s="1"/>
  <c r="BM4" i="2"/>
  <c r="BL19" i="2"/>
  <c r="BL21" i="1" s="1"/>
  <c r="BL17" i="2"/>
  <c r="BL19" i="1" s="1"/>
  <c r="BN45" i="1"/>
  <c r="BK17" i="1"/>
  <c r="BK15" i="1"/>
  <c r="BK8" i="8" s="1"/>
  <c r="BK14" i="1"/>
  <c r="BN41" i="1"/>
  <c r="BI16" i="1"/>
  <c r="BN47" i="1" l="1"/>
  <c r="BN33" i="1"/>
  <c r="BN46" i="1"/>
  <c r="BN30" i="1"/>
  <c r="BO29" i="1"/>
  <c r="BN38" i="1"/>
  <c r="BN44" i="1"/>
  <c r="BN48" i="1"/>
  <c r="BN34" i="1"/>
  <c r="BN26" i="1"/>
  <c r="BN28" i="1"/>
  <c r="BN49" i="1"/>
  <c r="BN32" i="1"/>
  <c r="BN39" i="1"/>
  <c r="BN42" i="1"/>
  <c r="BN31" i="1"/>
  <c r="BN35" i="1"/>
  <c r="BN37" i="1"/>
  <c r="BN25" i="1"/>
  <c r="BN40" i="1"/>
  <c r="BN36" i="1"/>
  <c r="BN27" i="1"/>
  <c r="BN43" i="1"/>
  <c r="BL14" i="1"/>
  <c r="BL17" i="1"/>
  <c r="BL15" i="1"/>
  <c r="BL8" i="8" s="1"/>
  <c r="BJ16" i="1"/>
  <c r="BK7" i="8"/>
  <c r="BO45" i="1"/>
  <c r="BO41" i="1"/>
  <c r="BI194" i="1"/>
  <c r="BI195" i="1" s="1"/>
  <c r="BJ188" i="1" s="1"/>
  <c r="BM4" i="1"/>
  <c r="BM19" i="2"/>
  <c r="BM21" i="1" s="1"/>
  <c r="BM4" i="8"/>
  <c r="BM20" i="2"/>
  <c r="BM22" i="1" s="1"/>
  <c r="BM18" i="2"/>
  <c r="BM20" i="1" s="1"/>
  <c r="BN4" i="2"/>
  <c r="BM17" i="2"/>
  <c r="BM19" i="1" s="1"/>
  <c r="BJ9" i="8"/>
  <c r="BO27" i="1" l="1"/>
  <c r="BO37" i="1"/>
  <c r="BO31" i="1"/>
  <c r="BO49" i="1"/>
  <c r="BO26" i="1"/>
  <c r="BO48" i="1"/>
  <c r="BO38" i="1"/>
  <c r="BO30" i="1"/>
  <c r="BO33" i="1"/>
  <c r="BO40" i="1"/>
  <c r="BO39" i="1"/>
  <c r="BO43" i="1"/>
  <c r="BO36" i="1"/>
  <c r="BO25" i="1"/>
  <c r="BO35" i="1"/>
  <c r="BO42" i="1"/>
  <c r="BO32" i="1"/>
  <c r="BO28" i="1"/>
  <c r="BO34" i="1"/>
  <c r="BO44" i="1"/>
  <c r="BP29" i="1"/>
  <c r="BO46" i="1"/>
  <c r="BO47" i="1"/>
  <c r="BK9" i="8"/>
  <c r="BM17" i="1"/>
  <c r="BM15" i="1"/>
  <c r="BM8" i="8" s="1"/>
  <c r="BM14" i="1"/>
  <c r="BK16" i="1"/>
  <c r="BL7" i="8"/>
  <c r="BN4" i="8"/>
  <c r="BN20" i="2"/>
  <c r="BN22" i="1" s="1"/>
  <c r="BN18" i="2"/>
  <c r="BN20" i="1" s="1"/>
  <c r="BO4" i="2"/>
  <c r="BN17" i="2"/>
  <c r="BN19" i="1" s="1"/>
  <c r="BN19" i="2"/>
  <c r="BN21" i="1" s="1"/>
  <c r="BN4" i="1"/>
  <c r="BP41" i="1"/>
  <c r="BP45" i="1"/>
  <c r="BJ194" i="1"/>
  <c r="BJ195" i="1" s="1"/>
  <c r="BK188" i="1" s="1"/>
  <c r="BP46" i="1" l="1"/>
  <c r="BP44" i="1"/>
  <c r="BP28" i="1"/>
  <c r="BP42" i="1"/>
  <c r="BP25" i="1"/>
  <c r="BP43" i="1"/>
  <c r="BP40" i="1"/>
  <c r="BP30" i="1"/>
  <c r="BP48" i="1"/>
  <c r="BP49" i="1"/>
  <c r="BP37" i="1"/>
  <c r="BP47" i="1"/>
  <c r="BQ29" i="1"/>
  <c r="BP34" i="1"/>
  <c r="BP32" i="1"/>
  <c r="BP35" i="1"/>
  <c r="BP36" i="1"/>
  <c r="BP39" i="1"/>
  <c r="BP33" i="1"/>
  <c r="BP38" i="1"/>
  <c r="BP26" i="1"/>
  <c r="BP31" i="1"/>
  <c r="BP27" i="1"/>
  <c r="BL9" i="8"/>
  <c r="BL16" i="1"/>
  <c r="BM7" i="8"/>
  <c r="BQ45" i="1"/>
  <c r="BN14" i="1"/>
  <c r="BN17" i="1"/>
  <c r="BN15" i="1"/>
  <c r="BN8" i="8" s="1"/>
  <c r="BO4" i="8"/>
  <c r="BO4" i="1"/>
  <c r="BO19" i="2"/>
  <c r="BO21" i="1" s="1"/>
  <c r="BO17" i="2"/>
  <c r="BO19" i="1" s="1"/>
  <c r="BO18" i="2"/>
  <c r="BO20" i="1" s="1"/>
  <c r="BP4" i="2"/>
  <c r="BO20" i="2"/>
  <c r="BO22" i="1" s="1"/>
  <c r="BQ41" i="1"/>
  <c r="BK194" i="1"/>
  <c r="BK195" i="1" s="1"/>
  <c r="BL188" i="1" s="1"/>
  <c r="BQ31" i="1" l="1"/>
  <c r="BQ39" i="1"/>
  <c r="BQ34" i="1"/>
  <c r="BQ47" i="1"/>
  <c r="BQ30" i="1"/>
  <c r="BQ42" i="1"/>
  <c r="BQ38" i="1"/>
  <c r="BQ35" i="1"/>
  <c r="BQ49" i="1"/>
  <c r="BQ43" i="1"/>
  <c r="BQ44" i="1"/>
  <c r="BQ27" i="1"/>
  <c r="BQ26" i="1"/>
  <c r="BQ33" i="1"/>
  <c r="BQ36" i="1"/>
  <c r="BQ32" i="1"/>
  <c r="BR29" i="1"/>
  <c r="BQ37" i="1"/>
  <c r="BQ48" i="1"/>
  <c r="BQ40" i="1"/>
  <c r="BQ25" i="1"/>
  <c r="BQ28" i="1"/>
  <c r="BQ46" i="1"/>
  <c r="BL194" i="1"/>
  <c r="BL195" i="1" s="1"/>
  <c r="BM188" i="1" s="1"/>
  <c r="BR45" i="1"/>
  <c r="BR41" i="1"/>
  <c r="BP4" i="8"/>
  <c r="BP20" i="2"/>
  <c r="BP22" i="1" s="1"/>
  <c r="BP4" i="1"/>
  <c r="BP19" i="2"/>
  <c r="BP21" i="1" s="1"/>
  <c r="BP17" i="2"/>
  <c r="BP19" i="1" s="1"/>
  <c r="BP18" i="2"/>
  <c r="BP20" i="1" s="1"/>
  <c r="BQ4" i="2"/>
  <c r="BM9" i="8"/>
  <c r="BO17" i="1"/>
  <c r="BO15" i="1"/>
  <c r="BO8" i="8" s="1"/>
  <c r="BO14" i="1"/>
  <c r="BN7" i="8"/>
  <c r="BM16" i="1"/>
  <c r="BR28" i="1" l="1"/>
  <c r="BR40" i="1"/>
  <c r="BR37" i="1"/>
  <c r="BR32" i="1"/>
  <c r="BR33" i="1"/>
  <c r="BR27" i="1"/>
  <c r="BR43" i="1"/>
  <c r="BR35" i="1"/>
  <c r="BR42" i="1"/>
  <c r="BR47" i="1"/>
  <c r="BR39" i="1"/>
  <c r="BR46" i="1"/>
  <c r="BR25" i="1"/>
  <c r="BR48" i="1"/>
  <c r="BS29" i="1"/>
  <c r="BR36" i="1"/>
  <c r="BR26" i="1"/>
  <c r="BR44" i="1"/>
  <c r="BR49" i="1"/>
  <c r="BR38" i="1"/>
  <c r="BR30" i="1"/>
  <c r="BR34" i="1"/>
  <c r="BR31" i="1"/>
  <c r="BN16" i="1"/>
  <c r="BN194" i="1" s="1"/>
  <c r="BO7" i="8"/>
  <c r="BP14" i="1"/>
  <c r="BP17" i="1"/>
  <c r="BP15" i="1"/>
  <c r="BP8" i="8" s="1"/>
  <c r="BQ4" i="1"/>
  <c r="BQ19" i="2"/>
  <c r="BQ21" i="1" s="1"/>
  <c r="BR4" i="2"/>
  <c r="BQ18" i="2"/>
  <c r="BQ20" i="1" s="1"/>
  <c r="BQ20" i="2"/>
  <c r="BQ22" i="1" s="1"/>
  <c r="BQ17" i="2"/>
  <c r="BQ19" i="1" s="1"/>
  <c r="BQ4" i="8"/>
  <c r="BS45" i="1"/>
  <c r="BM194" i="1"/>
  <c r="BM195" i="1" s="1"/>
  <c r="BN188" i="1" s="1"/>
  <c r="BS41" i="1"/>
  <c r="BN9" i="8"/>
  <c r="BS38" i="1" l="1"/>
  <c r="BS44" i="1"/>
  <c r="BS36" i="1"/>
  <c r="BS48" i="1"/>
  <c r="BS46" i="1"/>
  <c r="BS47" i="1"/>
  <c r="BS35" i="1"/>
  <c r="BS27" i="1"/>
  <c r="BS32" i="1"/>
  <c r="BS40" i="1"/>
  <c r="BS34" i="1"/>
  <c r="BS31" i="1"/>
  <c r="BS30" i="1"/>
  <c r="BS49" i="1"/>
  <c r="BS26" i="1"/>
  <c r="BT29" i="1"/>
  <c r="BS25" i="1"/>
  <c r="BS39" i="1"/>
  <c r="BS42" i="1"/>
  <c r="BS43" i="1"/>
  <c r="BS33" i="1"/>
  <c r="BS37" i="1"/>
  <c r="BS28" i="1"/>
  <c r="BN195" i="1"/>
  <c r="BO188" i="1" s="1"/>
  <c r="BP7" i="8"/>
  <c r="BT41" i="1"/>
  <c r="BT45" i="1"/>
  <c r="BO9" i="8"/>
  <c r="BQ17" i="1"/>
  <c r="BQ15" i="1"/>
  <c r="BQ8" i="8" s="1"/>
  <c r="BQ14" i="1"/>
  <c r="BO16" i="1"/>
  <c r="BR4" i="8"/>
  <c r="BR20" i="2"/>
  <c r="BR22" i="1" s="1"/>
  <c r="BR19" i="2"/>
  <c r="BR21" i="1" s="1"/>
  <c r="BR18" i="2"/>
  <c r="BR20" i="1" s="1"/>
  <c r="BS4" i="2"/>
  <c r="BR17" i="2"/>
  <c r="BR19" i="1" s="1"/>
  <c r="BR4" i="1"/>
  <c r="BT37" i="1" l="1"/>
  <c r="BT43" i="1"/>
  <c r="BT39" i="1"/>
  <c r="BU29" i="1"/>
  <c r="BT49" i="1"/>
  <c r="BT31" i="1"/>
  <c r="BT40" i="1"/>
  <c r="BT27" i="1"/>
  <c r="BT47" i="1"/>
  <c r="BT48" i="1"/>
  <c r="BT44" i="1"/>
  <c r="BT28" i="1"/>
  <c r="BT33" i="1"/>
  <c r="BT42" i="1"/>
  <c r="BT25" i="1"/>
  <c r="BT26" i="1"/>
  <c r="BT30" i="1"/>
  <c r="BT34" i="1"/>
  <c r="BT32" i="1"/>
  <c r="BT35" i="1"/>
  <c r="BT46" i="1"/>
  <c r="BT36" i="1"/>
  <c r="BT38" i="1"/>
  <c r="BR14" i="1"/>
  <c r="BR17" i="1"/>
  <c r="BR15" i="1"/>
  <c r="BR8" i="8" s="1"/>
  <c r="BU45" i="1"/>
  <c r="BP9" i="8"/>
  <c r="BO194" i="1"/>
  <c r="BO195" i="1" s="1"/>
  <c r="BP188" i="1" s="1"/>
  <c r="BP16" i="1"/>
  <c r="BS4" i="8"/>
  <c r="BS4" i="1"/>
  <c r="BS19" i="2"/>
  <c r="BS21" i="1" s="1"/>
  <c r="BS17" i="2"/>
  <c r="BS19" i="1" s="1"/>
  <c r="BS20" i="2"/>
  <c r="BS22" i="1" s="1"/>
  <c r="BT4" i="2"/>
  <c r="BS18" i="2"/>
  <c r="BS20" i="1" s="1"/>
  <c r="BQ7" i="8"/>
  <c r="BU41" i="1"/>
  <c r="BU36" i="1" l="1"/>
  <c r="BU35" i="1"/>
  <c r="BU34" i="1"/>
  <c r="BU26" i="1"/>
  <c r="BU42" i="1"/>
  <c r="BU28" i="1"/>
  <c r="BU48" i="1"/>
  <c r="BU27" i="1"/>
  <c r="BU31" i="1"/>
  <c r="BV29" i="1"/>
  <c r="BU43" i="1"/>
  <c r="BU38" i="1"/>
  <c r="BU46" i="1"/>
  <c r="BU32" i="1"/>
  <c r="BU30" i="1"/>
  <c r="BU25" i="1"/>
  <c r="BU33" i="1"/>
  <c r="BU44" i="1"/>
  <c r="BU47" i="1"/>
  <c r="BU40" i="1"/>
  <c r="BU49" i="1"/>
  <c r="BU39" i="1"/>
  <c r="BU37" i="1"/>
  <c r="BQ9" i="8"/>
  <c r="BQ16" i="1"/>
  <c r="BQ194" i="1" s="1"/>
  <c r="BS17" i="1"/>
  <c r="BS15" i="1"/>
  <c r="BS8" i="8" s="1"/>
  <c r="BS14" i="1"/>
  <c r="BP194" i="1"/>
  <c r="BP195" i="1" s="1"/>
  <c r="BQ188" i="1" s="1"/>
  <c r="BR7" i="8"/>
  <c r="BV41" i="1"/>
  <c r="BT4" i="8"/>
  <c r="BT20" i="2"/>
  <c r="BT22" i="1" s="1"/>
  <c r="BT4" i="1"/>
  <c r="BT19" i="2"/>
  <c r="BT21" i="1" s="1"/>
  <c r="BT18" i="2"/>
  <c r="BT20" i="1" s="1"/>
  <c r="BU4" i="2"/>
  <c r="BT17" i="2"/>
  <c r="BT19" i="1" s="1"/>
  <c r="BV45" i="1"/>
  <c r="BR16" i="1" l="1"/>
  <c r="BV39" i="1"/>
  <c r="BV40" i="1"/>
  <c r="BV44" i="1"/>
  <c r="BV25" i="1"/>
  <c r="BV32" i="1"/>
  <c r="BV38" i="1"/>
  <c r="BW29" i="1"/>
  <c r="BV27" i="1"/>
  <c r="BV28" i="1"/>
  <c r="BV26" i="1"/>
  <c r="BV35" i="1"/>
  <c r="BV37" i="1"/>
  <c r="BV49" i="1"/>
  <c r="BV47" i="1"/>
  <c r="BV33" i="1"/>
  <c r="BV30" i="1"/>
  <c r="BV46" i="1"/>
  <c r="BV43" i="1"/>
  <c r="BV31" i="1"/>
  <c r="BV48" i="1"/>
  <c r="BV42" i="1"/>
  <c r="BV34" i="1"/>
  <c r="BV36" i="1"/>
  <c r="BQ195" i="1"/>
  <c r="BR188" i="1" s="1"/>
  <c r="BW41" i="1"/>
  <c r="BR9" i="8"/>
  <c r="BS7" i="8"/>
  <c r="BR194" i="1"/>
  <c r="BW45" i="1"/>
  <c r="BU4" i="1"/>
  <c r="BU19" i="2"/>
  <c r="BU21" i="1" s="1"/>
  <c r="BU20" i="2"/>
  <c r="BU22" i="1" s="1"/>
  <c r="BU18" i="2"/>
  <c r="BU20" i="1" s="1"/>
  <c r="BV4" i="2"/>
  <c r="BU4" i="8"/>
  <c r="BU17" i="2"/>
  <c r="BU19" i="1" s="1"/>
  <c r="BT14" i="1"/>
  <c r="BT17" i="1"/>
  <c r="BT15" i="1"/>
  <c r="BT8" i="8" s="1"/>
  <c r="BW30" i="1" l="1"/>
  <c r="BW26" i="1"/>
  <c r="BW27" i="1"/>
  <c r="BW38" i="1"/>
  <c r="BW25" i="1"/>
  <c r="BW40" i="1"/>
  <c r="BW34" i="1"/>
  <c r="BW48" i="1"/>
  <c r="BW43" i="1"/>
  <c r="BW47" i="1"/>
  <c r="BW37" i="1"/>
  <c r="BW36" i="1"/>
  <c r="BW42" i="1"/>
  <c r="BW31" i="1"/>
  <c r="BW46" i="1"/>
  <c r="BW33" i="1"/>
  <c r="BW49" i="1"/>
  <c r="BW35" i="1"/>
  <c r="BW28" i="1"/>
  <c r="BX29" i="1"/>
  <c r="BW32" i="1"/>
  <c r="BW44" i="1"/>
  <c r="BW39" i="1"/>
  <c r="BR195" i="1"/>
  <c r="BS188" i="1" s="1"/>
  <c r="BS9" i="8"/>
  <c r="BX41" i="1"/>
  <c r="BV4" i="8"/>
  <c r="BV20" i="2"/>
  <c r="BV22" i="1" s="1"/>
  <c r="BV18" i="2"/>
  <c r="BV20" i="1" s="1"/>
  <c r="BW4" i="2"/>
  <c r="BV17" i="2"/>
  <c r="BV19" i="1" s="1"/>
  <c r="BV4" i="1"/>
  <c r="BV19" i="2"/>
  <c r="BV21" i="1" s="1"/>
  <c r="BS16" i="1"/>
  <c r="BT7" i="8"/>
  <c r="BU17" i="1"/>
  <c r="BU15" i="1"/>
  <c r="BU8" i="8" s="1"/>
  <c r="BU14" i="1"/>
  <c r="BX45" i="1"/>
  <c r="BX44" i="1" l="1"/>
  <c r="BY29" i="1"/>
  <c r="BX35" i="1"/>
  <c r="BX33" i="1"/>
  <c r="BX31" i="1"/>
  <c r="BX36" i="1"/>
  <c r="BX47" i="1"/>
  <c r="BX48" i="1"/>
  <c r="BX40" i="1"/>
  <c r="BX38" i="1"/>
  <c r="BX26" i="1"/>
  <c r="BX39" i="1"/>
  <c r="BX32" i="1"/>
  <c r="BX28" i="1"/>
  <c r="BX49" i="1"/>
  <c r="BX46" i="1"/>
  <c r="BX42" i="1"/>
  <c r="BX37" i="1"/>
  <c r="BX43" i="1"/>
  <c r="BX34" i="1"/>
  <c r="BX25" i="1"/>
  <c r="BX27" i="1"/>
  <c r="BX30" i="1"/>
  <c r="BT9" i="8"/>
  <c r="BY41" i="1"/>
  <c r="BV14" i="1"/>
  <c r="BV17" i="1"/>
  <c r="BV15" i="1"/>
  <c r="BV8" i="8" s="1"/>
  <c r="BY45" i="1"/>
  <c r="BU7" i="8"/>
  <c r="BW4" i="8"/>
  <c r="BW4" i="1"/>
  <c r="BW19" i="2"/>
  <c r="BW21" i="1" s="1"/>
  <c r="BW17" i="2"/>
  <c r="BW19" i="1" s="1"/>
  <c r="BW18" i="2"/>
  <c r="BW20" i="1" s="1"/>
  <c r="BX4" i="2"/>
  <c r="BW20" i="2"/>
  <c r="BW22" i="1" s="1"/>
  <c r="BT16" i="1"/>
  <c r="BS194" i="1"/>
  <c r="BS195" i="1" s="1"/>
  <c r="BT188" i="1" s="1"/>
  <c r="BY27" i="1" l="1"/>
  <c r="BY34" i="1"/>
  <c r="BY37" i="1"/>
  <c r="BY46" i="1"/>
  <c r="BY28" i="1"/>
  <c r="BY39" i="1"/>
  <c r="BY38" i="1"/>
  <c r="BY48" i="1"/>
  <c r="BY36" i="1"/>
  <c r="BY33" i="1"/>
  <c r="BZ29" i="1"/>
  <c r="BU9" i="8"/>
  <c r="BY30" i="1"/>
  <c r="BY25" i="1"/>
  <c r="BY43" i="1"/>
  <c r="BY42" i="1"/>
  <c r="BY49" i="1"/>
  <c r="BY32" i="1"/>
  <c r="BY26" i="1"/>
  <c r="BY40" i="1"/>
  <c r="BY47" i="1"/>
  <c r="BY31" i="1"/>
  <c r="BY35" i="1"/>
  <c r="BY44" i="1"/>
  <c r="BU16" i="1"/>
  <c r="BU194" i="1" s="1"/>
  <c r="BX4" i="8"/>
  <c r="BX20" i="2"/>
  <c r="BX22" i="1" s="1"/>
  <c r="BX4" i="1"/>
  <c r="BX17" i="2"/>
  <c r="BX19" i="1" s="1"/>
  <c r="BX19" i="2"/>
  <c r="BX21" i="1" s="1"/>
  <c r="BX18" i="2"/>
  <c r="BX20" i="1" s="1"/>
  <c r="BY4" i="2"/>
  <c r="BV7" i="8"/>
  <c r="BZ41" i="1"/>
  <c r="BZ45" i="1"/>
  <c r="BT194" i="1"/>
  <c r="BT195" i="1" s="1"/>
  <c r="BU188" i="1" s="1"/>
  <c r="BW17" i="1"/>
  <c r="BW15" i="1"/>
  <c r="BW8" i="8" s="1"/>
  <c r="BW14" i="1"/>
  <c r="BZ47" i="1" l="1"/>
  <c r="BZ49" i="1"/>
  <c r="BZ30" i="1"/>
  <c r="BZ33" i="1"/>
  <c r="BZ48" i="1"/>
  <c r="BZ39" i="1"/>
  <c r="BZ46" i="1"/>
  <c r="BZ34" i="1"/>
  <c r="BZ35" i="1"/>
  <c r="BZ26" i="1"/>
  <c r="BZ43" i="1"/>
  <c r="BZ44" i="1"/>
  <c r="BZ31" i="1"/>
  <c r="BZ40" i="1"/>
  <c r="BZ32" i="1"/>
  <c r="BZ42" i="1"/>
  <c r="BZ25" i="1"/>
  <c r="CA29" i="1"/>
  <c r="BZ36" i="1"/>
  <c r="BZ38" i="1"/>
  <c r="BZ28" i="1"/>
  <c r="BZ37" i="1"/>
  <c r="BZ27" i="1"/>
  <c r="BU195" i="1"/>
  <c r="BV188" i="1" s="1"/>
  <c r="BW7" i="8"/>
  <c r="BV16" i="1"/>
  <c r="BY4" i="1"/>
  <c r="BY19" i="2"/>
  <c r="BY21" i="1" s="1"/>
  <c r="BY18" i="2"/>
  <c r="BY20" i="1" s="1"/>
  <c r="BZ4" i="2"/>
  <c r="BY4" i="8"/>
  <c r="BY20" i="2"/>
  <c r="BY22" i="1" s="1"/>
  <c r="BY17" i="2"/>
  <c r="BY19" i="1" s="1"/>
  <c r="CA41" i="1"/>
  <c r="BX14" i="1"/>
  <c r="BX17" i="1"/>
  <c r="BX15" i="1"/>
  <c r="BX8" i="8" s="1"/>
  <c r="CA45" i="1"/>
  <c r="BV9" i="8"/>
  <c r="CB29" i="1" l="1"/>
  <c r="CA26" i="1"/>
  <c r="CA49" i="1"/>
  <c r="CA37" i="1"/>
  <c r="CA38" i="1"/>
  <c r="CA42" i="1"/>
  <c r="CA40" i="1"/>
  <c r="CA44" i="1"/>
  <c r="CA34" i="1"/>
  <c r="CA39" i="1"/>
  <c r="CA33" i="1"/>
  <c r="CA27" i="1"/>
  <c r="CA28" i="1"/>
  <c r="CA36" i="1"/>
  <c r="CA25" i="1"/>
  <c r="CA32" i="1"/>
  <c r="CA31" i="1"/>
  <c r="CA43" i="1"/>
  <c r="CA35" i="1"/>
  <c r="CA46" i="1"/>
  <c r="CA48" i="1"/>
  <c r="CA30" i="1"/>
  <c r="CA47" i="1"/>
  <c r="BW16" i="1"/>
  <c r="BW194" i="1" s="1"/>
  <c r="CB45" i="1"/>
  <c r="BZ4" i="8"/>
  <c r="BZ20" i="2"/>
  <c r="BZ22" i="1" s="1"/>
  <c r="BZ4" i="1"/>
  <c r="BZ19" i="2"/>
  <c r="BZ21" i="1" s="1"/>
  <c r="BZ18" i="2"/>
  <c r="BZ20" i="1" s="1"/>
  <c r="CA4" i="2"/>
  <c r="BZ17" i="2"/>
  <c r="BZ19" i="1" s="1"/>
  <c r="BY17" i="1"/>
  <c r="BY15" i="1"/>
  <c r="BY8" i="8" s="1"/>
  <c r="BY14" i="1"/>
  <c r="CB41" i="1"/>
  <c r="BV194" i="1"/>
  <c r="BV195" i="1" s="1"/>
  <c r="BW188" i="1" s="1"/>
  <c r="BX7" i="8"/>
  <c r="BX9" i="8" s="1"/>
  <c r="BW9" i="8"/>
  <c r="BW195" i="1" l="1"/>
  <c r="BX188" i="1" s="1"/>
  <c r="CB30" i="1"/>
  <c r="CB46" i="1"/>
  <c r="CB43" i="1"/>
  <c r="CB32" i="1"/>
  <c r="CB36" i="1"/>
  <c r="CB27" i="1"/>
  <c r="CB39" i="1"/>
  <c r="CB44" i="1"/>
  <c r="CB42" i="1"/>
  <c r="CB37" i="1"/>
  <c r="CB26" i="1"/>
  <c r="CB47" i="1"/>
  <c r="CB48" i="1"/>
  <c r="CB35" i="1"/>
  <c r="CB31" i="1"/>
  <c r="CB25" i="1"/>
  <c r="CB28" i="1"/>
  <c r="CB33" i="1"/>
  <c r="CB34" i="1"/>
  <c r="CB40" i="1"/>
  <c r="CB38" i="1"/>
  <c r="CB49" i="1"/>
  <c r="CC29" i="1"/>
  <c r="BX16" i="1"/>
  <c r="BX194" i="1" s="1"/>
  <c r="BX195" i="1" s="1"/>
  <c r="BY188" i="1" s="1"/>
  <c r="CC41" i="1"/>
  <c r="BY7" i="8"/>
  <c r="BZ14" i="1"/>
  <c r="BZ17" i="1"/>
  <c r="BZ15" i="1"/>
  <c r="BZ8" i="8" s="1"/>
  <c r="CC45" i="1"/>
  <c r="CA4" i="8"/>
  <c r="CA4" i="1"/>
  <c r="CA19" i="2"/>
  <c r="CA21" i="1" s="1"/>
  <c r="CA17" i="2"/>
  <c r="CA19" i="1" s="1"/>
  <c r="CA20" i="2"/>
  <c r="CA22" i="1" s="1"/>
  <c r="CA18" i="2"/>
  <c r="CA20" i="1" s="1"/>
  <c r="CB4" i="2"/>
  <c r="CC49" i="1" l="1"/>
  <c r="CC40" i="1"/>
  <c r="CC33" i="1"/>
  <c r="CC25" i="1"/>
  <c r="CC35" i="1"/>
  <c r="CC47" i="1"/>
  <c r="CC37" i="1"/>
  <c r="CC44" i="1"/>
  <c r="CC27" i="1"/>
  <c r="CC32" i="1"/>
  <c r="CC46" i="1"/>
  <c r="CC38" i="1"/>
  <c r="CC34" i="1"/>
  <c r="CC28" i="1"/>
  <c r="CC31" i="1"/>
  <c r="CC48" i="1"/>
  <c r="CC26" i="1"/>
  <c r="CC42" i="1"/>
  <c r="CC39" i="1"/>
  <c r="CC36" i="1"/>
  <c r="CC43" i="1"/>
  <c r="CC30" i="1"/>
  <c r="BY9" i="8"/>
  <c r="CB4" i="8"/>
  <c r="CB20" i="2"/>
  <c r="CB22" i="1" s="1"/>
  <c r="CB4" i="1"/>
  <c r="CB19" i="2"/>
  <c r="CB21" i="1" s="1"/>
  <c r="CB17" i="2"/>
  <c r="CB19" i="1" s="1"/>
  <c r="CB18" i="2"/>
  <c r="CB20" i="1" s="1"/>
  <c r="CC4" i="2"/>
  <c r="BZ7" i="8"/>
  <c r="CA17" i="1"/>
  <c r="CA15" i="1"/>
  <c r="CA8" i="8" s="1"/>
  <c r="CA14" i="1"/>
  <c r="BY16" i="1"/>
  <c r="BZ16" i="1" l="1"/>
  <c r="BZ194" i="1" s="1"/>
  <c r="BY194" i="1"/>
  <c r="BY195" i="1" s="1"/>
  <c r="BZ188" i="1" s="1"/>
  <c r="BZ9" i="8"/>
  <c r="CC4" i="1"/>
  <c r="CC19" i="2"/>
  <c r="CC21" i="1" s="1"/>
  <c r="CC4" i="8"/>
  <c r="CC20" i="2"/>
  <c r="CC22" i="1" s="1"/>
  <c r="CC18" i="2"/>
  <c r="CC20" i="1" s="1"/>
  <c r="CC17" i="2"/>
  <c r="C29" i="2"/>
  <c r="CC24" i="2" s="1"/>
  <c r="CA7" i="8"/>
  <c r="CB14" i="1"/>
  <c r="CB17" i="1"/>
  <c r="CB15" i="1"/>
  <c r="CB8" i="8" s="1"/>
  <c r="CA9" i="8" l="1"/>
  <c r="CC90" i="2"/>
  <c r="CC79" i="1" s="1"/>
  <c r="CC106" i="1" s="1"/>
  <c r="CC86" i="2"/>
  <c r="CC75" i="1" s="1"/>
  <c r="CC82" i="2"/>
  <c r="CC71" i="1" s="1"/>
  <c r="CC98" i="1" s="1"/>
  <c r="CC78" i="2"/>
  <c r="CC67" i="1" s="1"/>
  <c r="CC94" i="1" s="1"/>
  <c r="CC74" i="2"/>
  <c r="CC63" i="1" s="1"/>
  <c r="CC90" i="1" s="1"/>
  <c r="CC66" i="2"/>
  <c r="CC55" i="1" s="1"/>
  <c r="CC82" i="1" s="1"/>
  <c r="CC85" i="2"/>
  <c r="CC74" i="1" s="1"/>
  <c r="CC101" i="1" s="1"/>
  <c r="CC89" i="2"/>
  <c r="CC78" i="1" s="1"/>
  <c r="CC105" i="1" s="1"/>
  <c r="CC81" i="2"/>
  <c r="CC70" i="1" s="1"/>
  <c r="CC97" i="1" s="1"/>
  <c r="CC70" i="2"/>
  <c r="CC59" i="1" s="1"/>
  <c r="CC86" i="1" s="1"/>
  <c r="CC77" i="2"/>
  <c r="CC66" i="1" s="1"/>
  <c r="CC93" i="1" s="1"/>
  <c r="CC80" i="2"/>
  <c r="CC69" i="1" s="1"/>
  <c r="CC96" i="1" s="1"/>
  <c r="CC68" i="2"/>
  <c r="CC57" i="1" s="1"/>
  <c r="CC84" i="1" s="1"/>
  <c r="CC79" i="2"/>
  <c r="CC68" i="1" s="1"/>
  <c r="CC95" i="1" s="1"/>
  <c r="CC71" i="2"/>
  <c r="CC60" i="1" s="1"/>
  <c r="CC87" i="1" s="1"/>
  <c r="CC87" i="2"/>
  <c r="CC76" i="1" s="1"/>
  <c r="CC103" i="1" s="1"/>
  <c r="CC72" i="2"/>
  <c r="CC61" i="1" s="1"/>
  <c r="CC88" i="1" s="1"/>
  <c r="CC83" i="2"/>
  <c r="CC72" i="1" s="1"/>
  <c r="CC99" i="1" s="1"/>
  <c r="CC73" i="2"/>
  <c r="CC62" i="1" s="1"/>
  <c r="CC89" i="1" s="1"/>
  <c r="CC76" i="2"/>
  <c r="CC65" i="1" s="1"/>
  <c r="CC92" i="1" s="1"/>
  <c r="CC75" i="2"/>
  <c r="CC64" i="1" s="1"/>
  <c r="CC91" i="1" s="1"/>
  <c r="CC84" i="2"/>
  <c r="CC73" i="1" s="1"/>
  <c r="CC100" i="1" s="1"/>
  <c r="CC69" i="2"/>
  <c r="CC58" i="1" s="1"/>
  <c r="CC85" i="1" s="1"/>
  <c r="CC88" i="2"/>
  <c r="CC77" i="1" s="1"/>
  <c r="CC104" i="1" s="1"/>
  <c r="CC67" i="2"/>
  <c r="CC56" i="1" s="1"/>
  <c r="CC83" i="1" s="1"/>
  <c r="CC19" i="1"/>
  <c r="C28" i="2"/>
  <c r="CB7" i="8"/>
  <c r="CA16" i="1"/>
  <c r="BZ195" i="1"/>
  <c r="CA188" i="1" s="1"/>
  <c r="CC17" i="1"/>
  <c r="CC15" i="1"/>
  <c r="CC8" i="8" s="1"/>
  <c r="CC14" i="1"/>
  <c r="D22" i="1"/>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AX24" i="2"/>
  <c r="AY24" i="2"/>
  <c r="AZ24" i="2"/>
  <c r="BA24" i="2"/>
  <c r="BB24" i="2"/>
  <c r="BC24" i="2"/>
  <c r="BD24" i="2"/>
  <c r="BE24" i="2"/>
  <c r="BF24" i="2"/>
  <c r="BG24" i="2"/>
  <c r="BH24" i="2"/>
  <c r="BI24" i="2"/>
  <c r="BJ24" i="2"/>
  <c r="BK24" i="2"/>
  <c r="BL24" i="2"/>
  <c r="BM24" i="2"/>
  <c r="BN24" i="2"/>
  <c r="BO24" i="2"/>
  <c r="BP24" i="2"/>
  <c r="BQ24" i="2"/>
  <c r="BR24" i="2"/>
  <c r="BS24" i="2"/>
  <c r="BT24" i="2"/>
  <c r="BU24" i="2"/>
  <c r="BV24" i="2"/>
  <c r="BW24" i="2"/>
  <c r="BX24" i="2"/>
  <c r="BY24" i="2"/>
  <c r="BZ24" i="2"/>
  <c r="CA24" i="2"/>
  <c r="CB24" i="2"/>
  <c r="BX89" i="2" l="1"/>
  <c r="BX78" i="1" s="1"/>
  <c r="BX105" i="1" s="1"/>
  <c r="BX85" i="2"/>
  <c r="BX74" i="1" s="1"/>
  <c r="BX101" i="1" s="1"/>
  <c r="BX81" i="2"/>
  <c r="BX70" i="1" s="1"/>
  <c r="BX97" i="1" s="1"/>
  <c r="BX71" i="2"/>
  <c r="BX60" i="1" s="1"/>
  <c r="BX87" i="1" s="1"/>
  <c r="BX67" i="2"/>
  <c r="BX56" i="1" s="1"/>
  <c r="BX83" i="1" s="1"/>
  <c r="BX84" i="2"/>
  <c r="BX73" i="1" s="1"/>
  <c r="BX100" i="1" s="1"/>
  <c r="BX69" i="2"/>
  <c r="BX58" i="1" s="1"/>
  <c r="BX85" i="1" s="1"/>
  <c r="BX88" i="2"/>
  <c r="BX77" i="1" s="1"/>
  <c r="BX104" i="1" s="1"/>
  <c r="BX80" i="2"/>
  <c r="BX69" i="1" s="1"/>
  <c r="BX96" i="1" s="1"/>
  <c r="BX73" i="2"/>
  <c r="BX62" i="1" s="1"/>
  <c r="BX89" i="1" s="1"/>
  <c r="BX76" i="2"/>
  <c r="BX65" i="1" s="1"/>
  <c r="BX92" i="1" s="1"/>
  <c r="BX90" i="2"/>
  <c r="BX79" i="1" s="1"/>
  <c r="BX106" i="1" s="1"/>
  <c r="BX68" i="2"/>
  <c r="BX57" i="1" s="1"/>
  <c r="BX84" i="1" s="1"/>
  <c r="BX75" i="2"/>
  <c r="BX64" i="1" s="1"/>
  <c r="BX91" i="1" s="1"/>
  <c r="BX86" i="2"/>
  <c r="BX75" i="1" s="1"/>
  <c r="BX77" i="2"/>
  <c r="BX66" i="1" s="1"/>
  <c r="BX93" i="1" s="1"/>
  <c r="BX79" i="2"/>
  <c r="BX68" i="1" s="1"/>
  <c r="BX95" i="1" s="1"/>
  <c r="BX87" i="2"/>
  <c r="BX76" i="1" s="1"/>
  <c r="BX103" i="1" s="1"/>
  <c r="BX72" i="2"/>
  <c r="BX61" i="1" s="1"/>
  <c r="BX88" i="1" s="1"/>
  <c r="BX83" i="2"/>
  <c r="BX72" i="1" s="1"/>
  <c r="BX99" i="1" s="1"/>
  <c r="BX78" i="2"/>
  <c r="BX67" i="1" s="1"/>
  <c r="BX94" i="1" s="1"/>
  <c r="BX70" i="2"/>
  <c r="BX59" i="1" s="1"/>
  <c r="BX86" i="1" s="1"/>
  <c r="BX66" i="2"/>
  <c r="BX55" i="1" s="1"/>
  <c r="BX82" i="1" s="1"/>
  <c r="BX74" i="2"/>
  <c r="BX63" i="1" s="1"/>
  <c r="BX90" i="1" s="1"/>
  <c r="BX82" i="2"/>
  <c r="BX71" i="1" s="1"/>
  <c r="BX98" i="1" s="1"/>
  <c r="BP89" i="2"/>
  <c r="BP78" i="1" s="1"/>
  <c r="BP105" i="1" s="1"/>
  <c r="BP85" i="2"/>
  <c r="BP74" i="1" s="1"/>
  <c r="BP101" i="1" s="1"/>
  <c r="BP81" i="2"/>
  <c r="BP70" i="1" s="1"/>
  <c r="BP97" i="1" s="1"/>
  <c r="BP71" i="2"/>
  <c r="BP60" i="1" s="1"/>
  <c r="BP87" i="1" s="1"/>
  <c r="BP67" i="2"/>
  <c r="BP56" i="1" s="1"/>
  <c r="BP83" i="1" s="1"/>
  <c r="BP88" i="2"/>
  <c r="BP77" i="1" s="1"/>
  <c r="BP104" i="1" s="1"/>
  <c r="BP80" i="2"/>
  <c r="BP69" i="1" s="1"/>
  <c r="BP96" i="1" s="1"/>
  <c r="BP73" i="2"/>
  <c r="BP62" i="1" s="1"/>
  <c r="BP89" i="1" s="1"/>
  <c r="BP84" i="2"/>
  <c r="BP73" i="1" s="1"/>
  <c r="BP100" i="1" s="1"/>
  <c r="BP69" i="2"/>
  <c r="BP58" i="1" s="1"/>
  <c r="BP85" i="1" s="1"/>
  <c r="BP66" i="2"/>
  <c r="BP55" i="1" s="1"/>
  <c r="BP82" i="1" s="1"/>
  <c r="BP82" i="2"/>
  <c r="BP71" i="1" s="1"/>
  <c r="BP98" i="1" s="1"/>
  <c r="BP74" i="2"/>
  <c r="BP63" i="1" s="1"/>
  <c r="BP90" i="1" s="1"/>
  <c r="BP79" i="2"/>
  <c r="BP68" i="1" s="1"/>
  <c r="BP95" i="1" s="1"/>
  <c r="BP87" i="2"/>
  <c r="BP76" i="1" s="1"/>
  <c r="BP103" i="1" s="1"/>
  <c r="BP72" i="2"/>
  <c r="BP61" i="1" s="1"/>
  <c r="BP88" i="1" s="1"/>
  <c r="BP83" i="2"/>
  <c r="BP72" i="1" s="1"/>
  <c r="BP99" i="1" s="1"/>
  <c r="BP68" i="2"/>
  <c r="BP57" i="1" s="1"/>
  <c r="BP84" i="1" s="1"/>
  <c r="BP75" i="2"/>
  <c r="BP64" i="1" s="1"/>
  <c r="BP91" i="1" s="1"/>
  <c r="BP86" i="2"/>
  <c r="BP75" i="1" s="1"/>
  <c r="BP77" i="2"/>
  <c r="BP66" i="1" s="1"/>
  <c r="BP93" i="1" s="1"/>
  <c r="BP78" i="2"/>
  <c r="BP67" i="1" s="1"/>
  <c r="BP94" i="1" s="1"/>
  <c r="BP70" i="2"/>
  <c r="BP59" i="1" s="1"/>
  <c r="BP86" i="1" s="1"/>
  <c r="BP76" i="2"/>
  <c r="BP65" i="1" s="1"/>
  <c r="BP92" i="1" s="1"/>
  <c r="BP90" i="2"/>
  <c r="BP79" i="1" s="1"/>
  <c r="BP106" i="1" s="1"/>
  <c r="BH89" i="2"/>
  <c r="BH78" i="1" s="1"/>
  <c r="BH105" i="1" s="1"/>
  <c r="BH85" i="2"/>
  <c r="BH74" i="1" s="1"/>
  <c r="BH101" i="1" s="1"/>
  <c r="BH81" i="2"/>
  <c r="BH70" i="1" s="1"/>
  <c r="BH97" i="1" s="1"/>
  <c r="BH78" i="2"/>
  <c r="BH67" i="1" s="1"/>
  <c r="BH94" i="1" s="1"/>
  <c r="BH75" i="2"/>
  <c r="BH64" i="1" s="1"/>
  <c r="BH91" i="1" s="1"/>
  <c r="BH71" i="2"/>
  <c r="BH60" i="1" s="1"/>
  <c r="BH87" i="1" s="1"/>
  <c r="BH67" i="2"/>
  <c r="BH56" i="1" s="1"/>
  <c r="BH83" i="1" s="1"/>
  <c r="BH84" i="2"/>
  <c r="BH73" i="1" s="1"/>
  <c r="BH100" i="1" s="1"/>
  <c r="BH69" i="2"/>
  <c r="BH58" i="1" s="1"/>
  <c r="BH85" i="1" s="1"/>
  <c r="BH88" i="2"/>
  <c r="BH77" i="1" s="1"/>
  <c r="BH104" i="1" s="1"/>
  <c r="BH80" i="2"/>
  <c r="BH69" i="1" s="1"/>
  <c r="BH96" i="1" s="1"/>
  <c r="BH73" i="2"/>
  <c r="BH62" i="1" s="1"/>
  <c r="BH89" i="1" s="1"/>
  <c r="BH90" i="2"/>
  <c r="BH79" i="1" s="1"/>
  <c r="BH106" i="1" s="1"/>
  <c r="BH74" i="2"/>
  <c r="BH63" i="1" s="1"/>
  <c r="BH90" i="1" s="1"/>
  <c r="BH79" i="2"/>
  <c r="BH68" i="1" s="1"/>
  <c r="BH95" i="1" s="1"/>
  <c r="BH87" i="2"/>
  <c r="BH76" i="1" s="1"/>
  <c r="BH103" i="1" s="1"/>
  <c r="BH72" i="2"/>
  <c r="BH61" i="1" s="1"/>
  <c r="BH88" i="1" s="1"/>
  <c r="BH83" i="2"/>
  <c r="BH72" i="1" s="1"/>
  <c r="BH99" i="1" s="1"/>
  <c r="BH70" i="2"/>
  <c r="BH59" i="1" s="1"/>
  <c r="BH86" i="1" s="1"/>
  <c r="BH82" i="2"/>
  <c r="BH71" i="1" s="1"/>
  <c r="BH98" i="1" s="1"/>
  <c r="BH68" i="2"/>
  <c r="BH57" i="1" s="1"/>
  <c r="BH84" i="1" s="1"/>
  <c r="BH66" i="2"/>
  <c r="BH55" i="1" s="1"/>
  <c r="BH82" i="1" s="1"/>
  <c r="BH76" i="2"/>
  <c r="BH65" i="1" s="1"/>
  <c r="BH92" i="1" s="1"/>
  <c r="BH86" i="2"/>
  <c r="BH75" i="1" s="1"/>
  <c r="BH77" i="2"/>
  <c r="BH66" i="1" s="1"/>
  <c r="BH93" i="1" s="1"/>
  <c r="AZ89" i="2"/>
  <c r="AZ78" i="1" s="1"/>
  <c r="AZ105" i="1" s="1"/>
  <c r="AZ85" i="2"/>
  <c r="AZ74" i="1" s="1"/>
  <c r="AZ101" i="1" s="1"/>
  <c r="AZ81" i="2"/>
  <c r="AZ70" i="1" s="1"/>
  <c r="AZ97" i="1" s="1"/>
  <c r="AZ78" i="2"/>
  <c r="AZ67" i="1" s="1"/>
  <c r="AZ94" i="1" s="1"/>
  <c r="AZ75" i="2"/>
  <c r="AZ64" i="1" s="1"/>
  <c r="AZ91" i="1" s="1"/>
  <c r="AZ71" i="2"/>
  <c r="AZ60" i="1" s="1"/>
  <c r="AZ87" i="1" s="1"/>
  <c r="AZ67" i="2"/>
  <c r="AZ56" i="1" s="1"/>
  <c r="AZ83" i="1" s="1"/>
  <c r="AZ88" i="2"/>
  <c r="AZ77" i="1" s="1"/>
  <c r="AZ104" i="1" s="1"/>
  <c r="AZ80" i="2"/>
  <c r="AZ69" i="1" s="1"/>
  <c r="AZ96" i="1" s="1"/>
  <c r="AZ73" i="2"/>
  <c r="AZ62" i="1" s="1"/>
  <c r="AZ89" i="1" s="1"/>
  <c r="AZ84" i="2"/>
  <c r="AZ73" i="1" s="1"/>
  <c r="AZ100" i="1" s="1"/>
  <c r="AZ69" i="2"/>
  <c r="AZ58" i="1" s="1"/>
  <c r="AZ85" i="1" s="1"/>
  <c r="AZ66" i="2"/>
  <c r="AZ55" i="1" s="1"/>
  <c r="AZ82" i="1" s="1"/>
  <c r="AZ82" i="2"/>
  <c r="AZ71" i="1" s="1"/>
  <c r="AZ98" i="1" s="1"/>
  <c r="AZ74" i="2"/>
  <c r="AZ63" i="1" s="1"/>
  <c r="AZ90" i="1" s="1"/>
  <c r="AZ70" i="2"/>
  <c r="AZ59" i="1" s="1"/>
  <c r="AZ86" i="1" s="1"/>
  <c r="AZ76" i="2"/>
  <c r="AZ65" i="1" s="1"/>
  <c r="AZ92" i="1" s="1"/>
  <c r="AZ68" i="2"/>
  <c r="AZ57" i="1" s="1"/>
  <c r="AZ84" i="1" s="1"/>
  <c r="AZ86" i="2"/>
  <c r="AZ75" i="1" s="1"/>
  <c r="AZ77" i="2"/>
  <c r="AZ66" i="1" s="1"/>
  <c r="AZ93" i="1" s="1"/>
  <c r="AZ90" i="2"/>
  <c r="AZ79" i="1" s="1"/>
  <c r="AZ106" i="1" s="1"/>
  <c r="AZ79" i="2"/>
  <c r="AZ68" i="1" s="1"/>
  <c r="AZ95" i="1" s="1"/>
  <c r="AZ87" i="2"/>
  <c r="AZ76" i="1" s="1"/>
  <c r="AZ103" i="1" s="1"/>
  <c r="AZ72" i="2"/>
  <c r="AZ61" i="1" s="1"/>
  <c r="AZ88" i="1" s="1"/>
  <c r="AZ83" i="2"/>
  <c r="AZ72" i="1" s="1"/>
  <c r="AZ99" i="1" s="1"/>
  <c r="AR89" i="2"/>
  <c r="AR78" i="1" s="1"/>
  <c r="AR105" i="1" s="1"/>
  <c r="AR85" i="2"/>
  <c r="AR74" i="1" s="1"/>
  <c r="AR101" i="1" s="1"/>
  <c r="AR81" i="2"/>
  <c r="AR70" i="1" s="1"/>
  <c r="AR97" i="1" s="1"/>
  <c r="AR78" i="2"/>
  <c r="AR67" i="1" s="1"/>
  <c r="AR94" i="1" s="1"/>
  <c r="AR75" i="2"/>
  <c r="AR64" i="1" s="1"/>
  <c r="AR91" i="1" s="1"/>
  <c r="AR71" i="2"/>
  <c r="AR60" i="1" s="1"/>
  <c r="AR87" i="1" s="1"/>
  <c r="AR67" i="2"/>
  <c r="AR56" i="1" s="1"/>
  <c r="AR83" i="1" s="1"/>
  <c r="AR84" i="2"/>
  <c r="AR73" i="1" s="1"/>
  <c r="AR100" i="1" s="1"/>
  <c r="AR69" i="2"/>
  <c r="AR58" i="1" s="1"/>
  <c r="AR85" i="1" s="1"/>
  <c r="AR88" i="2"/>
  <c r="AR77" i="1" s="1"/>
  <c r="AR104" i="1" s="1"/>
  <c r="AR80" i="2"/>
  <c r="AR69" i="1" s="1"/>
  <c r="AR96" i="1" s="1"/>
  <c r="AR73" i="2"/>
  <c r="AR62" i="1" s="1"/>
  <c r="AR89" i="1" s="1"/>
  <c r="AR90" i="2"/>
  <c r="AR79" i="1" s="1"/>
  <c r="AR106" i="1" s="1"/>
  <c r="AR68" i="2"/>
  <c r="AR57" i="1" s="1"/>
  <c r="AR84" i="1" s="1"/>
  <c r="AR79" i="2"/>
  <c r="AR68" i="1" s="1"/>
  <c r="AR95" i="1" s="1"/>
  <c r="AR87" i="2"/>
  <c r="AR76" i="1" s="1"/>
  <c r="AR103" i="1" s="1"/>
  <c r="AR72" i="2"/>
  <c r="AR61" i="1" s="1"/>
  <c r="AR88" i="1" s="1"/>
  <c r="AR83" i="2"/>
  <c r="AR72" i="1" s="1"/>
  <c r="AR99" i="1" s="1"/>
  <c r="AR70" i="2"/>
  <c r="AR59" i="1" s="1"/>
  <c r="AR86" i="1" s="1"/>
  <c r="AR66" i="2"/>
  <c r="AR55" i="1" s="1"/>
  <c r="AR82" i="1" s="1"/>
  <c r="AR86" i="2"/>
  <c r="AR75" i="1" s="1"/>
  <c r="AR77" i="2"/>
  <c r="AR66" i="1" s="1"/>
  <c r="AR93" i="1" s="1"/>
  <c r="AR76" i="2"/>
  <c r="AR65" i="1" s="1"/>
  <c r="AR92" i="1" s="1"/>
  <c r="AR82" i="2"/>
  <c r="AR71" i="1" s="1"/>
  <c r="AR98" i="1" s="1"/>
  <c r="AR74" i="2"/>
  <c r="AR63" i="1" s="1"/>
  <c r="AR90" i="1" s="1"/>
  <c r="AF89" i="2"/>
  <c r="AF78" i="1" s="1"/>
  <c r="AF105" i="1" s="1"/>
  <c r="AF85" i="2"/>
  <c r="AF74" i="1" s="1"/>
  <c r="AF101" i="1" s="1"/>
  <c r="AF81" i="2"/>
  <c r="AF70" i="1" s="1"/>
  <c r="AF97" i="1" s="1"/>
  <c r="AF77" i="2"/>
  <c r="AF66" i="1" s="1"/>
  <c r="AF93" i="1" s="1"/>
  <c r="AF82" i="2"/>
  <c r="AF71" i="1" s="1"/>
  <c r="AF98" i="1" s="1"/>
  <c r="AF78" i="2"/>
  <c r="AF67" i="1" s="1"/>
  <c r="AF94" i="1" s="1"/>
  <c r="AF75" i="2"/>
  <c r="AF64" i="1" s="1"/>
  <c r="AF91" i="1" s="1"/>
  <c r="AF71" i="2"/>
  <c r="AF60" i="1" s="1"/>
  <c r="AF87" i="1" s="1"/>
  <c r="AF67" i="2"/>
  <c r="AF56" i="1" s="1"/>
  <c r="AF83" i="1" s="1"/>
  <c r="AF73" i="2"/>
  <c r="AF62" i="1" s="1"/>
  <c r="AF89" i="1" s="1"/>
  <c r="AF84" i="2"/>
  <c r="AF73" i="1" s="1"/>
  <c r="AF100" i="1" s="1"/>
  <c r="AF88" i="2"/>
  <c r="AF77" i="1" s="1"/>
  <c r="AF104" i="1" s="1"/>
  <c r="AF80" i="2"/>
  <c r="AF69" i="1" s="1"/>
  <c r="AF96" i="1" s="1"/>
  <c r="AF76" i="2"/>
  <c r="AF65" i="1" s="1"/>
  <c r="AF92" i="1" s="1"/>
  <c r="AF69" i="2"/>
  <c r="AF58" i="1" s="1"/>
  <c r="AF85" i="1" s="1"/>
  <c r="AF79" i="2"/>
  <c r="AF68" i="1" s="1"/>
  <c r="AF95" i="1" s="1"/>
  <c r="AF87" i="2"/>
  <c r="AF76" i="1" s="1"/>
  <c r="AF103" i="1" s="1"/>
  <c r="AF72" i="2"/>
  <c r="AF61" i="1" s="1"/>
  <c r="AF88" i="1" s="1"/>
  <c r="AF83" i="2"/>
  <c r="AF72" i="1" s="1"/>
  <c r="AF99" i="1" s="1"/>
  <c r="AF86" i="2"/>
  <c r="AF75" i="1" s="1"/>
  <c r="AF66" i="2"/>
  <c r="AF55" i="1" s="1"/>
  <c r="AF82" i="1" s="1"/>
  <c r="AF90" i="2"/>
  <c r="AF79" i="1" s="1"/>
  <c r="AF106" i="1" s="1"/>
  <c r="AF70" i="2"/>
  <c r="AF59" i="1" s="1"/>
  <c r="AF86" i="1" s="1"/>
  <c r="AF74" i="2"/>
  <c r="AF63" i="1" s="1"/>
  <c r="AF90" i="1" s="1"/>
  <c r="AF68" i="2"/>
  <c r="AF57" i="1" s="1"/>
  <c r="AF84" i="1" s="1"/>
  <c r="CA68" i="2"/>
  <c r="CA57" i="1" s="1"/>
  <c r="CA84" i="1" s="1"/>
  <c r="CA83" i="2"/>
  <c r="CA72" i="1" s="1"/>
  <c r="CA99" i="1" s="1"/>
  <c r="CA79" i="2"/>
  <c r="CA68" i="1" s="1"/>
  <c r="CA95" i="1" s="1"/>
  <c r="CA82" i="2"/>
  <c r="CA71" i="1" s="1"/>
  <c r="CA98" i="1" s="1"/>
  <c r="CA90" i="2"/>
  <c r="CA79" i="1" s="1"/>
  <c r="CA106" i="1" s="1"/>
  <c r="CA86" i="2"/>
  <c r="CA75" i="1" s="1"/>
  <c r="CA87" i="2"/>
  <c r="CA76" i="1" s="1"/>
  <c r="CA103" i="1" s="1"/>
  <c r="CA72" i="2"/>
  <c r="CA61" i="1" s="1"/>
  <c r="CA88" i="1" s="1"/>
  <c r="CA73" i="2"/>
  <c r="CA62" i="1" s="1"/>
  <c r="CA89" i="1" s="1"/>
  <c r="CA80" i="2"/>
  <c r="CA69" i="1" s="1"/>
  <c r="CA96" i="1" s="1"/>
  <c r="CA88" i="2"/>
  <c r="CA77" i="1" s="1"/>
  <c r="CA104" i="1" s="1"/>
  <c r="CA75" i="2"/>
  <c r="CA64" i="1" s="1"/>
  <c r="CA91" i="1" s="1"/>
  <c r="CA78" i="2"/>
  <c r="CA67" i="1" s="1"/>
  <c r="CA94" i="1" s="1"/>
  <c r="CA66" i="2"/>
  <c r="CA55" i="1" s="1"/>
  <c r="CA82" i="1" s="1"/>
  <c r="CA76" i="2"/>
  <c r="CA65" i="1" s="1"/>
  <c r="CA92" i="1" s="1"/>
  <c r="CA89" i="2"/>
  <c r="CA78" i="1" s="1"/>
  <c r="CA105" i="1" s="1"/>
  <c r="CA77" i="2"/>
  <c r="CA66" i="1" s="1"/>
  <c r="CA93" i="1" s="1"/>
  <c r="CA74" i="2"/>
  <c r="CA63" i="1" s="1"/>
  <c r="CA90" i="1" s="1"/>
  <c r="CA84" i="2"/>
  <c r="CA73" i="1" s="1"/>
  <c r="CA100" i="1" s="1"/>
  <c r="CA81" i="2"/>
  <c r="CA70" i="1" s="1"/>
  <c r="CA97" i="1" s="1"/>
  <c r="CA71" i="2"/>
  <c r="CA60" i="1" s="1"/>
  <c r="CA87" i="1" s="1"/>
  <c r="CA69" i="2"/>
  <c r="CA58" i="1" s="1"/>
  <c r="CA85" i="1" s="1"/>
  <c r="CA85" i="2"/>
  <c r="CA74" i="1" s="1"/>
  <c r="CA101" i="1" s="1"/>
  <c r="CA67" i="2"/>
  <c r="CA56" i="1" s="1"/>
  <c r="CA83" i="1" s="1"/>
  <c r="CA70" i="2"/>
  <c r="CA59" i="1" s="1"/>
  <c r="CA86" i="1" s="1"/>
  <c r="BW68" i="2"/>
  <c r="BW57" i="1" s="1"/>
  <c r="BW84" i="1" s="1"/>
  <c r="BW83" i="2"/>
  <c r="BW72" i="1" s="1"/>
  <c r="BW99" i="1" s="1"/>
  <c r="BW75" i="2"/>
  <c r="BW64" i="1" s="1"/>
  <c r="BW91" i="1" s="1"/>
  <c r="BW78" i="2"/>
  <c r="BW67" i="1" s="1"/>
  <c r="BW94" i="1" s="1"/>
  <c r="BW81" i="2"/>
  <c r="BW70" i="1" s="1"/>
  <c r="BW97" i="1" s="1"/>
  <c r="BW73" i="2"/>
  <c r="BW62" i="1" s="1"/>
  <c r="BW89" i="1" s="1"/>
  <c r="BW80" i="2"/>
  <c r="BW69" i="1" s="1"/>
  <c r="BW96" i="1" s="1"/>
  <c r="BW89" i="2"/>
  <c r="BW78" i="1" s="1"/>
  <c r="BW105" i="1" s="1"/>
  <c r="BW88" i="2"/>
  <c r="BW77" i="1" s="1"/>
  <c r="BW104" i="1" s="1"/>
  <c r="BW87" i="2"/>
  <c r="BW76" i="1" s="1"/>
  <c r="BW103" i="1" s="1"/>
  <c r="BW76" i="2"/>
  <c r="BW65" i="1" s="1"/>
  <c r="BW92" i="1" s="1"/>
  <c r="BW82" i="2"/>
  <c r="BW71" i="1" s="1"/>
  <c r="BW98" i="1" s="1"/>
  <c r="BW69" i="2"/>
  <c r="BW58" i="1" s="1"/>
  <c r="BW85" i="1" s="1"/>
  <c r="BW79" i="2"/>
  <c r="BW68" i="1" s="1"/>
  <c r="BW95" i="1" s="1"/>
  <c r="BW71" i="2"/>
  <c r="BW60" i="1" s="1"/>
  <c r="BW87" i="1" s="1"/>
  <c r="BW77" i="2"/>
  <c r="BW66" i="1" s="1"/>
  <c r="BW93" i="1" s="1"/>
  <c r="BW85" i="2"/>
  <c r="BW74" i="1" s="1"/>
  <c r="BW101" i="1" s="1"/>
  <c r="BW84" i="2"/>
  <c r="BW73" i="1" s="1"/>
  <c r="BW100" i="1" s="1"/>
  <c r="BW72" i="2"/>
  <c r="BW61" i="1" s="1"/>
  <c r="BW88" i="1" s="1"/>
  <c r="BW66" i="2"/>
  <c r="BW55" i="1" s="1"/>
  <c r="BW82" i="1" s="1"/>
  <c r="BW67" i="2"/>
  <c r="BW56" i="1" s="1"/>
  <c r="BW83" i="1" s="1"/>
  <c r="BW86" i="2"/>
  <c r="BW75" i="1" s="1"/>
  <c r="BW70" i="2"/>
  <c r="BW59" i="1" s="1"/>
  <c r="BW86" i="1" s="1"/>
  <c r="BW74" i="2"/>
  <c r="BW63" i="1" s="1"/>
  <c r="BW90" i="1" s="1"/>
  <c r="BW90" i="2"/>
  <c r="BW79" i="1" s="1"/>
  <c r="BW106" i="1" s="1"/>
  <c r="BS68" i="2"/>
  <c r="BS57" i="1" s="1"/>
  <c r="BS84" i="1" s="1"/>
  <c r="BS79" i="2"/>
  <c r="BS68" i="1" s="1"/>
  <c r="BS95" i="1" s="1"/>
  <c r="BS72" i="2"/>
  <c r="BS61" i="1" s="1"/>
  <c r="BS88" i="1" s="1"/>
  <c r="BS76" i="2"/>
  <c r="BS65" i="1" s="1"/>
  <c r="BS92" i="1" s="1"/>
  <c r="BS71" i="2"/>
  <c r="BS60" i="1" s="1"/>
  <c r="BS87" i="1" s="1"/>
  <c r="BS77" i="2"/>
  <c r="BS66" i="1" s="1"/>
  <c r="BS93" i="1" s="1"/>
  <c r="BS85" i="2"/>
  <c r="BS74" i="1" s="1"/>
  <c r="BS101" i="1" s="1"/>
  <c r="BS84" i="2"/>
  <c r="BS73" i="1" s="1"/>
  <c r="BS100" i="1" s="1"/>
  <c r="BS78" i="2"/>
  <c r="BS67" i="1" s="1"/>
  <c r="BS94" i="1" s="1"/>
  <c r="BS66" i="2"/>
  <c r="BS55" i="1" s="1"/>
  <c r="BS82" i="1" s="1"/>
  <c r="BS83" i="2"/>
  <c r="BS72" i="1" s="1"/>
  <c r="BS99" i="1" s="1"/>
  <c r="BS67" i="2"/>
  <c r="BS56" i="1" s="1"/>
  <c r="BS83" i="1" s="1"/>
  <c r="BS86" i="2"/>
  <c r="BS75" i="1" s="1"/>
  <c r="BS70" i="2"/>
  <c r="BS59" i="1" s="1"/>
  <c r="BS86" i="1" s="1"/>
  <c r="BS74" i="2"/>
  <c r="BS63" i="1" s="1"/>
  <c r="BS90" i="1" s="1"/>
  <c r="BS89" i="2"/>
  <c r="BS78" i="1" s="1"/>
  <c r="BS105" i="1" s="1"/>
  <c r="BS88" i="2"/>
  <c r="BS77" i="1" s="1"/>
  <c r="BS104" i="1" s="1"/>
  <c r="BS87" i="2"/>
  <c r="BS76" i="1" s="1"/>
  <c r="BS103" i="1" s="1"/>
  <c r="BS82" i="2"/>
  <c r="BS71" i="1" s="1"/>
  <c r="BS98" i="1" s="1"/>
  <c r="BS81" i="2"/>
  <c r="BS70" i="1" s="1"/>
  <c r="BS97" i="1" s="1"/>
  <c r="BS80" i="2"/>
  <c r="BS69" i="1" s="1"/>
  <c r="BS96" i="1" s="1"/>
  <c r="BS90" i="2"/>
  <c r="BS79" i="1" s="1"/>
  <c r="BS106" i="1" s="1"/>
  <c r="BS69" i="2"/>
  <c r="BS58" i="1" s="1"/>
  <c r="BS85" i="1" s="1"/>
  <c r="BS75" i="2"/>
  <c r="BS64" i="1" s="1"/>
  <c r="BS91" i="1" s="1"/>
  <c r="BS73" i="2"/>
  <c r="BS62" i="1" s="1"/>
  <c r="BS89" i="1" s="1"/>
  <c r="BO72" i="2"/>
  <c r="BO61" i="1" s="1"/>
  <c r="BO88" i="1" s="1"/>
  <c r="BO79" i="2"/>
  <c r="BO68" i="1" s="1"/>
  <c r="BO95" i="1" s="1"/>
  <c r="BO87" i="2"/>
  <c r="BO76" i="1" s="1"/>
  <c r="BO103" i="1" s="1"/>
  <c r="BO67" i="2"/>
  <c r="BO56" i="1" s="1"/>
  <c r="BO83" i="1" s="1"/>
  <c r="BO86" i="2"/>
  <c r="BO75" i="1" s="1"/>
  <c r="BO70" i="2"/>
  <c r="BO59" i="1" s="1"/>
  <c r="BO86" i="1" s="1"/>
  <c r="BO74" i="2"/>
  <c r="BO63" i="1" s="1"/>
  <c r="BO90" i="1" s="1"/>
  <c r="BO89" i="2"/>
  <c r="BO78" i="1" s="1"/>
  <c r="BO105" i="1" s="1"/>
  <c r="BO88" i="2"/>
  <c r="BO77" i="1" s="1"/>
  <c r="BO104" i="1" s="1"/>
  <c r="BO77" i="2"/>
  <c r="BO66" i="1" s="1"/>
  <c r="BO93" i="1" s="1"/>
  <c r="BO84" i="2"/>
  <c r="BO73" i="1" s="1"/>
  <c r="BO100" i="1" s="1"/>
  <c r="BO83" i="2"/>
  <c r="BO72" i="1" s="1"/>
  <c r="BO99" i="1" s="1"/>
  <c r="BO76" i="2"/>
  <c r="BO65" i="1" s="1"/>
  <c r="BO92" i="1" s="1"/>
  <c r="BO66" i="2"/>
  <c r="BO55" i="1" s="1"/>
  <c r="BO82" i="1" s="1"/>
  <c r="BO82" i="2"/>
  <c r="BO71" i="1" s="1"/>
  <c r="BO98" i="1" s="1"/>
  <c r="BO90" i="2"/>
  <c r="BO79" i="1" s="1"/>
  <c r="BO106" i="1" s="1"/>
  <c r="BO69" i="2"/>
  <c r="BO58" i="1" s="1"/>
  <c r="BO85" i="1" s="1"/>
  <c r="BO68" i="2"/>
  <c r="BO57" i="1" s="1"/>
  <c r="BO84" i="1" s="1"/>
  <c r="BO75" i="2"/>
  <c r="BO64" i="1" s="1"/>
  <c r="BO91" i="1" s="1"/>
  <c r="BO78" i="2"/>
  <c r="BO67" i="1" s="1"/>
  <c r="BO94" i="1" s="1"/>
  <c r="BO81" i="2"/>
  <c r="BO70" i="1" s="1"/>
  <c r="BO97" i="1" s="1"/>
  <c r="BO71" i="2"/>
  <c r="BO60" i="1" s="1"/>
  <c r="BO87" i="1" s="1"/>
  <c r="BO85" i="2"/>
  <c r="BO74" i="1" s="1"/>
  <c r="BO101" i="1" s="1"/>
  <c r="BO73" i="2"/>
  <c r="BO62" i="1" s="1"/>
  <c r="BO89" i="1" s="1"/>
  <c r="BO80" i="2"/>
  <c r="BO69" i="1" s="1"/>
  <c r="BO96" i="1" s="1"/>
  <c r="BK68" i="2"/>
  <c r="BK57" i="1" s="1"/>
  <c r="BK84" i="1" s="1"/>
  <c r="BK83" i="2"/>
  <c r="BK72" i="1" s="1"/>
  <c r="BK99" i="1" s="1"/>
  <c r="BK72" i="2"/>
  <c r="BK61" i="1" s="1"/>
  <c r="BK88" i="1" s="1"/>
  <c r="BK66" i="2"/>
  <c r="BK55" i="1" s="1"/>
  <c r="BK82" i="1" s="1"/>
  <c r="BK87" i="2"/>
  <c r="BK76" i="1" s="1"/>
  <c r="BK103" i="1" s="1"/>
  <c r="BK82" i="2"/>
  <c r="BK71" i="1" s="1"/>
  <c r="BK98" i="1" s="1"/>
  <c r="BK90" i="2"/>
  <c r="BK79" i="1" s="1"/>
  <c r="BK106" i="1" s="1"/>
  <c r="BK69" i="2"/>
  <c r="BK58" i="1" s="1"/>
  <c r="BK85" i="1" s="1"/>
  <c r="BK85" i="2"/>
  <c r="BK74" i="1" s="1"/>
  <c r="BK101" i="1" s="1"/>
  <c r="BK84" i="2"/>
  <c r="BK73" i="1" s="1"/>
  <c r="BK100" i="1" s="1"/>
  <c r="BK67" i="2"/>
  <c r="BK56" i="1" s="1"/>
  <c r="BK83" i="1" s="1"/>
  <c r="BK70" i="2"/>
  <c r="BK59" i="1" s="1"/>
  <c r="BK86" i="1" s="1"/>
  <c r="BK88" i="2"/>
  <c r="BK77" i="1" s="1"/>
  <c r="BK104" i="1" s="1"/>
  <c r="BK75" i="2"/>
  <c r="BK64" i="1" s="1"/>
  <c r="BK91" i="1" s="1"/>
  <c r="BK78" i="2"/>
  <c r="BK67" i="1" s="1"/>
  <c r="BK94" i="1" s="1"/>
  <c r="BK81" i="2"/>
  <c r="BK70" i="1" s="1"/>
  <c r="BK97" i="1" s="1"/>
  <c r="BK73" i="2"/>
  <c r="BK62" i="1" s="1"/>
  <c r="BK89" i="1" s="1"/>
  <c r="BK80" i="2"/>
  <c r="BK69" i="1" s="1"/>
  <c r="BK96" i="1" s="1"/>
  <c r="BK71" i="2"/>
  <c r="BK60" i="1" s="1"/>
  <c r="BK87" i="1" s="1"/>
  <c r="BK86" i="2"/>
  <c r="BK75" i="1" s="1"/>
  <c r="BK76" i="2"/>
  <c r="BK65" i="1" s="1"/>
  <c r="BK92" i="1" s="1"/>
  <c r="BK79" i="2"/>
  <c r="BK68" i="1" s="1"/>
  <c r="BK95" i="1" s="1"/>
  <c r="BK77" i="2"/>
  <c r="BK66" i="1" s="1"/>
  <c r="BK93" i="1" s="1"/>
  <c r="BK74" i="2"/>
  <c r="BK63" i="1" s="1"/>
  <c r="BK90" i="1" s="1"/>
  <c r="BK89" i="2"/>
  <c r="BK78" i="1" s="1"/>
  <c r="BK105" i="1" s="1"/>
  <c r="BG79" i="2"/>
  <c r="BG68" i="1" s="1"/>
  <c r="BG95" i="1" s="1"/>
  <c r="BG87" i="2"/>
  <c r="BG76" i="1" s="1"/>
  <c r="BG103" i="1" s="1"/>
  <c r="BG66" i="2"/>
  <c r="BG55" i="1" s="1"/>
  <c r="BG82" i="1" s="1"/>
  <c r="BG75" i="2"/>
  <c r="BG64" i="1" s="1"/>
  <c r="BG91" i="1" s="1"/>
  <c r="BG78" i="2"/>
  <c r="BG67" i="1" s="1"/>
  <c r="BG94" i="1" s="1"/>
  <c r="BG81" i="2"/>
  <c r="BG70" i="1" s="1"/>
  <c r="BG97" i="1" s="1"/>
  <c r="BG73" i="2"/>
  <c r="BG62" i="1" s="1"/>
  <c r="BG89" i="1" s="1"/>
  <c r="BG80" i="2"/>
  <c r="BG69" i="1" s="1"/>
  <c r="BG96" i="1" s="1"/>
  <c r="BG76" i="2"/>
  <c r="BG65" i="1" s="1"/>
  <c r="BG92" i="1" s="1"/>
  <c r="BG83" i="2"/>
  <c r="BG72" i="1" s="1"/>
  <c r="BG99" i="1" s="1"/>
  <c r="BG72" i="2"/>
  <c r="BG61" i="1" s="1"/>
  <c r="BG88" i="1" s="1"/>
  <c r="BG71" i="2"/>
  <c r="BG60" i="1" s="1"/>
  <c r="BG87" i="1" s="1"/>
  <c r="BG77" i="2"/>
  <c r="BG66" i="1" s="1"/>
  <c r="BG93" i="1" s="1"/>
  <c r="BG85" i="2"/>
  <c r="BG74" i="1" s="1"/>
  <c r="BG101" i="1" s="1"/>
  <c r="BG84" i="2"/>
  <c r="BG73" i="1" s="1"/>
  <c r="BG100" i="1" s="1"/>
  <c r="BG70" i="2"/>
  <c r="BG59" i="1" s="1"/>
  <c r="BG86" i="1" s="1"/>
  <c r="BG74" i="2"/>
  <c r="BG63" i="1" s="1"/>
  <c r="BG90" i="1" s="1"/>
  <c r="BG89" i="2"/>
  <c r="BG78" i="1" s="1"/>
  <c r="BG105" i="1" s="1"/>
  <c r="BG88" i="2"/>
  <c r="BG77" i="1" s="1"/>
  <c r="BG104" i="1" s="1"/>
  <c r="BG68" i="2"/>
  <c r="BG57" i="1" s="1"/>
  <c r="BG84" i="1" s="1"/>
  <c r="BG90" i="2"/>
  <c r="BG79" i="1" s="1"/>
  <c r="BG106" i="1" s="1"/>
  <c r="BG67" i="2"/>
  <c r="BG56" i="1" s="1"/>
  <c r="BG83" i="1" s="1"/>
  <c r="BG86" i="2"/>
  <c r="BG75" i="1" s="1"/>
  <c r="BG82" i="2"/>
  <c r="BG71" i="1" s="1"/>
  <c r="BG98" i="1" s="1"/>
  <c r="BG69" i="2"/>
  <c r="BG58" i="1" s="1"/>
  <c r="BG85" i="1" s="1"/>
  <c r="BC76" i="2"/>
  <c r="BC65" i="1" s="1"/>
  <c r="BC92" i="1" s="1"/>
  <c r="BC71" i="2"/>
  <c r="BC60" i="1" s="1"/>
  <c r="BC87" i="1" s="1"/>
  <c r="BC77" i="2"/>
  <c r="BC66" i="1" s="1"/>
  <c r="BC93" i="1" s="1"/>
  <c r="BC85" i="2"/>
  <c r="BC74" i="1" s="1"/>
  <c r="BC101" i="1" s="1"/>
  <c r="BC84" i="2"/>
  <c r="BC73" i="1" s="1"/>
  <c r="BC100" i="1" s="1"/>
  <c r="BC87" i="2"/>
  <c r="BC76" i="1" s="1"/>
  <c r="BC103" i="1" s="1"/>
  <c r="BC81" i="2"/>
  <c r="BC70" i="1" s="1"/>
  <c r="BC97" i="1" s="1"/>
  <c r="BC72" i="2"/>
  <c r="BC61" i="1" s="1"/>
  <c r="BC88" i="1" s="1"/>
  <c r="BC67" i="2"/>
  <c r="BC56" i="1" s="1"/>
  <c r="BC83" i="1" s="1"/>
  <c r="BC86" i="2"/>
  <c r="BC75" i="1" s="1"/>
  <c r="BC70" i="2"/>
  <c r="BC59" i="1" s="1"/>
  <c r="BC86" i="1" s="1"/>
  <c r="BC74" i="2"/>
  <c r="BC63" i="1" s="1"/>
  <c r="BC90" i="1" s="1"/>
  <c r="BC89" i="2"/>
  <c r="BC78" i="1" s="1"/>
  <c r="BC105" i="1" s="1"/>
  <c r="BC88" i="2"/>
  <c r="BC77" i="1" s="1"/>
  <c r="BC104" i="1" s="1"/>
  <c r="BC83" i="2"/>
  <c r="BC72" i="1" s="1"/>
  <c r="BC99" i="1" s="1"/>
  <c r="BC79" i="2"/>
  <c r="BC68" i="1" s="1"/>
  <c r="BC95" i="1" s="1"/>
  <c r="BC90" i="2"/>
  <c r="BC79" i="1" s="1"/>
  <c r="BC106" i="1" s="1"/>
  <c r="BC69" i="2"/>
  <c r="BC58" i="1" s="1"/>
  <c r="BC85" i="1" s="1"/>
  <c r="BC75" i="2"/>
  <c r="BC64" i="1" s="1"/>
  <c r="BC91" i="1" s="1"/>
  <c r="BC73" i="2"/>
  <c r="BC62" i="1" s="1"/>
  <c r="BC89" i="1" s="1"/>
  <c r="BC68" i="2"/>
  <c r="BC57" i="1" s="1"/>
  <c r="BC84" i="1" s="1"/>
  <c r="BC82" i="2"/>
  <c r="BC71" i="1" s="1"/>
  <c r="BC98" i="1" s="1"/>
  <c r="BC66" i="2"/>
  <c r="BC55" i="1" s="1"/>
  <c r="BC82" i="1" s="1"/>
  <c r="BC78" i="2"/>
  <c r="BC67" i="1" s="1"/>
  <c r="BC94" i="1" s="1"/>
  <c r="BC80" i="2"/>
  <c r="BC69" i="1" s="1"/>
  <c r="BC96" i="1" s="1"/>
  <c r="AY83" i="2"/>
  <c r="AY72" i="1" s="1"/>
  <c r="AY99" i="1" s="1"/>
  <c r="AY67" i="2"/>
  <c r="AY56" i="1" s="1"/>
  <c r="AY83" i="1" s="1"/>
  <c r="AY86" i="2"/>
  <c r="AY75" i="1" s="1"/>
  <c r="AY70" i="2"/>
  <c r="AY59" i="1" s="1"/>
  <c r="AY86" i="1" s="1"/>
  <c r="AY74" i="2"/>
  <c r="AY63" i="1" s="1"/>
  <c r="AY90" i="1" s="1"/>
  <c r="AY89" i="2"/>
  <c r="AY78" i="1" s="1"/>
  <c r="AY105" i="1" s="1"/>
  <c r="AY88" i="2"/>
  <c r="AY77" i="1" s="1"/>
  <c r="AY104" i="1" s="1"/>
  <c r="AY73" i="2"/>
  <c r="AY62" i="1" s="1"/>
  <c r="AY89" i="1" s="1"/>
  <c r="AY80" i="2"/>
  <c r="AY69" i="1" s="1"/>
  <c r="AY96" i="1" s="1"/>
  <c r="AY85" i="2"/>
  <c r="AY74" i="1" s="1"/>
  <c r="AY101" i="1" s="1"/>
  <c r="AY68" i="2"/>
  <c r="AY57" i="1" s="1"/>
  <c r="AY84" i="1" s="1"/>
  <c r="AY76" i="2"/>
  <c r="AY65" i="1" s="1"/>
  <c r="AY92" i="1" s="1"/>
  <c r="AY82" i="2"/>
  <c r="AY71" i="1" s="1"/>
  <c r="AY98" i="1" s="1"/>
  <c r="AY90" i="2"/>
  <c r="AY79" i="1" s="1"/>
  <c r="AY106" i="1" s="1"/>
  <c r="AY69" i="2"/>
  <c r="AY58" i="1" s="1"/>
  <c r="AY85" i="1" s="1"/>
  <c r="AY66" i="2"/>
  <c r="AY55" i="1" s="1"/>
  <c r="AY82" i="1" s="1"/>
  <c r="AY84" i="2"/>
  <c r="AY73" i="1" s="1"/>
  <c r="AY100" i="1" s="1"/>
  <c r="AY75" i="2"/>
  <c r="AY64" i="1" s="1"/>
  <c r="AY91" i="1" s="1"/>
  <c r="AY78" i="2"/>
  <c r="AY67" i="1" s="1"/>
  <c r="AY94" i="1" s="1"/>
  <c r="AY81" i="2"/>
  <c r="AY70" i="1" s="1"/>
  <c r="AY97" i="1" s="1"/>
  <c r="AY72" i="2"/>
  <c r="AY61" i="1" s="1"/>
  <c r="AY88" i="1" s="1"/>
  <c r="AY79" i="2"/>
  <c r="AY68" i="1" s="1"/>
  <c r="AY95" i="1" s="1"/>
  <c r="AY87" i="2"/>
  <c r="AY76" i="1" s="1"/>
  <c r="AY103" i="1" s="1"/>
  <c r="AY71" i="2"/>
  <c r="AY60" i="1" s="1"/>
  <c r="AY87" i="1" s="1"/>
  <c r="AY77" i="2"/>
  <c r="AY66" i="1" s="1"/>
  <c r="AY93" i="1" s="1"/>
  <c r="AU83" i="2"/>
  <c r="AU72" i="1" s="1"/>
  <c r="AU99" i="1" s="1"/>
  <c r="AU68" i="2"/>
  <c r="AU57" i="1" s="1"/>
  <c r="AU84" i="1" s="1"/>
  <c r="AU72" i="2"/>
  <c r="AU61" i="1" s="1"/>
  <c r="AU88" i="1" s="1"/>
  <c r="AU82" i="2"/>
  <c r="AU71" i="1" s="1"/>
  <c r="AU98" i="1" s="1"/>
  <c r="AU90" i="2"/>
  <c r="AU79" i="1" s="1"/>
  <c r="AU106" i="1" s="1"/>
  <c r="AU69" i="2"/>
  <c r="AU58" i="1" s="1"/>
  <c r="AU85" i="1" s="1"/>
  <c r="AU87" i="2"/>
  <c r="AU76" i="1" s="1"/>
  <c r="AU103" i="1" s="1"/>
  <c r="AU74" i="2"/>
  <c r="AU63" i="1" s="1"/>
  <c r="AU90" i="1" s="1"/>
  <c r="AU79" i="2"/>
  <c r="AU68" i="1" s="1"/>
  <c r="AU95" i="1" s="1"/>
  <c r="AU75" i="2"/>
  <c r="AU64" i="1" s="1"/>
  <c r="AU91" i="1" s="1"/>
  <c r="AU78" i="2"/>
  <c r="AU67" i="1" s="1"/>
  <c r="AU94" i="1" s="1"/>
  <c r="AU81" i="2"/>
  <c r="AU70" i="1" s="1"/>
  <c r="AU97" i="1" s="1"/>
  <c r="AU73" i="2"/>
  <c r="AU62" i="1" s="1"/>
  <c r="AU89" i="1" s="1"/>
  <c r="AU80" i="2"/>
  <c r="AU69" i="1" s="1"/>
  <c r="AU96" i="1" s="1"/>
  <c r="AU76" i="2"/>
  <c r="AU65" i="1" s="1"/>
  <c r="AU92" i="1" s="1"/>
  <c r="AU77" i="2"/>
  <c r="AU66" i="1" s="1"/>
  <c r="AU93" i="1" s="1"/>
  <c r="AU67" i="2"/>
  <c r="AU56" i="1" s="1"/>
  <c r="AU83" i="1" s="1"/>
  <c r="AU89" i="2"/>
  <c r="AU78" i="1" s="1"/>
  <c r="AU105" i="1" s="1"/>
  <c r="AU66" i="2"/>
  <c r="AU55" i="1" s="1"/>
  <c r="AU82" i="1" s="1"/>
  <c r="AU71" i="2"/>
  <c r="AU60" i="1" s="1"/>
  <c r="AU87" i="1" s="1"/>
  <c r="AU85" i="2"/>
  <c r="AU74" i="1" s="1"/>
  <c r="AU101" i="1" s="1"/>
  <c r="AU84" i="2"/>
  <c r="AU73" i="1" s="1"/>
  <c r="AU100" i="1" s="1"/>
  <c r="AU86" i="2"/>
  <c r="AU75" i="1" s="1"/>
  <c r="AU70" i="2"/>
  <c r="AU59" i="1" s="1"/>
  <c r="AU86" i="1" s="1"/>
  <c r="AU88" i="2"/>
  <c r="AU77" i="1" s="1"/>
  <c r="AU104" i="1" s="1"/>
  <c r="AQ72" i="2"/>
  <c r="AQ61" i="1" s="1"/>
  <c r="AQ88" i="1" s="1"/>
  <c r="AQ75" i="2"/>
  <c r="AQ64" i="1" s="1"/>
  <c r="AQ91" i="1" s="1"/>
  <c r="AQ78" i="2"/>
  <c r="AQ67" i="1" s="1"/>
  <c r="AQ94" i="1" s="1"/>
  <c r="AQ81" i="2"/>
  <c r="AQ70" i="1" s="1"/>
  <c r="AQ97" i="1" s="1"/>
  <c r="AQ73" i="2"/>
  <c r="AQ62" i="1" s="1"/>
  <c r="AQ89" i="1" s="1"/>
  <c r="AQ80" i="2"/>
  <c r="AQ69" i="1" s="1"/>
  <c r="AQ96" i="1" s="1"/>
  <c r="AQ88" i="2"/>
  <c r="AQ77" i="1" s="1"/>
  <c r="AQ104" i="1" s="1"/>
  <c r="AQ87" i="2"/>
  <c r="AQ76" i="1" s="1"/>
  <c r="AQ103" i="1" s="1"/>
  <c r="AQ71" i="2"/>
  <c r="AQ60" i="1" s="1"/>
  <c r="AQ87" i="1" s="1"/>
  <c r="AQ77" i="2"/>
  <c r="AQ66" i="1" s="1"/>
  <c r="AQ93" i="1" s="1"/>
  <c r="AQ85" i="2"/>
  <c r="AQ74" i="1" s="1"/>
  <c r="AQ101" i="1" s="1"/>
  <c r="AQ84" i="2"/>
  <c r="AQ73" i="1" s="1"/>
  <c r="AQ100" i="1" s="1"/>
  <c r="AQ83" i="2"/>
  <c r="AQ72" i="1" s="1"/>
  <c r="AQ99" i="1" s="1"/>
  <c r="AQ67" i="2"/>
  <c r="AQ56" i="1" s="1"/>
  <c r="AQ83" i="1" s="1"/>
  <c r="AQ86" i="2"/>
  <c r="AQ75" i="1" s="1"/>
  <c r="AQ82" i="2"/>
  <c r="AQ71" i="1" s="1"/>
  <c r="AQ98" i="1" s="1"/>
  <c r="AQ69" i="2"/>
  <c r="AQ58" i="1" s="1"/>
  <c r="AQ85" i="1" s="1"/>
  <c r="AQ66" i="2"/>
  <c r="AQ55" i="1" s="1"/>
  <c r="AQ82" i="1" s="1"/>
  <c r="AQ68" i="2"/>
  <c r="AQ57" i="1" s="1"/>
  <c r="AQ84" i="1" s="1"/>
  <c r="AQ70" i="2"/>
  <c r="AQ59" i="1" s="1"/>
  <c r="AQ86" i="1" s="1"/>
  <c r="AQ74" i="2"/>
  <c r="AQ63" i="1" s="1"/>
  <c r="AQ90" i="1" s="1"/>
  <c r="AQ89" i="2"/>
  <c r="AQ78" i="1" s="1"/>
  <c r="AQ105" i="1" s="1"/>
  <c r="AQ79" i="2"/>
  <c r="AQ68" i="1" s="1"/>
  <c r="AQ95" i="1" s="1"/>
  <c r="AQ76" i="2"/>
  <c r="AQ65" i="1" s="1"/>
  <c r="AQ92" i="1" s="1"/>
  <c r="AQ90" i="2"/>
  <c r="AQ79" i="1" s="1"/>
  <c r="AQ106" i="1" s="1"/>
  <c r="AM76" i="2"/>
  <c r="AM65" i="1" s="1"/>
  <c r="AM92" i="1" s="1"/>
  <c r="AM83" i="2"/>
  <c r="AM72" i="1" s="1"/>
  <c r="AM99" i="1" s="1"/>
  <c r="AM71" i="2"/>
  <c r="AM60" i="1" s="1"/>
  <c r="AM87" i="1" s="1"/>
  <c r="AM77" i="2"/>
  <c r="AM66" i="1" s="1"/>
  <c r="AM93" i="1" s="1"/>
  <c r="AM85" i="2"/>
  <c r="AM74" i="1" s="1"/>
  <c r="AM101" i="1" s="1"/>
  <c r="AM84" i="2"/>
  <c r="AM73" i="1" s="1"/>
  <c r="AM100" i="1" s="1"/>
  <c r="AM72" i="2"/>
  <c r="AM61" i="1" s="1"/>
  <c r="AM88" i="1" s="1"/>
  <c r="AM69" i="2"/>
  <c r="AM58" i="1" s="1"/>
  <c r="AM85" i="1" s="1"/>
  <c r="AM75" i="2"/>
  <c r="AM64" i="1" s="1"/>
  <c r="AM91" i="1" s="1"/>
  <c r="AM73" i="2"/>
  <c r="AM62" i="1" s="1"/>
  <c r="AM89" i="1" s="1"/>
  <c r="AM80" i="2"/>
  <c r="AM69" i="1" s="1"/>
  <c r="AM96" i="1" s="1"/>
  <c r="AM66" i="2"/>
  <c r="AM55" i="1" s="1"/>
  <c r="AM82" i="1" s="1"/>
  <c r="AM79" i="2"/>
  <c r="AM68" i="1" s="1"/>
  <c r="AM95" i="1" s="1"/>
  <c r="AM68" i="2"/>
  <c r="AM57" i="1" s="1"/>
  <c r="AM84" i="1" s="1"/>
  <c r="AM67" i="2"/>
  <c r="AM56" i="1" s="1"/>
  <c r="AM83" i="1" s="1"/>
  <c r="AM86" i="2"/>
  <c r="AM75" i="1" s="1"/>
  <c r="AM70" i="2"/>
  <c r="AM59" i="1" s="1"/>
  <c r="AM86" i="1" s="1"/>
  <c r="AM74" i="2"/>
  <c r="AM63" i="1" s="1"/>
  <c r="AM90" i="1" s="1"/>
  <c r="AM89" i="2"/>
  <c r="AM78" i="1" s="1"/>
  <c r="AM105" i="1" s="1"/>
  <c r="AM88" i="2"/>
  <c r="AM77" i="1" s="1"/>
  <c r="AM104" i="1" s="1"/>
  <c r="AM82" i="2"/>
  <c r="AM71" i="1" s="1"/>
  <c r="AM98" i="1" s="1"/>
  <c r="AM78" i="2"/>
  <c r="AM67" i="1" s="1"/>
  <c r="AM94" i="1" s="1"/>
  <c r="AM87" i="2"/>
  <c r="AM76" i="1" s="1"/>
  <c r="AM103" i="1" s="1"/>
  <c r="AM90" i="2"/>
  <c r="AM79" i="1" s="1"/>
  <c r="AM106" i="1" s="1"/>
  <c r="AM81" i="2"/>
  <c r="AM70" i="1" s="1"/>
  <c r="AM97" i="1" s="1"/>
  <c r="AI68" i="2"/>
  <c r="AI57" i="1" s="1"/>
  <c r="AI84" i="1" s="1"/>
  <c r="AI67" i="2"/>
  <c r="AI56" i="1" s="1"/>
  <c r="AI83" i="1" s="1"/>
  <c r="AI86" i="2"/>
  <c r="AI75" i="1" s="1"/>
  <c r="AI70" i="2"/>
  <c r="AI59" i="1" s="1"/>
  <c r="AI86" i="1" s="1"/>
  <c r="AI74" i="2"/>
  <c r="AI63" i="1" s="1"/>
  <c r="AI90" i="1" s="1"/>
  <c r="AI89" i="2"/>
  <c r="AI78" i="1" s="1"/>
  <c r="AI105" i="1" s="1"/>
  <c r="AI88" i="2"/>
  <c r="AI77" i="1" s="1"/>
  <c r="AI104" i="1" s="1"/>
  <c r="AI83" i="2"/>
  <c r="AI72" i="1" s="1"/>
  <c r="AI99" i="1" s="1"/>
  <c r="AI71" i="2"/>
  <c r="AI60" i="1" s="1"/>
  <c r="AI87" i="1" s="1"/>
  <c r="AI76" i="2"/>
  <c r="AI65" i="1" s="1"/>
  <c r="AI92" i="1" s="1"/>
  <c r="AI66" i="2"/>
  <c r="AI55" i="1" s="1"/>
  <c r="AI82" i="1" s="1"/>
  <c r="AI82" i="2"/>
  <c r="AI71" i="1" s="1"/>
  <c r="AI98" i="1" s="1"/>
  <c r="AI90" i="2"/>
  <c r="AI79" i="1" s="1"/>
  <c r="AI106" i="1" s="1"/>
  <c r="AI69" i="2"/>
  <c r="AI58" i="1" s="1"/>
  <c r="AI85" i="1" s="1"/>
  <c r="AI79" i="2"/>
  <c r="AI68" i="1" s="1"/>
  <c r="AI95" i="1" s="1"/>
  <c r="AI75" i="2"/>
  <c r="AI64" i="1" s="1"/>
  <c r="AI91" i="1" s="1"/>
  <c r="AI78" i="2"/>
  <c r="AI67" i="1" s="1"/>
  <c r="AI94" i="1" s="1"/>
  <c r="AI81" i="2"/>
  <c r="AI70" i="1" s="1"/>
  <c r="AI97" i="1" s="1"/>
  <c r="AI73" i="2"/>
  <c r="AI62" i="1" s="1"/>
  <c r="AI89" i="1" s="1"/>
  <c r="AI80" i="2"/>
  <c r="AI69" i="1" s="1"/>
  <c r="AI96" i="1" s="1"/>
  <c r="AI77" i="2"/>
  <c r="AI66" i="1" s="1"/>
  <c r="AI93" i="1" s="1"/>
  <c r="AI72" i="2"/>
  <c r="AI61" i="1" s="1"/>
  <c r="AI88" i="1" s="1"/>
  <c r="AI87" i="2"/>
  <c r="AI76" i="1" s="1"/>
  <c r="AI103" i="1" s="1"/>
  <c r="AI85" i="2"/>
  <c r="AI74" i="1" s="1"/>
  <c r="AI101" i="1" s="1"/>
  <c r="AI84" i="2"/>
  <c r="AI73" i="1" s="1"/>
  <c r="AI100" i="1" s="1"/>
  <c r="AE68" i="2"/>
  <c r="AE57" i="1" s="1"/>
  <c r="AE84" i="1" s="1"/>
  <c r="AE83" i="2"/>
  <c r="AE72" i="1" s="1"/>
  <c r="AE99" i="1" s="1"/>
  <c r="AE66" i="2"/>
  <c r="AE55" i="1" s="1"/>
  <c r="AE82" i="1" s="1"/>
  <c r="AE82" i="2"/>
  <c r="AE71" i="1" s="1"/>
  <c r="AE98" i="1" s="1"/>
  <c r="AE90" i="2"/>
  <c r="AE79" i="1" s="1"/>
  <c r="AE106" i="1" s="1"/>
  <c r="AE69" i="2"/>
  <c r="AE58" i="1" s="1"/>
  <c r="AE85" i="1" s="1"/>
  <c r="AE86" i="2"/>
  <c r="AE75" i="1" s="1"/>
  <c r="AE89" i="2"/>
  <c r="AE78" i="1" s="1"/>
  <c r="AE105" i="1" s="1"/>
  <c r="AE75" i="2"/>
  <c r="AE64" i="1" s="1"/>
  <c r="AE91" i="1" s="1"/>
  <c r="AE78" i="2"/>
  <c r="AE67" i="1" s="1"/>
  <c r="AE94" i="1" s="1"/>
  <c r="AE81" i="2"/>
  <c r="AE70" i="1" s="1"/>
  <c r="AE97" i="1" s="1"/>
  <c r="AE73" i="2"/>
  <c r="AE62" i="1" s="1"/>
  <c r="AE89" i="1" s="1"/>
  <c r="AE80" i="2"/>
  <c r="AE69" i="1" s="1"/>
  <c r="AE96" i="1" s="1"/>
  <c r="AE72" i="2"/>
  <c r="AE61" i="1" s="1"/>
  <c r="AE88" i="1" s="1"/>
  <c r="AE85" i="2"/>
  <c r="AE74" i="1" s="1"/>
  <c r="AE101" i="1" s="1"/>
  <c r="AE84" i="2"/>
  <c r="AE73" i="1" s="1"/>
  <c r="AE100" i="1" s="1"/>
  <c r="AE70" i="2"/>
  <c r="AE59" i="1" s="1"/>
  <c r="AE86" i="1" s="1"/>
  <c r="AE74" i="2"/>
  <c r="AE63" i="1" s="1"/>
  <c r="AE90" i="1" s="1"/>
  <c r="AE88" i="2"/>
  <c r="AE77" i="1" s="1"/>
  <c r="AE104" i="1" s="1"/>
  <c r="AE87" i="2"/>
  <c r="AE76" i="1" s="1"/>
  <c r="AE103" i="1" s="1"/>
  <c r="AE76" i="2"/>
  <c r="AE65" i="1" s="1"/>
  <c r="AE92" i="1" s="1"/>
  <c r="AE71" i="2"/>
  <c r="AE60" i="1" s="1"/>
  <c r="AE87" i="1" s="1"/>
  <c r="AE77" i="2"/>
  <c r="AE66" i="1" s="1"/>
  <c r="AE93" i="1" s="1"/>
  <c r="AE79" i="2"/>
  <c r="AE68" i="1" s="1"/>
  <c r="AE95" i="1" s="1"/>
  <c r="AE67" i="2"/>
  <c r="AE56" i="1" s="1"/>
  <c r="AE83" i="1" s="1"/>
  <c r="AA66" i="2"/>
  <c r="AA55" i="1" s="1"/>
  <c r="AA82" i="1" s="1"/>
  <c r="AA75" i="2"/>
  <c r="AA64" i="1" s="1"/>
  <c r="AA91" i="1" s="1"/>
  <c r="AA78" i="2"/>
  <c r="AA67" i="1" s="1"/>
  <c r="AA94" i="1" s="1"/>
  <c r="AA81" i="2"/>
  <c r="AA70" i="1" s="1"/>
  <c r="AA97" i="1" s="1"/>
  <c r="AA73" i="2"/>
  <c r="AA62" i="1" s="1"/>
  <c r="AA89" i="1" s="1"/>
  <c r="AA80" i="2"/>
  <c r="AA69" i="1" s="1"/>
  <c r="AA96" i="1" s="1"/>
  <c r="AA89" i="2"/>
  <c r="AA78" i="1" s="1"/>
  <c r="AA105" i="1" s="1"/>
  <c r="AA72" i="2"/>
  <c r="AA61" i="1" s="1"/>
  <c r="AA88" i="1" s="1"/>
  <c r="AA76" i="2"/>
  <c r="AA65" i="1" s="1"/>
  <c r="AA92" i="1" s="1"/>
  <c r="AA82" i="2"/>
  <c r="AA71" i="1" s="1"/>
  <c r="AA98" i="1" s="1"/>
  <c r="AA90" i="2"/>
  <c r="AA79" i="1" s="1"/>
  <c r="AA106" i="1" s="1"/>
  <c r="AA68" i="2"/>
  <c r="AA57" i="1" s="1"/>
  <c r="AA84" i="1" s="1"/>
  <c r="AA83" i="2"/>
  <c r="AA72" i="1" s="1"/>
  <c r="AA99" i="1" s="1"/>
  <c r="AA71" i="2"/>
  <c r="AA60" i="1" s="1"/>
  <c r="AA87" i="1" s="1"/>
  <c r="AA77" i="2"/>
  <c r="AA66" i="1" s="1"/>
  <c r="AA93" i="1" s="1"/>
  <c r="AA85" i="2"/>
  <c r="AA74" i="1" s="1"/>
  <c r="AA101" i="1" s="1"/>
  <c r="AA84" i="2"/>
  <c r="AA73" i="1" s="1"/>
  <c r="AA100" i="1" s="1"/>
  <c r="AA79" i="2"/>
  <c r="AA68" i="1" s="1"/>
  <c r="AA95" i="1" s="1"/>
  <c r="AA87" i="2"/>
  <c r="AA76" i="1" s="1"/>
  <c r="AA103" i="1" s="1"/>
  <c r="AA74" i="2"/>
  <c r="AA63" i="1" s="1"/>
  <c r="AA90" i="1" s="1"/>
  <c r="AA67" i="2"/>
  <c r="AA56" i="1" s="1"/>
  <c r="AA83" i="1" s="1"/>
  <c r="AA86" i="2"/>
  <c r="AA75" i="1" s="1"/>
  <c r="AA70" i="2"/>
  <c r="AA59" i="1" s="1"/>
  <c r="AA86" i="1" s="1"/>
  <c r="AA88" i="2"/>
  <c r="AA77" i="1" s="1"/>
  <c r="AA104" i="1" s="1"/>
  <c r="AA69" i="2"/>
  <c r="AA58" i="1" s="1"/>
  <c r="AA85" i="1" s="1"/>
  <c r="W76" i="2"/>
  <c r="W65" i="1" s="1"/>
  <c r="W92" i="1" s="1"/>
  <c r="W71" i="2"/>
  <c r="W60" i="1" s="1"/>
  <c r="W87" i="1" s="1"/>
  <c r="W77" i="2"/>
  <c r="W66" i="1" s="1"/>
  <c r="W93" i="1" s="1"/>
  <c r="W85" i="2"/>
  <c r="W74" i="1" s="1"/>
  <c r="W101" i="1" s="1"/>
  <c r="W84" i="2"/>
  <c r="W73" i="1" s="1"/>
  <c r="W100" i="1" s="1"/>
  <c r="W79" i="2"/>
  <c r="W68" i="1" s="1"/>
  <c r="W95" i="1" s="1"/>
  <c r="W72" i="2"/>
  <c r="W61" i="1" s="1"/>
  <c r="W88" i="1" s="1"/>
  <c r="W78" i="2"/>
  <c r="W67" i="1" s="1"/>
  <c r="W94" i="1" s="1"/>
  <c r="W87" i="2"/>
  <c r="W76" i="1" s="1"/>
  <c r="W103" i="1" s="1"/>
  <c r="W68" i="2"/>
  <c r="W57" i="1" s="1"/>
  <c r="W84" i="1" s="1"/>
  <c r="W67" i="2"/>
  <c r="W56" i="1" s="1"/>
  <c r="W83" i="1" s="1"/>
  <c r="W86" i="2"/>
  <c r="W75" i="1" s="1"/>
  <c r="W70" i="2"/>
  <c r="W59" i="1" s="1"/>
  <c r="W86" i="1" s="1"/>
  <c r="W74" i="2"/>
  <c r="W63" i="1" s="1"/>
  <c r="W90" i="1" s="1"/>
  <c r="W89" i="2"/>
  <c r="W78" i="1" s="1"/>
  <c r="W105" i="1" s="1"/>
  <c r="W88" i="2"/>
  <c r="W77" i="1" s="1"/>
  <c r="W104" i="1" s="1"/>
  <c r="W90" i="2"/>
  <c r="W79" i="1" s="1"/>
  <c r="W106" i="1" s="1"/>
  <c r="W81" i="2"/>
  <c r="W70" i="1" s="1"/>
  <c r="W97" i="1" s="1"/>
  <c r="W80" i="2"/>
  <c r="W69" i="1" s="1"/>
  <c r="W96" i="1" s="1"/>
  <c r="W82" i="2"/>
  <c r="W71" i="1" s="1"/>
  <c r="W98" i="1" s="1"/>
  <c r="W69" i="2"/>
  <c r="W58" i="1" s="1"/>
  <c r="W85" i="1" s="1"/>
  <c r="W66" i="2"/>
  <c r="W55" i="1" s="1"/>
  <c r="W82" i="1" s="1"/>
  <c r="W83" i="2"/>
  <c r="W72" i="1" s="1"/>
  <c r="W99" i="1" s="1"/>
  <c r="W75" i="2"/>
  <c r="W64" i="1" s="1"/>
  <c r="W91" i="1" s="1"/>
  <c r="W73" i="2"/>
  <c r="W62" i="1" s="1"/>
  <c r="W89" i="1" s="1"/>
  <c r="D21" i="1"/>
  <c r="R24" i="2"/>
  <c r="S24" i="2"/>
  <c r="T24" i="2"/>
  <c r="U24" i="2"/>
  <c r="V24" i="2"/>
  <c r="CB89" i="2"/>
  <c r="CB78" i="1" s="1"/>
  <c r="CB105" i="1" s="1"/>
  <c r="CB85" i="2"/>
  <c r="CB74" i="1" s="1"/>
  <c r="CB101" i="1" s="1"/>
  <c r="CB81" i="2"/>
  <c r="CB70" i="1" s="1"/>
  <c r="CB97" i="1" s="1"/>
  <c r="CB71" i="2"/>
  <c r="CB60" i="1" s="1"/>
  <c r="CB87" i="1" s="1"/>
  <c r="CB67" i="2"/>
  <c r="CB56" i="1" s="1"/>
  <c r="CB83" i="1" s="1"/>
  <c r="CB80" i="2"/>
  <c r="CB69" i="1" s="1"/>
  <c r="CB96" i="1" s="1"/>
  <c r="CB73" i="2"/>
  <c r="CB62" i="1" s="1"/>
  <c r="CB89" i="1" s="1"/>
  <c r="CB84" i="2"/>
  <c r="CB73" i="1" s="1"/>
  <c r="CB100" i="1" s="1"/>
  <c r="CB88" i="2"/>
  <c r="CB77" i="1" s="1"/>
  <c r="CB104" i="1" s="1"/>
  <c r="CB76" i="2"/>
  <c r="CB65" i="1" s="1"/>
  <c r="CB92" i="1" s="1"/>
  <c r="CB69" i="2"/>
  <c r="CB58" i="1" s="1"/>
  <c r="CB85" i="1" s="1"/>
  <c r="CB79" i="2"/>
  <c r="CB68" i="1" s="1"/>
  <c r="CB95" i="1" s="1"/>
  <c r="CB70" i="2"/>
  <c r="CB59" i="1" s="1"/>
  <c r="CB86" i="1" s="1"/>
  <c r="CB78" i="2"/>
  <c r="CB67" i="1" s="1"/>
  <c r="CB94" i="1" s="1"/>
  <c r="CB86" i="2"/>
  <c r="CB75" i="1" s="1"/>
  <c r="CB87" i="2"/>
  <c r="CB76" i="1" s="1"/>
  <c r="CB103" i="1" s="1"/>
  <c r="CB72" i="2"/>
  <c r="CB61" i="1" s="1"/>
  <c r="CB88" i="1" s="1"/>
  <c r="CB83" i="2"/>
  <c r="CB72" i="1" s="1"/>
  <c r="CB99" i="1" s="1"/>
  <c r="CB75" i="2"/>
  <c r="CB64" i="1" s="1"/>
  <c r="CB91" i="1" s="1"/>
  <c r="CB77" i="2"/>
  <c r="CB66" i="1" s="1"/>
  <c r="CB93" i="1" s="1"/>
  <c r="CB66" i="2"/>
  <c r="CB55" i="1" s="1"/>
  <c r="CB82" i="1" s="1"/>
  <c r="CB74" i="2"/>
  <c r="CB63" i="1" s="1"/>
  <c r="CB90" i="1" s="1"/>
  <c r="CB82" i="2"/>
  <c r="CB71" i="1" s="1"/>
  <c r="CB98" i="1" s="1"/>
  <c r="CB90" i="2"/>
  <c r="CB79" i="1" s="1"/>
  <c r="CB106" i="1" s="1"/>
  <c r="CB68" i="2"/>
  <c r="CB57" i="1" s="1"/>
  <c r="CB84" i="1" s="1"/>
  <c r="BT89" i="2"/>
  <c r="BT78" i="1" s="1"/>
  <c r="BT105" i="1" s="1"/>
  <c r="BT85" i="2"/>
  <c r="BT74" i="1" s="1"/>
  <c r="BT101" i="1" s="1"/>
  <c r="BT81" i="2"/>
  <c r="BT70" i="1" s="1"/>
  <c r="BT97" i="1" s="1"/>
  <c r="BT71" i="2"/>
  <c r="BT60" i="1" s="1"/>
  <c r="BT87" i="1" s="1"/>
  <c r="BT67" i="2"/>
  <c r="BT56" i="1" s="1"/>
  <c r="BT83" i="1" s="1"/>
  <c r="BT69" i="2"/>
  <c r="BT58" i="1" s="1"/>
  <c r="BT85" i="1" s="1"/>
  <c r="BT84" i="2"/>
  <c r="BT73" i="1" s="1"/>
  <c r="BT100" i="1" s="1"/>
  <c r="BT88" i="2"/>
  <c r="BT77" i="1" s="1"/>
  <c r="BT104" i="1" s="1"/>
  <c r="BT80" i="2"/>
  <c r="BT69" i="1" s="1"/>
  <c r="BT96" i="1" s="1"/>
  <c r="BT73" i="2"/>
  <c r="BT62" i="1" s="1"/>
  <c r="BT89" i="1" s="1"/>
  <c r="BT68" i="2"/>
  <c r="BT57" i="1" s="1"/>
  <c r="BT84" i="1" s="1"/>
  <c r="BT78" i="2"/>
  <c r="BT67" i="1" s="1"/>
  <c r="BT94" i="1" s="1"/>
  <c r="BT70" i="2"/>
  <c r="BT59" i="1" s="1"/>
  <c r="BT86" i="1" s="1"/>
  <c r="BT75" i="2"/>
  <c r="BT64" i="1" s="1"/>
  <c r="BT91" i="1" s="1"/>
  <c r="BT77" i="2"/>
  <c r="BT66" i="1" s="1"/>
  <c r="BT93" i="1" s="1"/>
  <c r="BT66" i="2"/>
  <c r="BT55" i="1" s="1"/>
  <c r="BT82" i="1" s="1"/>
  <c r="BT90" i="2"/>
  <c r="BT79" i="1" s="1"/>
  <c r="BT106" i="1" s="1"/>
  <c r="BT82" i="2"/>
  <c r="BT71" i="1" s="1"/>
  <c r="BT98" i="1" s="1"/>
  <c r="BT74" i="2"/>
  <c r="BT63" i="1" s="1"/>
  <c r="BT90" i="1" s="1"/>
  <c r="BT79" i="2"/>
  <c r="BT68" i="1" s="1"/>
  <c r="BT95" i="1" s="1"/>
  <c r="BT87" i="2"/>
  <c r="BT76" i="1" s="1"/>
  <c r="BT103" i="1" s="1"/>
  <c r="BT83" i="2"/>
  <c r="BT72" i="1" s="1"/>
  <c r="BT99" i="1" s="1"/>
  <c r="BT76" i="2"/>
  <c r="BT65" i="1" s="1"/>
  <c r="BT92" i="1" s="1"/>
  <c r="BT72" i="2"/>
  <c r="BT61" i="1" s="1"/>
  <c r="BT88" i="1" s="1"/>
  <c r="BT86" i="2"/>
  <c r="BT75" i="1" s="1"/>
  <c r="BL89" i="2"/>
  <c r="BL78" i="1" s="1"/>
  <c r="BL105" i="1" s="1"/>
  <c r="BL85" i="2"/>
  <c r="BL74" i="1" s="1"/>
  <c r="BL101" i="1" s="1"/>
  <c r="BL81" i="2"/>
  <c r="BL70" i="1" s="1"/>
  <c r="BL97" i="1" s="1"/>
  <c r="BL78" i="2"/>
  <c r="BL67" i="1" s="1"/>
  <c r="BL94" i="1" s="1"/>
  <c r="BL71" i="2"/>
  <c r="BL60" i="1" s="1"/>
  <c r="BL87" i="1" s="1"/>
  <c r="BL67" i="2"/>
  <c r="BL56" i="1" s="1"/>
  <c r="BL83" i="1" s="1"/>
  <c r="BL73" i="2"/>
  <c r="BL62" i="1" s="1"/>
  <c r="BL89" i="1" s="1"/>
  <c r="BL76" i="2"/>
  <c r="BL65" i="1" s="1"/>
  <c r="BL92" i="1" s="1"/>
  <c r="BL88" i="2"/>
  <c r="BL77" i="1" s="1"/>
  <c r="BL104" i="1" s="1"/>
  <c r="BL80" i="2"/>
  <c r="BL69" i="1" s="1"/>
  <c r="BL96" i="1" s="1"/>
  <c r="BL69" i="2"/>
  <c r="BL58" i="1" s="1"/>
  <c r="BL85" i="1" s="1"/>
  <c r="BL84" i="2"/>
  <c r="BL73" i="1" s="1"/>
  <c r="BL100" i="1" s="1"/>
  <c r="BL79" i="2"/>
  <c r="BL68" i="1" s="1"/>
  <c r="BL95" i="1" s="1"/>
  <c r="BL87" i="2"/>
  <c r="BL76" i="1" s="1"/>
  <c r="BL103" i="1" s="1"/>
  <c r="BL72" i="2"/>
  <c r="BL61" i="1" s="1"/>
  <c r="BL88" i="1" s="1"/>
  <c r="BL83" i="2"/>
  <c r="BL72" i="1" s="1"/>
  <c r="BL99" i="1" s="1"/>
  <c r="BL75" i="2"/>
  <c r="BL64" i="1" s="1"/>
  <c r="BL91" i="1" s="1"/>
  <c r="BL86" i="2"/>
  <c r="BL75" i="1" s="1"/>
  <c r="BL77" i="2"/>
  <c r="BL66" i="1" s="1"/>
  <c r="BL93" i="1" s="1"/>
  <c r="BL70" i="2"/>
  <c r="BL59" i="1" s="1"/>
  <c r="BL86" i="1" s="1"/>
  <c r="BL82" i="2"/>
  <c r="BL71" i="1" s="1"/>
  <c r="BL98" i="1" s="1"/>
  <c r="BL66" i="2"/>
  <c r="BL55" i="1" s="1"/>
  <c r="BL82" i="1" s="1"/>
  <c r="BL90" i="2"/>
  <c r="BL79" i="1" s="1"/>
  <c r="BL106" i="1" s="1"/>
  <c r="BL68" i="2"/>
  <c r="BL57" i="1" s="1"/>
  <c r="BL84" i="1" s="1"/>
  <c r="BL74" i="2"/>
  <c r="BL63" i="1" s="1"/>
  <c r="BL90" i="1" s="1"/>
  <c r="BD89" i="2"/>
  <c r="BD78" i="1" s="1"/>
  <c r="BD105" i="1" s="1"/>
  <c r="BD85" i="2"/>
  <c r="BD74" i="1" s="1"/>
  <c r="BD101" i="1" s="1"/>
  <c r="BD81" i="2"/>
  <c r="BD70" i="1" s="1"/>
  <c r="BD97" i="1" s="1"/>
  <c r="BD78" i="2"/>
  <c r="BD67" i="1" s="1"/>
  <c r="BD94" i="1" s="1"/>
  <c r="BD75" i="2"/>
  <c r="BD64" i="1" s="1"/>
  <c r="BD91" i="1" s="1"/>
  <c r="BD71" i="2"/>
  <c r="BD60" i="1" s="1"/>
  <c r="BD87" i="1" s="1"/>
  <c r="BD67" i="2"/>
  <c r="BD56" i="1" s="1"/>
  <c r="BD83" i="1" s="1"/>
  <c r="BD69" i="2"/>
  <c r="BD58" i="1" s="1"/>
  <c r="BD85" i="1" s="1"/>
  <c r="BD88" i="2"/>
  <c r="BD77" i="1" s="1"/>
  <c r="BD104" i="1" s="1"/>
  <c r="BD84" i="2"/>
  <c r="BD73" i="1" s="1"/>
  <c r="BD100" i="1" s="1"/>
  <c r="BD80" i="2"/>
  <c r="BD69" i="1" s="1"/>
  <c r="BD96" i="1" s="1"/>
  <c r="BD73" i="2"/>
  <c r="BD62" i="1" s="1"/>
  <c r="BD89" i="1" s="1"/>
  <c r="BD68" i="2"/>
  <c r="BD57" i="1" s="1"/>
  <c r="BD84" i="1" s="1"/>
  <c r="BD70" i="2"/>
  <c r="BD59" i="1" s="1"/>
  <c r="BD86" i="1" s="1"/>
  <c r="BD76" i="2"/>
  <c r="BD65" i="1" s="1"/>
  <c r="BD92" i="1" s="1"/>
  <c r="BD82" i="2"/>
  <c r="BD71" i="1" s="1"/>
  <c r="BD98" i="1" s="1"/>
  <c r="BD74" i="2"/>
  <c r="BD63" i="1" s="1"/>
  <c r="BD90" i="1" s="1"/>
  <c r="BD79" i="2"/>
  <c r="BD68" i="1" s="1"/>
  <c r="BD95" i="1" s="1"/>
  <c r="BD72" i="2"/>
  <c r="BD61" i="1" s="1"/>
  <c r="BD88" i="1" s="1"/>
  <c r="BD86" i="2"/>
  <c r="BD75" i="1" s="1"/>
  <c r="BD87" i="2"/>
  <c r="BD76" i="1" s="1"/>
  <c r="BD103" i="1" s="1"/>
  <c r="BD83" i="2"/>
  <c r="BD72" i="1" s="1"/>
  <c r="BD99" i="1" s="1"/>
  <c r="BD77" i="2"/>
  <c r="BD66" i="1" s="1"/>
  <c r="BD93" i="1" s="1"/>
  <c r="BD66" i="2"/>
  <c r="BD55" i="1" s="1"/>
  <c r="BD82" i="1" s="1"/>
  <c r="BD90" i="2"/>
  <c r="BD79" i="1" s="1"/>
  <c r="BD106" i="1" s="1"/>
  <c r="AV89" i="2"/>
  <c r="AV78" i="1" s="1"/>
  <c r="AV105" i="1" s="1"/>
  <c r="AV85" i="2"/>
  <c r="AV74" i="1" s="1"/>
  <c r="AV101" i="1" s="1"/>
  <c r="AV81" i="2"/>
  <c r="AV70" i="1" s="1"/>
  <c r="AV97" i="1" s="1"/>
  <c r="AV78" i="2"/>
  <c r="AV67" i="1" s="1"/>
  <c r="AV94" i="1" s="1"/>
  <c r="AV75" i="2"/>
  <c r="AV64" i="1" s="1"/>
  <c r="AV91" i="1" s="1"/>
  <c r="AV71" i="2"/>
  <c r="AV60" i="1" s="1"/>
  <c r="AV87" i="1" s="1"/>
  <c r="AV67" i="2"/>
  <c r="AV56" i="1" s="1"/>
  <c r="AV83" i="1" s="1"/>
  <c r="AV80" i="2"/>
  <c r="AV69" i="1" s="1"/>
  <c r="AV96" i="1" s="1"/>
  <c r="AV69" i="2"/>
  <c r="AV58" i="1" s="1"/>
  <c r="AV85" i="1" s="1"/>
  <c r="AV88" i="2"/>
  <c r="AV77" i="1" s="1"/>
  <c r="AV104" i="1" s="1"/>
  <c r="AV73" i="2"/>
  <c r="AV62" i="1" s="1"/>
  <c r="AV89" i="1" s="1"/>
  <c r="AV84" i="2"/>
  <c r="AV73" i="1" s="1"/>
  <c r="AV100" i="1" s="1"/>
  <c r="AV76" i="2"/>
  <c r="AV65" i="1" s="1"/>
  <c r="AV92" i="1" s="1"/>
  <c r="AV79" i="2"/>
  <c r="AV68" i="1" s="1"/>
  <c r="AV95" i="1" s="1"/>
  <c r="AV87" i="2"/>
  <c r="AV76" i="1" s="1"/>
  <c r="AV103" i="1" s="1"/>
  <c r="AV72" i="2"/>
  <c r="AV61" i="1" s="1"/>
  <c r="AV88" i="1" s="1"/>
  <c r="AV83" i="2"/>
  <c r="AV72" i="1" s="1"/>
  <c r="AV99" i="1" s="1"/>
  <c r="AV86" i="2"/>
  <c r="AV75" i="1" s="1"/>
  <c r="AV77" i="2"/>
  <c r="AV66" i="1" s="1"/>
  <c r="AV93" i="1" s="1"/>
  <c r="AV74" i="2"/>
  <c r="AV63" i="1" s="1"/>
  <c r="AV90" i="1" s="1"/>
  <c r="AV66" i="2"/>
  <c r="AV55" i="1" s="1"/>
  <c r="AV82" i="1" s="1"/>
  <c r="AV90" i="2"/>
  <c r="AV79" i="1" s="1"/>
  <c r="AV106" i="1" s="1"/>
  <c r="AV68" i="2"/>
  <c r="AV57" i="1" s="1"/>
  <c r="AV84" i="1" s="1"/>
  <c r="AV70" i="2"/>
  <c r="AV59" i="1" s="1"/>
  <c r="AV86" i="1" s="1"/>
  <c r="AV82" i="2"/>
  <c r="AV71" i="1" s="1"/>
  <c r="AV98" i="1" s="1"/>
  <c r="AN89" i="2"/>
  <c r="AN78" i="1" s="1"/>
  <c r="AN105" i="1" s="1"/>
  <c r="AN85" i="2"/>
  <c r="AN74" i="1" s="1"/>
  <c r="AN101" i="1" s="1"/>
  <c r="AN81" i="2"/>
  <c r="AN70" i="1" s="1"/>
  <c r="AN97" i="1" s="1"/>
  <c r="AN78" i="2"/>
  <c r="AN67" i="1" s="1"/>
  <c r="AN94" i="1" s="1"/>
  <c r="AN75" i="2"/>
  <c r="AN64" i="1" s="1"/>
  <c r="AN91" i="1" s="1"/>
  <c r="AN71" i="2"/>
  <c r="AN60" i="1" s="1"/>
  <c r="AN87" i="1" s="1"/>
  <c r="AN67" i="2"/>
  <c r="AN56" i="1" s="1"/>
  <c r="AN83" i="1" s="1"/>
  <c r="AN80" i="2"/>
  <c r="AN69" i="1" s="1"/>
  <c r="AN96" i="1" s="1"/>
  <c r="AN73" i="2"/>
  <c r="AN62" i="1" s="1"/>
  <c r="AN89" i="1" s="1"/>
  <c r="AN84" i="2"/>
  <c r="AN73" i="1" s="1"/>
  <c r="AN100" i="1" s="1"/>
  <c r="AN69" i="2"/>
  <c r="AN58" i="1" s="1"/>
  <c r="AN85" i="1" s="1"/>
  <c r="AN88" i="2"/>
  <c r="AN77" i="1" s="1"/>
  <c r="AN104" i="1" s="1"/>
  <c r="AN68" i="2"/>
  <c r="AN57" i="1" s="1"/>
  <c r="AN84" i="1" s="1"/>
  <c r="AN70" i="2"/>
  <c r="AN59" i="1" s="1"/>
  <c r="AN86" i="1" s="1"/>
  <c r="AN86" i="2"/>
  <c r="AN75" i="1" s="1"/>
  <c r="AN66" i="2"/>
  <c r="AN55" i="1" s="1"/>
  <c r="AN82" i="1" s="1"/>
  <c r="AN90" i="2"/>
  <c r="AN79" i="1" s="1"/>
  <c r="AN106" i="1" s="1"/>
  <c r="AN82" i="2"/>
  <c r="AN71" i="1" s="1"/>
  <c r="AN98" i="1" s="1"/>
  <c r="AN74" i="2"/>
  <c r="AN63" i="1" s="1"/>
  <c r="AN90" i="1" s="1"/>
  <c r="AN79" i="2"/>
  <c r="AN68" i="1" s="1"/>
  <c r="AN95" i="1" s="1"/>
  <c r="AN87" i="2"/>
  <c r="AN76" i="1" s="1"/>
  <c r="AN103" i="1" s="1"/>
  <c r="AN76" i="2"/>
  <c r="AN65" i="1" s="1"/>
  <c r="AN92" i="1" s="1"/>
  <c r="AN83" i="2"/>
  <c r="AN72" i="1" s="1"/>
  <c r="AN99" i="1" s="1"/>
  <c r="AN77" i="2"/>
  <c r="AN66" i="1" s="1"/>
  <c r="AN93" i="1" s="1"/>
  <c r="AN72" i="2"/>
  <c r="AN61" i="1" s="1"/>
  <c r="AN88" i="1" s="1"/>
  <c r="AJ89" i="2"/>
  <c r="AJ78" i="1" s="1"/>
  <c r="AJ105" i="1" s="1"/>
  <c r="AJ85" i="2"/>
  <c r="AJ74" i="1" s="1"/>
  <c r="AJ101" i="1" s="1"/>
  <c r="AJ81" i="2"/>
  <c r="AJ70" i="1" s="1"/>
  <c r="AJ97" i="1" s="1"/>
  <c r="AJ77" i="2"/>
  <c r="AJ66" i="1" s="1"/>
  <c r="AJ93" i="1" s="1"/>
  <c r="AJ82" i="2"/>
  <c r="AJ71" i="1" s="1"/>
  <c r="AJ98" i="1" s="1"/>
  <c r="AJ78" i="2"/>
  <c r="AJ67" i="1" s="1"/>
  <c r="AJ94" i="1" s="1"/>
  <c r="AJ75" i="2"/>
  <c r="AJ64" i="1" s="1"/>
  <c r="AJ91" i="1" s="1"/>
  <c r="AJ71" i="2"/>
  <c r="AJ60" i="1" s="1"/>
  <c r="AJ87" i="1" s="1"/>
  <c r="AJ67" i="2"/>
  <c r="AJ56" i="1" s="1"/>
  <c r="AJ83" i="1" s="1"/>
  <c r="AJ88" i="2"/>
  <c r="AJ77" i="1" s="1"/>
  <c r="AJ104" i="1" s="1"/>
  <c r="AJ80" i="2"/>
  <c r="AJ69" i="1" s="1"/>
  <c r="AJ96" i="1" s="1"/>
  <c r="AJ73" i="2"/>
  <c r="AJ62" i="1" s="1"/>
  <c r="AJ89" i="1" s="1"/>
  <c r="AJ84" i="2"/>
  <c r="AJ73" i="1" s="1"/>
  <c r="AJ100" i="1" s="1"/>
  <c r="AJ69" i="2"/>
  <c r="AJ58" i="1" s="1"/>
  <c r="AJ85" i="1" s="1"/>
  <c r="AJ66" i="2"/>
  <c r="AJ55" i="1" s="1"/>
  <c r="AJ82" i="1" s="1"/>
  <c r="AJ76" i="2"/>
  <c r="AJ65" i="1" s="1"/>
  <c r="AJ92" i="1" s="1"/>
  <c r="AJ74" i="2"/>
  <c r="AJ63" i="1" s="1"/>
  <c r="AJ90" i="1" s="1"/>
  <c r="AJ90" i="2"/>
  <c r="AJ79" i="1" s="1"/>
  <c r="AJ106" i="1" s="1"/>
  <c r="AJ79" i="2"/>
  <c r="AJ68" i="1" s="1"/>
  <c r="AJ95" i="1" s="1"/>
  <c r="AJ87" i="2"/>
  <c r="AJ76" i="1" s="1"/>
  <c r="AJ103" i="1" s="1"/>
  <c r="AJ72" i="2"/>
  <c r="AJ61" i="1" s="1"/>
  <c r="AJ88" i="1" s="1"/>
  <c r="AJ68" i="2"/>
  <c r="AJ57" i="1" s="1"/>
  <c r="AJ84" i="1" s="1"/>
  <c r="AJ86" i="2"/>
  <c r="AJ75" i="1" s="1"/>
  <c r="AJ83" i="2"/>
  <c r="AJ72" i="1" s="1"/>
  <c r="AJ99" i="1" s="1"/>
  <c r="AJ70" i="2"/>
  <c r="AJ59" i="1" s="1"/>
  <c r="AJ86" i="1" s="1"/>
  <c r="AB89" i="2"/>
  <c r="AB78" i="1" s="1"/>
  <c r="AB105" i="1" s="1"/>
  <c r="AB85" i="2"/>
  <c r="AB74" i="1" s="1"/>
  <c r="AB101" i="1" s="1"/>
  <c r="AB81" i="2"/>
  <c r="AB70" i="1" s="1"/>
  <c r="AB97" i="1" s="1"/>
  <c r="AB77" i="2"/>
  <c r="AB66" i="1" s="1"/>
  <c r="AB93" i="1" s="1"/>
  <c r="AB82" i="2"/>
  <c r="AB71" i="1" s="1"/>
  <c r="AB98" i="1" s="1"/>
  <c r="AB78" i="2"/>
  <c r="AB67" i="1" s="1"/>
  <c r="AB94" i="1" s="1"/>
  <c r="AB75" i="2"/>
  <c r="AB64" i="1" s="1"/>
  <c r="AB91" i="1" s="1"/>
  <c r="AB71" i="2"/>
  <c r="AB60" i="1" s="1"/>
  <c r="AB87" i="1" s="1"/>
  <c r="AB67" i="2"/>
  <c r="AB56" i="1" s="1"/>
  <c r="AB83" i="1" s="1"/>
  <c r="AB84" i="2"/>
  <c r="AB73" i="1" s="1"/>
  <c r="AB100" i="1" s="1"/>
  <c r="AB69" i="2"/>
  <c r="AB58" i="1" s="1"/>
  <c r="AB85" i="1" s="1"/>
  <c r="AB88" i="2"/>
  <c r="AB77" i="1" s="1"/>
  <c r="AB104" i="1" s="1"/>
  <c r="AB80" i="2"/>
  <c r="AB69" i="1" s="1"/>
  <c r="AB96" i="1" s="1"/>
  <c r="AB73" i="2"/>
  <c r="AB62" i="1" s="1"/>
  <c r="AB89" i="1" s="1"/>
  <c r="AB90" i="2"/>
  <c r="AB79" i="1" s="1"/>
  <c r="AB106" i="1" s="1"/>
  <c r="AB68" i="2"/>
  <c r="AB57" i="1" s="1"/>
  <c r="AB84" i="1" s="1"/>
  <c r="AB86" i="2"/>
  <c r="AB75" i="1" s="1"/>
  <c r="AB79" i="2"/>
  <c r="AB68" i="1" s="1"/>
  <c r="AB95" i="1" s="1"/>
  <c r="AB87" i="2"/>
  <c r="AB76" i="1" s="1"/>
  <c r="AB103" i="1" s="1"/>
  <c r="AB72" i="2"/>
  <c r="AB61" i="1" s="1"/>
  <c r="AB88" i="1" s="1"/>
  <c r="AB83" i="2"/>
  <c r="AB72" i="1" s="1"/>
  <c r="AB99" i="1" s="1"/>
  <c r="AB76" i="2"/>
  <c r="AB65" i="1" s="1"/>
  <c r="AB92" i="1" s="1"/>
  <c r="AB70" i="2"/>
  <c r="AB59" i="1" s="1"/>
  <c r="AB86" i="1" s="1"/>
  <c r="AB66" i="2"/>
  <c r="AB55" i="1" s="1"/>
  <c r="AB82" i="1" s="1"/>
  <c r="AB74" i="2"/>
  <c r="AB63" i="1" s="1"/>
  <c r="AB90" i="1" s="1"/>
  <c r="X89" i="2"/>
  <c r="X78" i="1" s="1"/>
  <c r="X105" i="1" s="1"/>
  <c r="X85" i="2"/>
  <c r="X74" i="1" s="1"/>
  <c r="X101" i="1" s="1"/>
  <c r="X81" i="2"/>
  <c r="X70" i="1" s="1"/>
  <c r="X97" i="1" s="1"/>
  <c r="X77" i="2"/>
  <c r="X66" i="1" s="1"/>
  <c r="X93" i="1" s="1"/>
  <c r="X82" i="2"/>
  <c r="X71" i="1" s="1"/>
  <c r="X98" i="1" s="1"/>
  <c r="X78" i="2"/>
  <c r="X67" i="1" s="1"/>
  <c r="X94" i="1" s="1"/>
  <c r="X75" i="2"/>
  <c r="X64" i="1" s="1"/>
  <c r="X91" i="1" s="1"/>
  <c r="X71" i="2"/>
  <c r="X60" i="1" s="1"/>
  <c r="X87" i="1" s="1"/>
  <c r="X67" i="2"/>
  <c r="X56" i="1" s="1"/>
  <c r="X83" i="1" s="1"/>
  <c r="X69" i="2"/>
  <c r="X58" i="1" s="1"/>
  <c r="X85" i="1" s="1"/>
  <c r="X84" i="2"/>
  <c r="X73" i="1" s="1"/>
  <c r="X100" i="1" s="1"/>
  <c r="X88" i="2"/>
  <c r="X77" i="1" s="1"/>
  <c r="X104" i="1" s="1"/>
  <c r="X80" i="2"/>
  <c r="X69" i="1" s="1"/>
  <c r="X96" i="1" s="1"/>
  <c r="X73" i="2"/>
  <c r="X62" i="1" s="1"/>
  <c r="X89" i="1" s="1"/>
  <c r="X68" i="2"/>
  <c r="X57" i="1" s="1"/>
  <c r="X84" i="1" s="1"/>
  <c r="X70" i="2"/>
  <c r="X59" i="1" s="1"/>
  <c r="X86" i="1" s="1"/>
  <c r="X76" i="2"/>
  <c r="X65" i="1" s="1"/>
  <c r="X92" i="1" s="1"/>
  <c r="X74" i="2"/>
  <c r="X63" i="1" s="1"/>
  <c r="X90" i="1" s="1"/>
  <c r="X79" i="2"/>
  <c r="X68" i="1" s="1"/>
  <c r="X95" i="1" s="1"/>
  <c r="X87" i="2"/>
  <c r="X76" i="1" s="1"/>
  <c r="X103" i="1" s="1"/>
  <c r="X72" i="2"/>
  <c r="X61" i="1" s="1"/>
  <c r="X88" i="1" s="1"/>
  <c r="X90" i="2"/>
  <c r="X79" i="1" s="1"/>
  <c r="X106" i="1" s="1"/>
  <c r="X83" i="2"/>
  <c r="X72" i="1" s="1"/>
  <c r="X99" i="1" s="1"/>
  <c r="X86" i="2"/>
  <c r="X75" i="1" s="1"/>
  <c r="X66" i="2"/>
  <c r="X55" i="1" s="1"/>
  <c r="X82" i="1" s="1"/>
  <c r="CB16" i="1"/>
  <c r="BZ69" i="2"/>
  <c r="BZ58" i="1" s="1"/>
  <c r="BZ85" i="1" s="1"/>
  <c r="BZ89" i="2"/>
  <c r="BZ78" i="1" s="1"/>
  <c r="BZ105" i="1" s="1"/>
  <c r="BZ86" i="2"/>
  <c r="BZ75" i="1" s="1"/>
  <c r="BZ78" i="2"/>
  <c r="BZ67" i="1" s="1"/>
  <c r="BZ94" i="1" s="1"/>
  <c r="BZ71" i="2"/>
  <c r="BZ60" i="1" s="1"/>
  <c r="BZ87" i="1" s="1"/>
  <c r="BZ90" i="2"/>
  <c r="BZ79" i="1" s="1"/>
  <c r="BZ106" i="1" s="1"/>
  <c r="BZ82" i="2"/>
  <c r="BZ71" i="1" s="1"/>
  <c r="BZ98" i="1" s="1"/>
  <c r="BZ75" i="2"/>
  <c r="BZ64" i="1" s="1"/>
  <c r="BZ91" i="1" s="1"/>
  <c r="BZ67" i="2"/>
  <c r="BZ56" i="1" s="1"/>
  <c r="BZ83" i="1" s="1"/>
  <c r="BZ66" i="2"/>
  <c r="BZ55" i="1" s="1"/>
  <c r="BZ82" i="1" s="1"/>
  <c r="BZ76" i="2"/>
  <c r="BZ65" i="1" s="1"/>
  <c r="BZ92" i="1" s="1"/>
  <c r="BZ70" i="2"/>
  <c r="BZ59" i="1" s="1"/>
  <c r="BZ86" i="1" s="1"/>
  <c r="BZ84" i="2"/>
  <c r="BZ73" i="1" s="1"/>
  <c r="BZ100" i="1" s="1"/>
  <c r="BZ87" i="2"/>
  <c r="BZ76" i="1" s="1"/>
  <c r="BZ103" i="1" s="1"/>
  <c r="BZ72" i="2"/>
  <c r="BZ61" i="1" s="1"/>
  <c r="BZ88" i="1" s="1"/>
  <c r="BZ74" i="2"/>
  <c r="BZ63" i="1" s="1"/>
  <c r="BZ90" i="1" s="1"/>
  <c r="BZ80" i="2"/>
  <c r="BZ69" i="1" s="1"/>
  <c r="BZ96" i="1" s="1"/>
  <c r="BZ68" i="2"/>
  <c r="BZ57" i="1" s="1"/>
  <c r="BZ84" i="1" s="1"/>
  <c r="BZ85" i="2"/>
  <c r="BZ74" i="1" s="1"/>
  <c r="BZ101" i="1" s="1"/>
  <c r="BZ73" i="2"/>
  <c r="BZ62" i="1" s="1"/>
  <c r="BZ89" i="1" s="1"/>
  <c r="BZ88" i="2"/>
  <c r="BZ77" i="1" s="1"/>
  <c r="BZ104" i="1" s="1"/>
  <c r="BZ81" i="2"/>
  <c r="BZ70" i="1" s="1"/>
  <c r="BZ97" i="1" s="1"/>
  <c r="BZ79" i="2"/>
  <c r="BZ68" i="1" s="1"/>
  <c r="BZ95" i="1" s="1"/>
  <c r="BZ83" i="2"/>
  <c r="BZ72" i="1" s="1"/>
  <c r="BZ99" i="1" s="1"/>
  <c r="BZ77" i="2"/>
  <c r="BZ66" i="1" s="1"/>
  <c r="BZ93" i="1" s="1"/>
  <c r="BV69" i="2"/>
  <c r="BV58" i="1" s="1"/>
  <c r="BV85" i="1" s="1"/>
  <c r="BV89" i="2"/>
  <c r="BV78" i="1" s="1"/>
  <c r="BV105" i="1" s="1"/>
  <c r="BV78" i="2"/>
  <c r="BV67" i="1" s="1"/>
  <c r="BV94" i="1" s="1"/>
  <c r="BV71" i="2"/>
  <c r="BV60" i="1" s="1"/>
  <c r="BV87" i="1" s="1"/>
  <c r="BV90" i="2"/>
  <c r="BV79" i="1" s="1"/>
  <c r="BV106" i="1" s="1"/>
  <c r="BV67" i="2"/>
  <c r="BV56" i="1" s="1"/>
  <c r="BV83" i="1" s="1"/>
  <c r="BV86" i="2"/>
  <c r="BV75" i="1" s="1"/>
  <c r="BV82" i="2"/>
  <c r="BV71" i="1" s="1"/>
  <c r="BV98" i="1" s="1"/>
  <c r="BV75" i="2"/>
  <c r="BV64" i="1" s="1"/>
  <c r="BV91" i="1" s="1"/>
  <c r="BV79" i="2"/>
  <c r="BV68" i="1" s="1"/>
  <c r="BV95" i="1" s="1"/>
  <c r="BV87" i="2"/>
  <c r="BV76" i="1" s="1"/>
  <c r="BV103" i="1" s="1"/>
  <c r="BV72" i="2"/>
  <c r="BV61" i="1" s="1"/>
  <c r="BV88" i="1" s="1"/>
  <c r="BV83" i="2"/>
  <c r="BV72" i="1" s="1"/>
  <c r="BV99" i="1" s="1"/>
  <c r="BV85" i="2"/>
  <c r="BV74" i="1" s="1"/>
  <c r="BV101" i="1" s="1"/>
  <c r="BV73" i="2"/>
  <c r="BV62" i="1" s="1"/>
  <c r="BV89" i="1" s="1"/>
  <c r="BV88" i="2"/>
  <c r="BV77" i="1" s="1"/>
  <c r="BV104" i="1" s="1"/>
  <c r="BV70" i="2"/>
  <c r="BV59" i="1" s="1"/>
  <c r="BV86" i="1" s="1"/>
  <c r="BV84" i="2"/>
  <c r="BV73" i="1" s="1"/>
  <c r="BV100" i="1" s="1"/>
  <c r="BV66" i="2"/>
  <c r="BV55" i="1" s="1"/>
  <c r="BV82" i="1" s="1"/>
  <c r="BV76" i="2"/>
  <c r="BV65" i="1" s="1"/>
  <c r="BV92" i="1" s="1"/>
  <c r="BV81" i="2"/>
  <c r="BV70" i="1" s="1"/>
  <c r="BV97" i="1" s="1"/>
  <c r="BV68" i="2"/>
  <c r="BV57" i="1" s="1"/>
  <c r="BV84" i="1" s="1"/>
  <c r="BV74" i="2"/>
  <c r="BV63" i="1" s="1"/>
  <c r="BV90" i="1" s="1"/>
  <c r="BV77" i="2"/>
  <c r="BV66" i="1" s="1"/>
  <c r="BV93" i="1" s="1"/>
  <c r="BV80" i="2"/>
  <c r="BV69" i="1" s="1"/>
  <c r="BV96" i="1" s="1"/>
  <c r="BR73" i="2"/>
  <c r="BR62" i="1" s="1"/>
  <c r="BR89" i="1" s="1"/>
  <c r="BR69" i="2"/>
  <c r="BR58" i="1" s="1"/>
  <c r="BR85" i="1" s="1"/>
  <c r="BR89" i="2"/>
  <c r="BR78" i="1" s="1"/>
  <c r="BR105" i="1" s="1"/>
  <c r="BR90" i="2"/>
  <c r="BR79" i="1" s="1"/>
  <c r="BR106" i="1" s="1"/>
  <c r="BR82" i="2"/>
  <c r="BR71" i="1" s="1"/>
  <c r="BR98" i="1" s="1"/>
  <c r="BR75" i="2"/>
  <c r="BR64" i="1" s="1"/>
  <c r="BR91" i="1" s="1"/>
  <c r="BR67" i="2"/>
  <c r="BR56" i="1" s="1"/>
  <c r="BR83" i="1" s="1"/>
  <c r="BR86" i="2"/>
  <c r="BR75" i="1" s="1"/>
  <c r="BR78" i="2"/>
  <c r="BR67" i="1" s="1"/>
  <c r="BR94" i="1" s="1"/>
  <c r="BR71" i="2"/>
  <c r="BR60" i="1" s="1"/>
  <c r="BR87" i="1" s="1"/>
  <c r="BR81" i="2"/>
  <c r="BR70" i="1" s="1"/>
  <c r="BR97" i="1" s="1"/>
  <c r="BR68" i="2"/>
  <c r="BR57" i="1" s="1"/>
  <c r="BR84" i="1" s="1"/>
  <c r="BR85" i="2"/>
  <c r="BR74" i="1" s="1"/>
  <c r="BR101" i="1" s="1"/>
  <c r="BR79" i="2"/>
  <c r="BR68" i="1" s="1"/>
  <c r="BR95" i="1" s="1"/>
  <c r="BR87" i="2"/>
  <c r="BR76" i="1" s="1"/>
  <c r="BR103" i="1" s="1"/>
  <c r="BR72" i="2"/>
  <c r="BR61" i="1" s="1"/>
  <c r="BR88" i="1" s="1"/>
  <c r="BR83" i="2"/>
  <c r="BR72" i="1" s="1"/>
  <c r="BR99" i="1" s="1"/>
  <c r="BR74" i="2"/>
  <c r="BR63" i="1" s="1"/>
  <c r="BR90" i="1" s="1"/>
  <c r="BR77" i="2"/>
  <c r="BR66" i="1" s="1"/>
  <c r="BR93" i="1" s="1"/>
  <c r="BR80" i="2"/>
  <c r="BR69" i="1" s="1"/>
  <c r="BR96" i="1" s="1"/>
  <c r="BR66" i="2"/>
  <c r="BR55" i="1" s="1"/>
  <c r="BR82" i="1" s="1"/>
  <c r="BR84" i="2"/>
  <c r="BR73" i="1" s="1"/>
  <c r="BR100" i="1" s="1"/>
  <c r="BR88" i="2"/>
  <c r="BR77" i="1" s="1"/>
  <c r="BR104" i="1" s="1"/>
  <c r="BR76" i="2"/>
  <c r="BR65" i="1" s="1"/>
  <c r="BR92" i="1" s="1"/>
  <c r="BR70" i="2"/>
  <c r="BR59" i="1" s="1"/>
  <c r="BR86" i="1" s="1"/>
  <c r="BN73" i="2"/>
  <c r="BN62" i="1" s="1"/>
  <c r="BN89" i="1" s="1"/>
  <c r="BN69" i="2"/>
  <c r="BN58" i="1" s="1"/>
  <c r="BN85" i="1" s="1"/>
  <c r="BN89" i="2"/>
  <c r="BN78" i="1" s="1"/>
  <c r="BN105" i="1" s="1"/>
  <c r="BN86" i="2"/>
  <c r="BN75" i="1" s="1"/>
  <c r="BN78" i="2"/>
  <c r="BN67" i="1" s="1"/>
  <c r="BN94" i="1" s="1"/>
  <c r="BN90" i="2"/>
  <c r="BN79" i="1" s="1"/>
  <c r="BN106" i="1" s="1"/>
  <c r="BN82" i="2"/>
  <c r="BN71" i="1" s="1"/>
  <c r="BN98" i="1" s="1"/>
  <c r="BN75" i="2"/>
  <c r="BN64" i="1" s="1"/>
  <c r="BN91" i="1" s="1"/>
  <c r="BN67" i="2"/>
  <c r="BN56" i="1" s="1"/>
  <c r="BN83" i="1" s="1"/>
  <c r="BN71" i="2"/>
  <c r="BN60" i="1" s="1"/>
  <c r="BN87" i="1" s="1"/>
  <c r="BN68" i="2"/>
  <c r="BN57" i="1" s="1"/>
  <c r="BN84" i="1" s="1"/>
  <c r="BN74" i="2"/>
  <c r="BN63" i="1" s="1"/>
  <c r="BN90" i="1" s="1"/>
  <c r="BN77" i="2"/>
  <c r="BN66" i="1" s="1"/>
  <c r="BN93" i="1" s="1"/>
  <c r="BN80" i="2"/>
  <c r="BN69" i="1" s="1"/>
  <c r="BN96" i="1" s="1"/>
  <c r="BN88" i="2"/>
  <c r="BN77" i="1" s="1"/>
  <c r="BN104" i="1" s="1"/>
  <c r="BN81" i="2"/>
  <c r="BN70" i="1" s="1"/>
  <c r="BN97" i="1" s="1"/>
  <c r="BN70" i="2"/>
  <c r="BN59" i="1" s="1"/>
  <c r="BN86" i="1" s="1"/>
  <c r="BN84" i="2"/>
  <c r="BN73" i="1" s="1"/>
  <c r="BN100" i="1" s="1"/>
  <c r="BN79" i="2"/>
  <c r="BN68" i="1" s="1"/>
  <c r="BN95" i="1" s="1"/>
  <c r="BN87" i="2"/>
  <c r="BN76" i="1" s="1"/>
  <c r="BN103" i="1" s="1"/>
  <c r="BN72" i="2"/>
  <c r="BN61" i="1" s="1"/>
  <c r="BN88" i="1" s="1"/>
  <c r="BN83" i="2"/>
  <c r="BN72" i="1" s="1"/>
  <c r="BN99" i="1" s="1"/>
  <c r="BN85" i="2"/>
  <c r="BN74" i="1" s="1"/>
  <c r="BN101" i="1" s="1"/>
  <c r="BN66" i="2"/>
  <c r="BN55" i="1" s="1"/>
  <c r="BN82" i="1" s="1"/>
  <c r="BN76" i="2"/>
  <c r="BN65" i="1" s="1"/>
  <c r="BN92" i="1" s="1"/>
  <c r="BJ73" i="2"/>
  <c r="BJ62" i="1" s="1"/>
  <c r="BJ89" i="1" s="1"/>
  <c r="BJ69" i="2"/>
  <c r="BJ58" i="1" s="1"/>
  <c r="BJ85" i="1" s="1"/>
  <c r="BJ89" i="2"/>
  <c r="BJ78" i="1" s="1"/>
  <c r="BJ105" i="1" s="1"/>
  <c r="BJ86" i="2"/>
  <c r="BJ75" i="1" s="1"/>
  <c r="BJ78" i="2"/>
  <c r="BJ67" i="1" s="1"/>
  <c r="BJ94" i="1" s="1"/>
  <c r="BJ71" i="2"/>
  <c r="BJ60" i="1" s="1"/>
  <c r="BJ87" i="1" s="1"/>
  <c r="BJ90" i="2"/>
  <c r="BJ79" i="1" s="1"/>
  <c r="BJ106" i="1" s="1"/>
  <c r="BJ82" i="2"/>
  <c r="BJ71" i="1" s="1"/>
  <c r="BJ98" i="1" s="1"/>
  <c r="BJ75" i="2"/>
  <c r="BJ64" i="1" s="1"/>
  <c r="BJ91" i="1" s="1"/>
  <c r="BJ67" i="2"/>
  <c r="BJ56" i="1" s="1"/>
  <c r="BJ83" i="1" s="1"/>
  <c r="BJ66" i="2"/>
  <c r="BJ55" i="1" s="1"/>
  <c r="BJ82" i="1" s="1"/>
  <c r="BJ76" i="2"/>
  <c r="BJ65" i="1" s="1"/>
  <c r="BJ92" i="1" s="1"/>
  <c r="BJ70" i="2"/>
  <c r="BJ59" i="1" s="1"/>
  <c r="BJ86" i="1" s="1"/>
  <c r="BJ84" i="2"/>
  <c r="BJ73" i="1" s="1"/>
  <c r="BJ100" i="1" s="1"/>
  <c r="BJ72" i="2"/>
  <c r="BJ61" i="1" s="1"/>
  <c r="BJ88" i="1" s="1"/>
  <c r="BJ83" i="2"/>
  <c r="BJ72" i="1" s="1"/>
  <c r="BJ99" i="1" s="1"/>
  <c r="BJ77" i="2"/>
  <c r="BJ66" i="1" s="1"/>
  <c r="BJ93" i="1" s="1"/>
  <c r="BJ68" i="2"/>
  <c r="BJ57" i="1" s="1"/>
  <c r="BJ84" i="1" s="1"/>
  <c r="BJ85" i="2"/>
  <c r="BJ74" i="1" s="1"/>
  <c r="BJ101" i="1" s="1"/>
  <c r="BJ88" i="2"/>
  <c r="BJ77" i="1" s="1"/>
  <c r="BJ104" i="1" s="1"/>
  <c r="BJ74" i="2"/>
  <c r="BJ63" i="1" s="1"/>
  <c r="BJ90" i="1" s="1"/>
  <c r="BJ81" i="2"/>
  <c r="BJ70" i="1" s="1"/>
  <c r="BJ97" i="1" s="1"/>
  <c r="BJ79" i="2"/>
  <c r="BJ68" i="1" s="1"/>
  <c r="BJ95" i="1" s="1"/>
  <c r="BJ87" i="2"/>
  <c r="BJ76" i="1" s="1"/>
  <c r="BJ103" i="1" s="1"/>
  <c r="BJ80" i="2"/>
  <c r="BJ69" i="1" s="1"/>
  <c r="BJ96" i="1" s="1"/>
  <c r="BF73" i="2"/>
  <c r="BF62" i="1" s="1"/>
  <c r="BF89" i="1" s="1"/>
  <c r="BF69" i="2"/>
  <c r="BF58" i="1" s="1"/>
  <c r="BF85" i="1" s="1"/>
  <c r="BF89" i="2"/>
  <c r="BF78" i="1" s="1"/>
  <c r="BF105" i="1" s="1"/>
  <c r="BF86" i="2"/>
  <c r="BF75" i="1" s="1"/>
  <c r="BF78" i="2"/>
  <c r="BF67" i="1" s="1"/>
  <c r="BF94" i="1" s="1"/>
  <c r="BF71" i="2"/>
  <c r="BF60" i="1" s="1"/>
  <c r="BF87" i="1" s="1"/>
  <c r="BF75" i="2"/>
  <c r="BF64" i="1" s="1"/>
  <c r="BF91" i="1" s="1"/>
  <c r="BF67" i="2"/>
  <c r="BF56" i="1" s="1"/>
  <c r="BF83" i="1" s="1"/>
  <c r="BF90" i="2"/>
  <c r="BF79" i="1" s="1"/>
  <c r="BF106" i="1" s="1"/>
  <c r="BF82" i="2"/>
  <c r="BF71" i="1" s="1"/>
  <c r="BF98" i="1" s="1"/>
  <c r="BF79" i="2"/>
  <c r="BF68" i="1" s="1"/>
  <c r="BF95" i="1" s="1"/>
  <c r="BF87" i="2"/>
  <c r="BF76" i="1" s="1"/>
  <c r="BF103" i="1" s="1"/>
  <c r="BF72" i="2"/>
  <c r="BF61" i="1" s="1"/>
  <c r="BF88" i="1" s="1"/>
  <c r="BF83" i="2"/>
  <c r="BF72" i="1" s="1"/>
  <c r="BF99" i="1" s="1"/>
  <c r="BF85" i="2"/>
  <c r="BF74" i="1" s="1"/>
  <c r="BF101" i="1" s="1"/>
  <c r="BF88" i="2"/>
  <c r="BF77" i="1" s="1"/>
  <c r="BF104" i="1" s="1"/>
  <c r="BF66" i="2"/>
  <c r="BF55" i="1" s="1"/>
  <c r="BF82" i="1" s="1"/>
  <c r="BF76" i="2"/>
  <c r="BF65" i="1" s="1"/>
  <c r="BF92" i="1" s="1"/>
  <c r="BF81" i="2"/>
  <c r="BF70" i="1" s="1"/>
  <c r="BF97" i="1" s="1"/>
  <c r="BF80" i="2"/>
  <c r="BF69" i="1" s="1"/>
  <c r="BF96" i="1" s="1"/>
  <c r="BF68" i="2"/>
  <c r="BF57" i="1" s="1"/>
  <c r="BF84" i="1" s="1"/>
  <c r="BF74" i="2"/>
  <c r="BF63" i="1" s="1"/>
  <c r="BF90" i="1" s="1"/>
  <c r="BF77" i="2"/>
  <c r="BF66" i="1" s="1"/>
  <c r="BF93" i="1" s="1"/>
  <c r="BF70" i="2"/>
  <c r="BF59" i="1" s="1"/>
  <c r="BF86" i="1" s="1"/>
  <c r="BF84" i="2"/>
  <c r="BF73" i="1" s="1"/>
  <c r="BF100" i="1" s="1"/>
  <c r="BB73" i="2"/>
  <c r="BB62" i="1" s="1"/>
  <c r="BB89" i="1" s="1"/>
  <c r="BB69" i="2"/>
  <c r="BB58" i="1" s="1"/>
  <c r="BB85" i="1" s="1"/>
  <c r="BB89" i="2"/>
  <c r="BB78" i="1" s="1"/>
  <c r="BB105" i="1" s="1"/>
  <c r="BB90" i="2"/>
  <c r="BB79" i="1" s="1"/>
  <c r="BB106" i="1" s="1"/>
  <c r="BB82" i="2"/>
  <c r="BB71" i="1" s="1"/>
  <c r="BB98" i="1" s="1"/>
  <c r="BB75" i="2"/>
  <c r="BB64" i="1" s="1"/>
  <c r="BB91" i="1" s="1"/>
  <c r="BB67" i="2"/>
  <c r="BB56" i="1" s="1"/>
  <c r="BB83" i="1" s="1"/>
  <c r="BB86" i="2"/>
  <c r="BB75" i="1" s="1"/>
  <c r="BB78" i="2"/>
  <c r="BB67" i="1" s="1"/>
  <c r="BB94" i="1" s="1"/>
  <c r="BB71" i="2"/>
  <c r="BB60" i="1" s="1"/>
  <c r="BB87" i="1" s="1"/>
  <c r="BB81" i="2"/>
  <c r="BB70" i="1" s="1"/>
  <c r="BB97" i="1" s="1"/>
  <c r="BB84" i="2"/>
  <c r="BB73" i="1" s="1"/>
  <c r="BB100" i="1" s="1"/>
  <c r="BB68" i="2"/>
  <c r="BB57" i="1" s="1"/>
  <c r="BB84" i="1" s="1"/>
  <c r="BB79" i="2"/>
  <c r="BB68" i="1" s="1"/>
  <c r="BB95" i="1" s="1"/>
  <c r="BB87" i="2"/>
  <c r="BB76" i="1" s="1"/>
  <c r="BB103" i="1" s="1"/>
  <c r="BB72" i="2"/>
  <c r="BB61" i="1" s="1"/>
  <c r="BB88" i="1" s="1"/>
  <c r="BB83" i="2"/>
  <c r="BB72" i="1" s="1"/>
  <c r="BB99" i="1" s="1"/>
  <c r="BB74" i="2"/>
  <c r="BB63" i="1" s="1"/>
  <c r="BB90" i="1" s="1"/>
  <c r="BB77" i="2"/>
  <c r="BB66" i="1" s="1"/>
  <c r="BB93" i="1" s="1"/>
  <c r="BB80" i="2"/>
  <c r="BB69" i="1" s="1"/>
  <c r="BB96" i="1" s="1"/>
  <c r="BB66" i="2"/>
  <c r="BB55" i="1" s="1"/>
  <c r="BB82" i="1" s="1"/>
  <c r="BB76" i="2"/>
  <c r="BB65" i="1" s="1"/>
  <c r="BB92" i="1" s="1"/>
  <c r="BB70" i="2"/>
  <c r="BB59" i="1" s="1"/>
  <c r="BB86" i="1" s="1"/>
  <c r="BB85" i="2"/>
  <c r="BB74" i="1" s="1"/>
  <c r="BB101" i="1" s="1"/>
  <c r="BB88" i="2"/>
  <c r="BB77" i="1" s="1"/>
  <c r="BB104" i="1" s="1"/>
  <c r="AX73" i="2"/>
  <c r="AX62" i="1" s="1"/>
  <c r="AX89" i="1" s="1"/>
  <c r="AX69" i="2"/>
  <c r="AX58" i="1" s="1"/>
  <c r="AX85" i="1" s="1"/>
  <c r="AX89" i="2"/>
  <c r="AX78" i="1" s="1"/>
  <c r="AX105" i="1" s="1"/>
  <c r="AX82" i="2"/>
  <c r="AX71" i="1" s="1"/>
  <c r="AX98" i="1" s="1"/>
  <c r="AX75" i="2"/>
  <c r="AX64" i="1" s="1"/>
  <c r="AX91" i="1" s="1"/>
  <c r="AX67" i="2"/>
  <c r="AX56" i="1" s="1"/>
  <c r="AX83" i="1" s="1"/>
  <c r="AX90" i="2"/>
  <c r="AX79" i="1" s="1"/>
  <c r="AX106" i="1" s="1"/>
  <c r="AX78" i="2"/>
  <c r="AX67" i="1" s="1"/>
  <c r="AX94" i="1" s="1"/>
  <c r="AX71" i="2"/>
  <c r="AX60" i="1" s="1"/>
  <c r="AX87" i="1" s="1"/>
  <c r="AX86" i="2"/>
  <c r="AX75" i="1" s="1"/>
  <c r="AX68" i="2"/>
  <c r="AX57" i="1" s="1"/>
  <c r="AX84" i="1" s="1"/>
  <c r="AX74" i="2"/>
  <c r="AX63" i="1" s="1"/>
  <c r="AX90" i="1" s="1"/>
  <c r="AX77" i="2"/>
  <c r="AX66" i="1" s="1"/>
  <c r="AX93" i="1" s="1"/>
  <c r="AX80" i="2"/>
  <c r="AX69" i="1" s="1"/>
  <c r="AX96" i="1" s="1"/>
  <c r="AX66" i="2"/>
  <c r="AX55" i="1" s="1"/>
  <c r="AX82" i="1" s="1"/>
  <c r="AX76" i="2"/>
  <c r="AX65" i="1" s="1"/>
  <c r="AX92" i="1" s="1"/>
  <c r="AX70" i="2"/>
  <c r="AX59" i="1" s="1"/>
  <c r="AX86" i="1" s="1"/>
  <c r="AX84" i="2"/>
  <c r="AX73" i="1" s="1"/>
  <c r="AX100" i="1" s="1"/>
  <c r="AX79" i="2"/>
  <c r="AX68" i="1" s="1"/>
  <c r="AX95" i="1" s="1"/>
  <c r="AX72" i="2"/>
  <c r="AX61" i="1" s="1"/>
  <c r="AX88" i="1" s="1"/>
  <c r="AX85" i="2"/>
  <c r="AX74" i="1" s="1"/>
  <c r="AX101" i="1" s="1"/>
  <c r="AX81" i="2"/>
  <c r="AX70" i="1" s="1"/>
  <c r="AX97" i="1" s="1"/>
  <c r="AX87" i="2"/>
  <c r="AX76" i="1" s="1"/>
  <c r="AX103" i="1" s="1"/>
  <c r="AX83" i="2"/>
  <c r="AX72" i="1" s="1"/>
  <c r="AX99" i="1" s="1"/>
  <c r="AX88" i="2"/>
  <c r="AX77" i="1" s="1"/>
  <c r="AX104" i="1" s="1"/>
  <c r="AT73" i="2"/>
  <c r="AT62" i="1" s="1"/>
  <c r="AT89" i="1" s="1"/>
  <c r="AT69" i="2"/>
  <c r="AT58" i="1" s="1"/>
  <c r="AT85" i="1" s="1"/>
  <c r="AT89" i="2"/>
  <c r="AT78" i="1" s="1"/>
  <c r="AT105" i="1" s="1"/>
  <c r="AT86" i="2"/>
  <c r="AT75" i="1" s="1"/>
  <c r="AT78" i="2"/>
  <c r="AT67" i="1" s="1"/>
  <c r="AT94" i="1" s="1"/>
  <c r="AT71" i="2"/>
  <c r="AT60" i="1" s="1"/>
  <c r="AT87" i="1" s="1"/>
  <c r="AT90" i="2"/>
  <c r="AT79" i="1" s="1"/>
  <c r="AT106" i="1" s="1"/>
  <c r="AT82" i="2"/>
  <c r="AT71" i="1" s="1"/>
  <c r="AT98" i="1" s="1"/>
  <c r="AT75" i="2"/>
  <c r="AT64" i="1" s="1"/>
  <c r="AT91" i="1" s="1"/>
  <c r="AT67" i="2"/>
  <c r="AT56" i="1" s="1"/>
  <c r="AT83" i="1" s="1"/>
  <c r="AT66" i="2"/>
  <c r="AT55" i="1" s="1"/>
  <c r="AT82" i="1" s="1"/>
  <c r="AT76" i="2"/>
  <c r="AT65" i="1" s="1"/>
  <c r="AT92" i="1" s="1"/>
  <c r="AT70" i="2"/>
  <c r="AT59" i="1" s="1"/>
  <c r="AT86" i="1" s="1"/>
  <c r="AT84" i="2"/>
  <c r="AT73" i="1" s="1"/>
  <c r="AT100" i="1" s="1"/>
  <c r="AT79" i="2"/>
  <c r="AT68" i="1" s="1"/>
  <c r="AT95" i="1" s="1"/>
  <c r="AT87" i="2"/>
  <c r="AT76" i="1" s="1"/>
  <c r="AT103" i="1" s="1"/>
  <c r="AT74" i="2"/>
  <c r="AT63" i="1" s="1"/>
  <c r="AT90" i="1" s="1"/>
  <c r="AT68" i="2"/>
  <c r="AT57" i="1" s="1"/>
  <c r="AT84" i="1" s="1"/>
  <c r="AT85" i="2"/>
  <c r="AT74" i="1" s="1"/>
  <c r="AT101" i="1" s="1"/>
  <c r="AT88" i="2"/>
  <c r="AT77" i="1" s="1"/>
  <c r="AT104" i="1" s="1"/>
  <c r="AT81" i="2"/>
  <c r="AT70" i="1" s="1"/>
  <c r="AT97" i="1" s="1"/>
  <c r="AT83" i="2"/>
  <c r="AT72" i="1" s="1"/>
  <c r="AT99" i="1" s="1"/>
  <c r="AT77" i="2"/>
  <c r="AT66" i="1" s="1"/>
  <c r="AT93" i="1" s="1"/>
  <c r="AT80" i="2"/>
  <c r="AT69" i="1" s="1"/>
  <c r="AT96" i="1" s="1"/>
  <c r="AT72" i="2"/>
  <c r="AT61" i="1" s="1"/>
  <c r="AT88" i="1" s="1"/>
  <c r="AP73" i="2"/>
  <c r="AP62" i="1" s="1"/>
  <c r="AP89" i="1" s="1"/>
  <c r="AP69" i="2"/>
  <c r="AP58" i="1" s="1"/>
  <c r="AP85" i="1" s="1"/>
  <c r="AP89" i="2"/>
  <c r="AP78" i="1" s="1"/>
  <c r="AP105" i="1" s="1"/>
  <c r="AP78" i="2"/>
  <c r="AP67" i="1" s="1"/>
  <c r="AP94" i="1" s="1"/>
  <c r="AP71" i="2"/>
  <c r="AP60" i="1" s="1"/>
  <c r="AP87" i="1" s="1"/>
  <c r="AP82" i="2"/>
  <c r="AP71" i="1" s="1"/>
  <c r="AP98" i="1" s="1"/>
  <c r="AP75" i="2"/>
  <c r="AP64" i="1" s="1"/>
  <c r="AP91" i="1" s="1"/>
  <c r="AP67" i="2"/>
  <c r="AP56" i="1" s="1"/>
  <c r="AP83" i="1" s="1"/>
  <c r="AP86" i="2"/>
  <c r="AP75" i="1" s="1"/>
  <c r="AP90" i="2"/>
  <c r="AP79" i="1" s="1"/>
  <c r="AP106" i="1" s="1"/>
  <c r="AP79" i="2"/>
  <c r="AP68" i="1" s="1"/>
  <c r="AP95" i="1" s="1"/>
  <c r="AP87" i="2"/>
  <c r="AP76" i="1" s="1"/>
  <c r="AP103" i="1" s="1"/>
  <c r="AP72" i="2"/>
  <c r="AP61" i="1" s="1"/>
  <c r="AP88" i="1" s="1"/>
  <c r="AP83" i="2"/>
  <c r="AP72" i="1" s="1"/>
  <c r="AP99" i="1" s="1"/>
  <c r="AP85" i="2"/>
  <c r="AP74" i="1" s="1"/>
  <c r="AP101" i="1" s="1"/>
  <c r="AP88" i="2"/>
  <c r="AP77" i="1" s="1"/>
  <c r="AP104" i="1" s="1"/>
  <c r="AP66" i="2"/>
  <c r="AP55" i="1" s="1"/>
  <c r="AP82" i="1" s="1"/>
  <c r="AP76" i="2"/>
  <c r="AP65" i="1" s="1"/>
  <c r="AP92" i="1" s="1"/>
  <c r="AP81" i="2"/>
  <c r="AP70" i="1" s="1"/>
  <c r="AP97" i="1" s="1"/>
  <c r="AP68" i="2"/>
  <c r="AP57" i="1" s="1"/>
  <c r="AP84" i="1" s="1"/>
  <c r="AP74" i="2"/>
  <c r="AP63" i="1" s="1"/>
  <c r="AP90" i="1" s="1"/>
  <c r="AP77" i="2"/>
  <c r="AP66" i="1" s="1"/>
  <c r="AP93" i="1" s="1"/>
  <c r="AP70" i="2"/>
  <c r="AP59" i="1" s="1"/>
  <c r="AP86" i="1" s="1"/>
  <c r="AP84" i="2"/>
  <c r="AP73" i="1" s="1"/>
  <c r="AP100" i="1" s="1"/>
  <c r="AP80" i="2"/>
  <c r="AP69" i="1" s="1"/>
  <c r="AP96" i="1" s="1"/>
  <c r="AL73" i="2"/>
  <c r="AL62" i="1" s="1"/>
  <c r="AL89" i="1" s="1"/>
  <c r="AL69" i="2"/>
  <c r="AL58" i="1" s="1"/>
  <c r="AL85" i="1" s="1"/>
  <c r="AL89" i="2"/>
  <c r="AL78" i="1" s="1"/>
  <c r="AL105" i="1" s="1"/>
  <c r="AL90" i="2"/>
  <c r="AL79" i="1" s="1"/>
  <c r="AL106" i="1" s="1"/>
  <c r="AL82" i="2"/>
  <c r="AL71" i="1" s="1"/>
  <c r="AL98" i="1" s="1"/>
  <c r="AL75" i="2"/>
  <c r="AL64" i="1" s="1"/>
  <c r="AL91" i="1" s="1"/>
  <c r="AL67" i="2"/>
  <c r="AL56" i="1" s="1"/>
  <c r="AL83" i="1" s="1"/>
  <c r="AL86" i="2"/>
  <c r="AL75" i="1" s="1"/>
  <c r="AL78" i="2"/>
  <c r="AL67" i="1" s="1"/>
  <c r="AL94" i="1" s="1"/>
  <c r="AL71" i="2"/>
  <c r="AL60" i="1" s="1"/>
  <c r="AL87" i="1" s="1"/>
  <c r="AL81" i="2"/>
  <c r="AL70" i="1" s="1"/>
  <c r="AL97" i="1" s="1"/>
  <c r="AL68" i="2"/>
  <c r="AL57" i="1" s="1"/>
  <c r="AL84" i="1" s="1"/>
  <c r="AL88" i="2"/>
  <c r="AL77" i="1" s="1"/>
  <c r="AL104" i="1" s="1"/>
  <c r="AL79" i="2"/>
  <c r="AL68" i="1" s="1"/>
  <c r="AL95" i="1" s="1"/>
  <c r="AL87" i="2"/>
  <c r="AL76" i="1" s="1"/>
  <c r="AL103" i="1" s="1"/>
  <c r="AL72" i="2"/>
  <c r="AL61" i="1" s="1"/>
  <c r="AL88" i="1" s="1"/>
  <c r="AL83" i="2"/>
  <c r="AL72" i="1" s="1"/>
  <c r="AL99" i="1" s="1"/>
  <c r="AL74" i="2"/>
  <c r="AL63" i="1" s="1"/>
  <c r="AL90" i="1" s="1"/>
  <c r="AL77" i="2"/>
  <c r="AL66" i="1" s="1"/>
  <c r="AL93" i="1" s="1"/>
  <c r="AL80" i="2"/>
  <c r="AL69" i="1" s="1"/>
  <c r="AL96" i="1" s="1"/>
  <c r="AL66" i="2"/>
  <c r="AL55" i="1" s="1"/>
  <c r="AL82" i="1" s="1"/>
  <c r="AL76" i="2"/>
  <c r="AL65" i="1" s="1"/>
  <c r="AL92" i="1" s="1"/>
  <c r="AL70" i="2"/>
  <c r="AL59" i="1" s="1"/>
  <c r="AL86" i="1" s="1"/>
  <c r="AL84" i="2"/>
  <c r="AL73" i="1" s="1"/>
  <c r="AL100" i="1" s="1"/>
  <c r="AL85" i="2"/>
  <c r="AL74" i="1" s="1"/>
  <c r="AL101" i="1" s="1"/>
  <c r="AH73" i="2"/>
  <c r="AH62" i="1" s="1"/>
  <c r="AH89" i="1" s="1"/>
  <c r="AH69" i="2"/>
  <c r="AH58" i="1" s="1"/>
  <c r="AH85" i="1" s="1"/>
  <c r="AH89" i="2"/>
  <c r="AH78" i="1" s="1"/>
  <c r="AH105" i="1" s="1"/>
  <c r="AH82" i="2"/>
  <c r="AH71" i="1" s="1"/>
  <c r="AH98" i="1" s="1"/>
  <c r="AH75" i="2"/>
  <c r="AH64" i="1" s="1"/>
  <c r="AH91" i="1" s="1"/>
  <c r="AH78" i="2"/>
  <c r="AH67" i="1" s="1"/>
  <c r="AH94" i="1" s="1"/>
  <c r="AH90" i="2"/>
  <c r="AH79" i="1" s="1"/>
  <c r="AH106" i="1" s="1"/>
  <c r="AH67" i="2"/>
  <c r="AH56" i="1" s="1"/>
  <c r="AH83" i="1" s="1"/>
  <c r="AH86" i="2"/>
  <c r="AH75" i="1" s="1"/>
  <c r="AH71" i="2"/>
  <c r="AH60" i="1" s="1"/>
  <c r="AH87" i="1" s="1"/>
  <c r="AH68" i="2"/>
  <c r="AH57" i="1" s="1"/>
  <c r="AH84" i="1" s="1"/>
  <c r="AH74" i="2"/>
  <c r="AH63" i="1" s="1"/>
  <c r="AH90" i="1" s="1"/>
  <c r="AH77" i="2"/>
  <c r="AH66" i="1" s="1"/>
  <c r="AH93" i="1" s="1"/>
  <c r="AH80" i="2"/>
  <c r="AH69" i="1" s="1"/>
  <c r="AH96" i="1" s="1"/>
  <c r="AH70" i="2"/>
  <c r="AH59" i="1" s="1"/>
  <c r="AH86" i="1" s="1"/>
  <c r="AH84" i="2"/>
  <c r="AH73" i="1" s="1"/>
  <c r="AH100" i="1" s="1"/>
  <c r="AH79" i="2"/>
  <c r="AH68" i="1" s="1"/>
  <c r="AH95" i="1" s="1"/>
  <c r="AH87" i="2"/>
  <c r="AH76" i="1" s="1"/>
  <c r="AH103" i="1" s="1"/>
  <c r="AH83" i="2"/>
  <c r="AH72" i="1" s="1"/>
  <c r="AH99" i="1" s="1"/>
  <c r="AH88" i="2"/>
  <c r="AH77" i="1" s="1"/>
  <c r="AH104" i="1" s="1"/>
  <c r="AH72" i="2"/>
  <c r="AH61" i="1" s="1"/>
  <c r="AH88" i="1" s="1"/>
  <c r="AH85" i="2"/>
  <c r="AH74" i="1" s="1"/>
  <c r="AH101" i="1" s="1"/>
  <c r="AH66" i="2"/>
  <c r="AH55" i="1" s="1"/>
  <c r="AH82" i="1" s="1"/>
  <c r="AH76" i="2"/>
  <c r="AH65" i="1" s="1"/>
  <c r="AH92" i="1" s="1"/>
  <c r="AH81" i="2"/>
  <c r="AH70" i="1" s="1"/>
  <c r="AH97" i="1" s="1"/>
  <c r="AD73" i="2"/>
  <c r="AD62" i="1" s="1"/>
  <c r="AD89" i="1" s="1"/>
  <c r="AD69" i="2"/>
  <c r="AD58" i="1" s="1"/>
  <c r="AD85" i="1" s="1"/>
  <c r="AD89" i="2"/>
  <c r="AD78" i="1" s="1"/>
  <c r="AD105" i="1" s="1"/>
  <c r="AD86" i="2"/>
  <c r="AD75" i="1" s="1"/>
  <c r="AD78" i="2"/>
  <c r="AD67" i="1" s="1"/>
  <c r="AD94" i="1" s="1"/>
  <c r="AD71" i="2"/>
  <c r="AD60" i="1" s="1"/>
  <c r="AD87" i="1" s="1"/>
  <c r="AD90" i="2"/>
  <c r="AD79" i="1" s="1"/>
  <c r="AD106" i="1" s="1"/>
  <c r="AD82" i="2"/>
  <c r="AD71" i="1" s="1"/>
  <c r="AD98" i="1" s="1"/>
  <c r="AD75" i="2"/>
  <c r="AD64" i="1" s="1"/>
  <c r="AD91" i="1" s="1"/>
  <c r="AD67" i="2"/>
  <c r="AD56" i="1" s="1"/>
  <c r="AD83" i="1" s="1"/>
  <c r="AD66" i="2"/>
  <c r="AD55" i="1" s="1"/>
  <c r="AD82" i="1" s="1"/>
  <c r="AD76" i="2"/>
  <c r="AD65" i="1" s="1"/>
  <c r="AD92" i="1" s="1"/>
  <c r="AD70" i="2"/>
  <c r="AD59" i="1" s="1"/>
  <c r="AD86" i="1" s="1"/>
  <c r="AD84" i="2"/>
  <c r="AD73" i="1" s="1"/>
  <c r="AD100" i="1" s="1"/>
  <c r="AD72" i="2"/>
  <c r="AD61" i="1" s="1"/>
  <c r="AD88" i="1" s="1"/>
  <c r="AD80" i="2"/>
  <c r="AD69" i="1" s="1"/>
  <c r="AD96" i="1" s="1"/>
  <c r="AD68" i="2"/>
  <c r="AD57" i="1" s="1"/>
  <c r="AD84" i="1" s="1"/>
  <c r="AD85" i="2"/>
  <c r="AD74" i="1" s="1"/>
  <c r="AD101" i="1" s="1"/>
  <c r="AD88" i="2"/>
  <c r="AD77" i="1" s="1"/>
  <c r="AD104" i="1" s="1"/>
  <c r="AD81" i="2"/>
  <c r="AD70" i="1" s="1"/>
  <c r="AD97" i="1" s="1"/>
  <c r="AD79" i="2"/>
  <c r="AD68" i="1" s="1"/>
  <c r="AD95" i="1" s="1"/>
  <c r="AD87" i="2"/>
  <c r="AD76" i="1" s="1"/>
  <c r="AD103" i="1" s="1"/>
  <c r="AD83" i="2"/>
  <c r="AD72" i="1" s="1"/>
  <c r="AD99" i="1" s="1"/>
  <c r="AD74" i="2"/>
  <c r="AD63" i="1" s="1"/>
  <c r="AD90" i="1" s="1"/>
  <c r="AD77" i="2"/>
  <c r="AD66" i="1" s="1"/>
  <c r="AD93" i="1" s="1"/>
  <c r="Z73" i="2"/>
  <c r="Z62" i="1" s="1"/>
  <c r="Z89" i="1" s="1"/>
  <c r="Z69" i="2"/>
  <c r="Z58" i="1" s="1"/>
  <c r="Z85" i="1" s="1"/>
  <c r="Z89" i="2"/>
  <c r="Z78" i="1" s="1"/>
  <c r="Z105" i="1" s="1"/>
  <c r="Z78" i="2"/>
  <c r="Z67" i="1" s="1"/>
  <c r="Z94" i="1" s="1"/>
  <c r="Z71" i="2"/>
  <c r="Z60" i="1" s="1"/>
  <c r="Z87" i="1" s="1"/>
  <c r="Z90" i="2"/>
  <c r="Z79" i="1" s="1"/>
  <c r="Z106" i="1" s="1"/>
  <c r="Z86" i="2"/>
  <c r="Z75" i="1" s="1"/>
  <c r="Z82" i="2"/>
  <c r="Z71" i="1" s="1"/>
  <c r="Z98" i="1" s="1"/>
  <c r="Z75" i="2"/>
  <c r="Z64" i="1" s="1"/>
  <c r="Z91" i="1" s="1"/>
  <c r="Z67" i="2"/>
  <c r="Z56" i="1" s="1"/>
  <c r="Z83" i="1" s="1"/>
  <c r="Z79" i="2"/>
  <c r="Z68" i="1" s="1"/>
  <c r="Z95" i="1" s="1"/>
  <c r="Z87" i="2"/>
  <c r="Z76" i="1" s="1"/>
  <c r="Z103" i="1" s="1"/>
  <c r="Z72" i="2"/>
  <c r="Z61" i="1" s="1"/>
  <c r="Z88" i="1" s="1"/>
  <c r="Z83" i="2"/>
  <c r="Z72" i="1" s="1"/>
  <c r="Z99" i="1" s="1"/>
  <c r="Z85" i="2"/>
  <c r="Z74" i="1" s="1"/>
  <c r="Z101" i="1" s="1"/>
  <c r="Z88" i="2"/>
  <c r="Z77" i="1" s="1"/>
  <c r="Z104" i="1" s="1"/>
  <c r="Z84" i="2"/>
  <c r="Z73" i="1" s="1"/>
  <c r="Z100" i="1" s="1"/>
  <c r="Z66" i="2"/>
  <c r="Z55" i="1" s="1"/>
  <c r="Z82" i="1" s="1"/>
  <c r="Z76" i="2"/>
  <c r="Z65" i="1" s="1"/>
  <c r="Z92" i="1" s="1"/>
  <c r="Z81" i="2"/>
  <c r="Z70" i="1" s="1"/>
  <c r="Z97" i="1" s="1"/>
  <c r="Z77" i="2"/>
  <c r="Z66" i="1" s="1"/>
  <c r="Z93" i="1" s="1"/>
  <c r="Z80" i="2"/>
  <c r="Z69" i="1" s="1"/>
  <c r="Z96" i="1" s="1"/>
  <c r="Z68" i="2"/>
  <c r="Z57" i="1" s="1"/>
  <c r="Z84" i="1" s="1"/>
  <c r="Z74" i="2"/>
  <c r="Z63" i="1" s="1"/>
  <c r="Z90" i="1" s="1"/>
  <c r="Z70" i="2"/>
  <c r="Z59" i="1" s="1"/>
  <c r="Z86" i="1" s="1"/>
  <c r="CA194" i="1"/>
  <c r="CA195" i="1" s="1"/>
  <c r="CB188" i="1" s="1"/>
  <c r="CC102" i="1"/>
  <c r="BY90" i="2"/>
  <c r="BY79" i="1" s="1"/>
  <c r="BY106" i="1" s="1"/>
  <c r="BY86" i="2"/>
  <c r="BY75" i="1" s="1"/>
  <c r="BY82" i="2"/>
  <c r="BY71" i="1" s="1"/>
  <c r="BY98" i="1" s="1"/>
  <c r="BY78" i="2"/>
  <c r="BY67" i="1" s="1"/>
  <c r="BY94" i="1" s="1"/>
  <c r="BY85" i="2"/>
  <c r="BY74" i="1" s="1"/>
  <c r="BY101" i="1" s="1"/>
  <c r="BY77" i="2"/>
  <c r="BY66" i="1" s="1"/>
  <c r="BY93" i="1" s="1"/>
  <c r="BY70" i="2"/>
  <c r="BY59" i="1" s="1"/>
  <c r="BY86" i="1" s="1"/>
  <c r="BY66" i="2"/>
  <c r="BY55" i="1" s="1"/>
  <c r="BY82" i="1" s="1"/>
  <c r="BY89" i="2"/>
  <c r="BY78" i="1" s="1"/>
  <c r="BY105" i="1" s="1"/>
  <c r="BY81" i="2"/>
  <c r="BY70" i="1" s="1"/>
  <c r="BY97" i="1" s="1"/>
  <c r="BY74" i="2"/>
  <c r="BY63" i="1" s="1"/>
  <c r="BY90" i="1" s="1"/>
  <c r="BY68" i="2"/>
  <c r="BY57" i="1" s="1"/>
  <c r="BY84" i="1" s="1"/>
  <c r="BY73" i="2"/>
  <c r="BY62" i="1" s="1"/>
  <c r="BY89" i="1" s="1"/>
  <c r="BY76" i="2"/>
  <c r="BY65" i="1" s="1"/>
  <c r="BY92" i="1" s="1"/>
  <c r="BY71" i="2"/>
  <c r="BY60" i="1" s="1"/>
  <c r="BY87" i="1" s="1"/>
  <c r="BY69" i="2"/>
  <c r="BY58" i="1" s="1"/>
  <c r="BY85" i="1" s="1"/>
  <c r="BY88" i="2"/>
  <c r="BY77" i="1" s="1"/>
  <c r="BY104" i="1" s="1"/>
  <c r="BY75" i="2"/>
  <c r="BY64" i="1" s="1"/>
  <c r="BY91" i="1" s="1"/>
  <c r="BY79" i="2"/>
  <c r="BY68" i="1" s="1"/>
  <c r="BY95" i="1" s="1"/>
  <c r="BY67" i="2"/>
  <c r="BY56" i="1" s="1"/>
  <c r="BY83" i="1" s="1"/>
  <c r="BY80" i="2"/>
  <c r="BY69" i="1" s="1"/>
  <c r="BY96" i="1" s="1"/>
  <c r="BY87" i="2"/>
  <c r="BY76" i="1" s="1"/>
  <c r="BY103" i="1" s="1"/>
  <c r="BY72" i="2"/>
  <c r="BY61" i="1" s="1"/>
  <c r="BY88" i="1" s="1"/>
  <c r="BY83" i="2"/>
  <c r="BY72" i="1" s="1"/>
  <c r="BY99" i="1" s="1"/>
  <c r="BY84" i="2"/>
  <c r="BY73" i="1" s="1"/>
  <c r="BY100" i="1" s="1"/>
  <c r="BU90" i="2"/>
  <c r="BU79" i="1" s="1"/>
  <c r="BU106" i="1" s="1"/>
  <c r="BU86" i="2"/>
  <c r="BU75" i="1" s="1"/>
  <c r="BU82" i="2"/>
  <c r="BU71" i="1" s="1"/>
  <c r="BU98" i="1" s="1"/>
  <c r="BU78" i="2"/>
  <c r="BU67" i="1" s="1"/>
  <c r="BU94" i="1" s="1"/>
  <c r="BU77" i="2"/>
  <c r="BU66" i="1" s="1"/>
  <c r="BU93" i="1" s="1"/>
  <c r="BU70" i="2"/>
  <c r="BU59" i="1" s="1"/>
  <c r="BU86" i="1" s="1"/>
  <c r="BU81" i="2"/>
  <c r="BU70" i="1" s="1"/>
  <c r="BU97" i="1" s="1"/>
  <c r="BU85" i="2"/>
  <c r="BU74" i="1" s="1"/>
  <c r="BU101" i="1" s="1"/>
  <c r="BU66" i="2"/>
  <c r="BU55" i="1" s="1"/>
  <c r="BU82" i="1" s="1"/>
  <c r="BU89" i="2"/>
  <c r="BU78" i="1" s="1"/>
  <c r="BU105" i="1" s="1"/>
  <c r="BU74" i="2"/>
  <c r="BU63" i="1" s="1"/>
  <c r="BU90" i="1" s="1"/>
  <c r="BU76" i="2"/>
  <c r="BU65" i="1" s="1"/>
  <c r="BU92" i="1" s="1"/>
  <c r="BU69" i="2"/>
  <c r="BU58" i="1" s="1"/>
  <c r="BU85" i="1" s="1"/>
  <c r="BU88" i="2"/>
  <c r="BU77" i="1" s="1"/>
  <c r="BU104" i="1" s="1"/>
  <c r="BU75" i="2"/>
  <c r="BU64" i="1" s="1"/>
  <c r="BU91" i="1" s="1"/>
  <c r="BU71" i="2"/>
  <c r="BU60" i="1" s="1"/>
  <c r="BU87" i="1" s="1"/>
  <c r="BU72" i="2"/>
  <c r="BU61" i="1" s="1"/>
  <c r="BU88" i="1" s="1"/>
  <c r="BU73" i="2"/>
  <c r="BU62" i="1" s="1"/>
  <c r="BU89" i="1" s="1"/>
  <c r="BU68" i="2"/>
  <c r="BU57" i="1" s="1"/>
  <c r="BU84" i="1" s="1"/>
  <c r="BU84" i="2"/>
  <c r="BU73" i="1" s="1"/>
  <c r="BU100" i="1" s="1"/>
  <c r="BU67" i="2"/>
  <c r="BU56" i="1" s="1"/>
  <c r="BU83" i="1" s="1"/>
  <c r="BU83" i="2"/>
  <c r="BU72" i="1" s="1"/>
  <c r="BU99" i="1" s="1"/>
  <c r="BU80" i="2"/>
  <c r="BU69" i="1" s="1"/>
  <c r="BU96" i="1" s="1"/>
  <c r="BU79" i="2"/>
  <c r="BU68" i="1" s="1"/>
  <c r="BU95" i="1" s="1"/>
  <c r="BU87" i="2"/>
  <c r="BU76" i="1" s="1"/>
  <c r="BU103" i="1" s="1"/>
  <c r="BQ90" i="2"/>
  <c r="BQ79" i="1" s="1"/>
  <c r="BQ106" i="1" s="1"/>
  <c r="BQ86" i="2"/>
  <c r="BQ75" i="1" s="1"/>
  <c r="BQ82" i="2"/>
  <c r="BQ71" i="1" s="1"/>
  <c r="BQ98" i="1" s="1"/>
  <c r="BQ78" i="2"/>
  <c r="BQ67" i="1" s="1"/>
  <c r="BQ94" i="1" s="1"/>
  <c r="BQ89" i="2"/>
  <c r="BQ78" i="1" s="1"/>
  <c r="BQ105" i="1" s="1"/>
  <c r="BQ81" i="2"/>
  <c r="BQ70" i="1" s="1"/>
  <c r="BQ97" i="1" s="1"/>
  <c r="BQ74" i="2"/>
  <c r="BQ63" i="1" s="1"/>
  <c r="BQ90" i="1" s="1"/>
  <c r="BQ85" i="2"/>
  <c r="BQ74" i="1" s="1"/>
  <c r="BQ101" i="1" s="1"/>
  <c r="BQ77" i="2"/>
  <c r="BQ66" i="1" s="1"/>
  <c r="BQ93" i="1" s="1"/>
  <c r="BQ70" i="2"/>
  <c r="BQ59" i="1" s="1"/>
  <c r="BQ86" i="1" s="1"/>
  <c r="BQ66" i="2"/>
  <c r="BQ55" i="1" s="1"/>
  <c r="BQ82" i="1" s="1"/>
  <c r="BQ79" i="2"/>
  <c r="BQ68" i="1" s="1"/>
  <c r="BQ95" i="1" s="1"/>
  <c r="BQ87" i="2"/>
  <c r="BQ76" i="1" s="1"/>
  <c r="BQ103" i="1" s="1"/>
  <c r="BQ72" i="2"/>
  <c r="BQ61" i="1" s="1"/>
  <c r="BQ88" i="1" s="1"/>
  <c r="BQ83" i="2"/>
  <c r="BQ72" i="1" s="1"/>
  <c r="BQ99" i="1" s="1"/>
  <c r="BQ84" i="2"/>
  <c r="BQ73" i="1" s="1"/>
  <c r="BQ100" i="1" s="1"/>
  <c r="BQ67" i="2"/>
  <c r="BQ56" i="1" s="1"/>
  <c r="BQ83" i="1" s="1"/>
  <c r="BQ75" i="2"/>
  <c r="BQ64" i="1" s="1"/>
  <c r="BQ91" i="1" s="1"/>
  <c r="BQ76" i="2"/>
  <c r="BQ65" i="1" s="1"/>
  <c r="BQ92" i="1" s="1"/>
  <c r="BQ80" i="2"/>
  <c r="BQ69" i="1" s="1"/>
  <c r="BQ96" i="1" s="1"/>
  <c r="BQ71" i="2"/>
  <c r="BQ60" i="1" s="1"/>
  <c r="BQ87" i="1" s="1"/>
  <c r="BQ69" i="2"/>
  <c r="BQ58" i="1" s="1"/>
  <c r="BQ85" i="1" s="1"/>
  <c r="BQ68" i="2"/>
  <c r="BQ57" i="1" s="1"/>
  <c r="BQ84" i="1" s="1"/>
  <c r="BQ73" i="2"/>
  <c r="BQ62" i="1" s="1"/>
  <c r="BQ89" i="1" s="1"/>
  <c r="BQ88" i="2"/>
  <c r="BQ77" i="1" s="1"/>
  <c r="BQ104" i="1" s="1"/>
  <c r="BM90" i="2"/>
  <c r="BM79" i="1" s="1"/>
  <c r="BM106" i="1" s="1"/>
  <c r="BM86" i="2"/>
  <c r="BM75" i="1" s="1"/>
  <c r="BM82" i="2"/>
  <c r="BM71" i="1" s="1"/>
  <c r="BM98" i="1" s="1"/>
  <c r="BM78" i="2"/>
  <c r="BM67" i="1" s="1"/>
  <c r="BM94" i="1" s="1"/>
  <c r="BM81" i="2"/>
  <c r="BM70" i="1" s="1"/>
  <c r="BM97" i="1" s="1"/>
  <c r="BM74" i="2"/>
  <c r="BM63" i="1" s="1"/>
  <c r="BM90" i="1" s="1"/>
  <c r="BM66" i="2"/>
  <c r="BM55" i="1" s="1"/>
  <c r="BM82" i="1" s="1"/>
  <c r="BM77" i="2"/>
  <c r="BM66" i="1" s="1"/>
  <c r="BM93" i="1" s="1"/>
  <c r="BM70" i="2"/>
  <c r="BM59" i="1" s="1"/>
  <c r="BM86" i="1" s="1"/>
  <c r="BM89" i="2"/>
  <c r="BM78" i="1" s="1"/>
  <c r="BM105" i="1" s="1"/>
  <c r="BM85" i="2"/>
  <c r="BM74" i="1" s="1"/>
  <c r="BM101" i="1" s="1"/>
  <c r="BM80" i="2"/>
  <c r="BM69" i="1" s="1"/>
  <c r="BM96" i="1" s="1"/>
  <c r="BM71" i="2"/>
  <c r="BM60" i="1" s="1"/>
  <c r="BM87" i="1" s="1"/>
  <c r="BM75" i="2"/>
  <c r="BM64" i="1" s="1"/>
  <c r="BM91" i="1" s="1"/>
  <c r="BM68" i="2"/>
  <c r="BM57" i="1" s="1"/>
  <c r="BM84" i="1" s="1"/>
  <c r="BM79" i="2"/>
  <c r="BM68" i="1" s="1"/>
  <c r="BM95" i="1" s="1"/>
  <c r="BM87" i="2"/>
  <c r="BM76" i="1" s="1"/>
  <c r="BM103" i="1" s="1"/>
  <c r="BM72" i="2"/>
  <c r="BM61" i="1" s="1"/>
  <c r="BM88" i="1" s="1"/>
  <c r="BM83" i="2"/>
  <c r="BM72" i="1" s="1"/>
  <c r="BM99" i="1" s="1"/>
  <c r="BM73" i="2"/>
  <c r="BM62" i="1" s="1"/>
  <c r="BM89" i="1" s="1"/>
  <c r="BM69" i="2"/>
  <c r="BM58" i="1" s="1"/>
  <c r="BM85" i="1" s="1"/>
  <c r="BM88" i="2"/>
  <c r="BM77" i="1" s="1"/>
  <c r="BM104" i="1" s="1"/>
  <c r="BM67" i="2"/>
  <c r="BM56" i="1" s="1"/>
  <c r="BM83" i="1" s="1"/>
  <c r="BM76" i="2"/>
  <c r="BM65" i="1" s="1"/>
  <c r="BM92" i="1" s="1"/>
  <c r="BM84" i="2"/>
  <c r="BM73" i="1" s="1"/>
  <c r="BM100" i="1" s="1"/>
  <c r="BI90" i="2"/>
  <c r="BI79" i="1" s="1"/>
  <c r="BI106" i="1" s="1"/>
  <c r="BI86" i="2"/>
  <c r="BI75" i="1" s="1"/>
  <c r="BI82" i="2"/>
  <c r="BI71" i="1" s="1"/>
  <c r="BI98" i="1" s="1"/>
  <c r="BI78" i="2"/>
  <c r="BI67" i="1" s="1"/>
  <c r="BI94" i="1" s="1"/>
  <c r="BI85" i="2"/>
  <c r="BI74" i="1" s="1"/>
  <c r="BI101" i="1" s="1"/>
  <c r="BI77" i="2"/>
  <c r="BI66" i="1" s="1"/>
  <c r="BI93" i="1" s="1"/>
  <c r="BI70" i="2"/>
  <c r="BI59" i="1" s="1"/>
  <c r="BI86" i="1" s="1"/>
  <c r="BI66" i="2"/>
  <c r="BI55" i="1" s="1"/>
  <c r="BI82" i="1" s="1"/>
  <c r="BI89" i="2"/>
  <c r="BI78" i="1" s="1"/>
  <c r="BI105" i="1" s="1"/>
  <c r="BI81" i="2"/>
  <c r="BI70" i="1" s="1"/>
  <c r="BI97" i="1" s="1"/>
  <c r="BI74" i="2"/>
  <c r="BI63" i="1" s="1"/>
  <c r="BI90" i="1" s="1"/>
  <c r="BI68" i="2"/>
  <c r="BI57" i="1" s="1"/>
  <c r="BI84" i="1" s="1"/>
  <c r="BI73" i="2"/>
  <c r="BI62" i="1" s="1"/>
  <c r="BI89" i="1" s="1"/>
  <c r="BI67" i="2"/>
  <c r="BI56" i="1" s="1"/>
  <c r="BI83" i="1" s="1"/>
  <c r="BI69" i="2"/>
  <c r="BI58" i="1" s="1"/>
  <c r="BI85" i="1" s="1"/>
  <c r="BI88" i="2"/>
  <c r="BI77" i="1" s="1"/>
  <c r="BI104" i="1" s="1"/>
  <c r="BI75" i="2"/>
  <c r="BI64" i="1" s="1"/>
  <c r="BI91" i="1" s="1"/>
  <c r="BI79" i="2"/>
  <c r="BI68" i="1" s="1"/>
  <c r="BI95" i="1" s="1"/>
  <c r="BI87" i="2"/>
  <c r="BI76" i="1" s="1"/>
  <c r="BI103" i="1" s="1"/>
  <c r="BI72" i="2"/>
  <c r="BI61" i="1" s="1"/>
  <c r="BI88" i="1" s="1"/>
  <c r="BI83" i="2"/>
  <c r="BI72" i="1" s="1"/>
  <c r="BI99" i="1" s="1"/>
  <c r="BI84" i="2"/>
  <c r="BI73" i="1" s="1"/>
  <c r="BI100" i="1" s="1"/>
  <c r="BI71" i="2"/>
  <c r="BI60" i="1" s="1"/>
  <c r="BI87" i="1" s="1"/>
  <c r="BI76" i="2"/>
  <c r="BI65" i="1" s="1"/>
  <c r="BI92" i="1" s="1"/>
  <c r="BI80" i="2"/>
  <c r="BI69" i="1" s="1"/>
  <c r="BI96" i="1" s="1"/>
  <c r="BE90" i="2"/>
  <c r="BE79" i="1" s="1"/>
  <c r="BE106" i="1" s="1"/>
  <c r="BE86" i="2"/>
  <c r="BE75" i="1" s="1"/>
  <c r="BE82" i="2"/>
  <c r="BE71" i="1" s="1"/>
  <c r="BE98" i="1" s="1"/>
  <c r="BE78" i="2"/>
  <c r="BE67" i="1" s="1"/>
  <c r="BE94" i="1" s="1"/>
  <c r="BE77" i="2"/>
  <c r="BE66" i="1" s="1"/>
  <c r="BE93" i="1" s="1"/>
  <c r="BE70" i="2"/>
  <c r="BE59" i="1" s="1"/>
  <c r="BE86" i="1" s="1"/>
  <c r="BE85" i="2"/>
  <c r="BE74" i="1" s="1"/>
  <c r="BE101" i="1" s="1"/>
  <c r="BE66" i="2"/>
  <c r="BE55" i="1" s="1"/>
  <c r="BE82" i="1" s="1"/>
  <c r="BE74" i="2"/>
  <c r="BE63" i="1" s="1"/>
  <c r="BE90" i="1" s="1"/>
  <c r="BE89" i="2"/>
  <c r="BE78" i="1" s="1"/>
  <c r="BE105" i="1" s="1"/>
  <c r="BE81" i="2"/>
  <c r="BE70" i="1" s="1"/>
  <c r="BE97" i="1" s="1"/>
  <c r="BE76" i="2"/>
  <c r="BE65" i="1" s="1"/>
  <c r="BE92" i="1" s="1"/>
  <c r="BE69" i="2"/>
  <c r="BE58" i="1" s="1"/>
  <c r="BE85" i="1" s="1"/>
  <c r="BE88" i="2"/>
  <c r="BE77" i="1" s="1"/>
  <c r="BE104" i="1" s="1"/>
  <c r="BE75" i="2"/>
  <c r="BE64" i="1" s="1"/>
  <c r="BE91" i="1" s="1"/>
  <c r="BE79" i="2"/>
  <c r="BE68" i="1" s="1"/>
  <c r="BE95" i="1" s="1"/>
  <c r="BE87" i="2"/>
  <c r="BE76" i="1" s="1"/>
  <c r="BE103" i="1" s="1"/>
  <c r="BE68" i="2"/>
  <c r="BE57" i="1" s="1"/>
  <c r="BE84" i="1" s="1"/>
  <c r="BE84" i="2"/>
  <c r="BE73" i="1" s="1"/>
  <c r="BE100" i="1" s="1"/>
  <c r="BE67" i="2"/>
  <c r="BE56" i="1" s="1"/>
  <c r="BE83" i="1" s="1"/>
  <c r="BE80" i="2"/>
  <c r="BE69" i="1" s="1"/>
  <c r="BE96" i="1" s="1"/>
  <c r="BE71" i="2"/>
  <c r="BE60" i="1" s="1"/>
  <c r="BE87" i="1" s="1"/>
  <c r="BE72" i="2"/>
  <c r="BE61" i="1" s="1"/>
  <c r="BE88" i="1" s="1"/>
  <c r="BE83" i="2"/>
  <c r="BE72" i="1" s="1"/>
  <c r="BE99" i="1" s="1"/>
  <c r="BE73" i="2"/>
  <c r="BE62" i="1" s="1"/>
  <c r="BE89" i="1" s="1"/>
  <c r="BA90" i="2"/>
  <c r="BA79" i="1" s="1"/>
  <c r="BA106" i="1" s="1"/>
  <c r="BA86" i="2"/>
  <c r="BA75" i="1" s="1"/>
  <c r="BA82" i="2"/>
  <c r="BA71" i="1" s="1"/>
  <c r="BA98" i="1" s="1"/>
  <c r="BA78" i="2"/>
  <c r="BA67" i="1" s="1"/>
  <c r="BA94" i="1" s="1"/>
  <c r="BA89" i="2"/>
  <c r="BA78" i="1" s="1"/>
  <c r="BA105" i="1" s="1"/>
  <c r="BA81" i="2"/>
  <c r="BA70" i="1" s="1"/>
  <c r="BA97" i="1" s="1"/>
  <c r="BA74" i="2"/>
  <c r="BA63" i="1" s="1"/>
  <c r="BA90" i="1" s="1"/>
  <c r="BA66" i="2"/>
  <c r="BA55" i="1" s="1"/>
  <c r="BA82" i="1" s="1"/>
  <c r="BA85" i="2"/>
  <c r="BA74" i="1" s="1"/>
  <c r="BA101" i="1" s="1"/>
  <c r="BA77" i="2"/>
  <c r="BA66" i="1" s="1"/>
  <c r="BA93" i="1" s="1"/>
  <c r="BA70" i="2"/>
  <c r="BA59" i="1" s="1"/>
  <c r="BA86" i="1" s="1"/>
  <c r="BA79" i="2"/>
  <c r="BA68" i="1" s="1"/>
  <c r="BA95" i="1" s="1"/>
  <c r="BA87" i="2"/>
  <c r="BA76" i="1" s="1"/>
  <c r="BA103" i="1" s="1"/>
  <c r="BA72" i="2"/>
  <c r="BA61" i="1" s="1"/>
  <c r="BA88" i="1" s="1"/>
  <c r="BA83" i="2"/>
  <c r="BA72" i="1" s="1"/>
  <c r="BA99" i="1" s="1"/>
  <c r="BA84" i="2"/>
  <c r="BA73" i="1" s="1"/>
  <c r="BA100" i="1" s="1"/>
  <c r="BA67" i="2"/>
  <c r="BA56" i="1" s="1"/>
  <c r="BA83" i="1" s="1"/>
  <c r="BA88" i="2"/>
  <c r="BA77" i="1" s="1"/>
  <c r="BA104" i="1" s="1"/>
  <c r="BA76" i="2"/>
  <c r="BA65" i="1" s="1"/>
  <c r="BA92" i="1" s="1"/>
  <c r="BA80" i="2"/>
  <c r="BA69" i="1" s="1"/>
  <c r="BA96" i="1" s="1"/>
  <c r="BA71" i="2"/>
  <c r="BA60" i="1" s="1"/>
  <c r="BA87" i="1" s="1"/>
  <c r="BA68" i="2"/>
  <c r="BA57" i="1" s="1"/>
  <c r="BA84" i="1" s="1"/>
  <c r="BA73" i="2"/>
  <c r="BA62" i="1" s="1"/>
  <c r="BA89" i="1" s="1"/>
  <c r="BA69" i="2"/>
  <c r="BA58" i="1" s="1"/>
  <c r="BA85" i="1" s="1"/>
  <c r="BA75" i="2"/>
  <c r="BA64" i="1" s="1"/>
  <c r="BA91" i="1" s="1"/>
  <c r="AW90" i="2"/>
  <c r="AW79" i="1" s="1"/>
  <c r="AW106" i="1" s="1"/>
  <c r="AW86" i="2"/>
  <c r="AW75" i="1" s="1"/>
  <c r="AW82" i="2"/>
  <c r="AW71" i="1" s="1"/>
  <c r="AW98" i="1" s="1"/>
  <c r="AW78" i="2"/>
  <c r="AW67" i="1" s="1"/>
  <c r="AW94" i="1" s="1"/>
  <c r="AW81" i="2"/>
  <c r="AW70" i="1" s="1"/>
  <c r="AW97" i="1" s="1"/>
  <c r="AW74" i="2"/>
  <c r="AW63" i="1" s="1"/>
  <c r="AW90" i="1" s="1"/>
  <c r="AW66" i="2"/>
  <c r="AW55" i="1" s="1"/>
  <c r="AW82" i="1" s="1"/>
  <c r="AW89" i="2"/>
  <c r="AW78" i="1" s="1"/>
  <c r="AW105" i="1" s="1"/>
  <c r="AW77" i="2"/>
  <c r="AW66" i="1" s="1"/>
  <c r="AW93" i="1" s="1"/>
  <c r="AW85" i="2"/>
  <c r="AW74" i="1" s="1"/>
  <c r="AW101" i="1" s="1"/>
  <c r="AW70" i="2"/>
  <c r="AW59" i="1" s="1"/>
  <c r="AW86" i="1" s="1"/>
  <c r="AW80" i="2"/>
  <c r="AW69" i="1" s="1"/>
  <c r="AW96" i="1" s="1"/>
  <c r="AW71" i="2"/>
  <c r="AW60" i="1" s="1"/>
  <c r="AW87" i="1" s="1"/>
  <c r="AW68" i="2"/>
  <c r="AW57" i="1" s="1"/>
  <c r="AW84" i="1" s="1"/>
  <c r="AW84" i="2"/>
  <c r="AW73" i="1" s="1"/>
  <c r="AW100" i="1" s="1"/>
  <c r="AW79" i="2"/>
  <c r="AW68" i="1" s="1"/>
  <c r="AW95" i="1" s="1"/>
  <c r="AW87" i="2"/>
  <c r="AW76" i="1" s="1"/>
  <c r="AW103" i="1" s="1"/>
  <c r="AW72" i="2"/>
  <c r="AW61" i="1" s="1"/>
  <c r="AW88" i="1" s="1"/>
  <c r="AW83" i="2"/>
  <c r="AW72" i="1" s="1"/>
  <c r="AW99" i="1" s="1"/>
  <c r="AW73" i="2"/>
  <c r="AW62" i="1" s="1"/>
  <c r="AW89" i="1" s="1"/>
  <c r="AW76" i="2"/>
  <c r="AW65" i="1" s="1"/>
  <c r="AW92" i="1" s="1"/>
  <c r="AW69" i="2"/>
  <c r="AW58" i="1" s="1"/>
  <c r="AW85" i="1" s="1"/>
  <c r="AW88" i="2"/>
  <c r="AW77" i="1" s="1"/>
  <c r="AW104" i="1" s="1"/>
  <c r="AW75" i="2"/>
  <c r="AW64" i="1" s="1"/>
  <c r="AW91" i="1" s="1"/>
  <c r="AW67" i="2"/>
  <c r="AW56" i="1" s="1"/>
  <c r="AW83" i="1" s="1"/>
  <c r="AS90" i="2"/>
  <c r="AS79" i="1" s="1"/>
  <c r="AS106" i="1" s="1"/>
  <c r="AS86" i="2"/>
  <c r="AS75" i="1" s="1"/>
  <c r="AS82" i="2"/>
  <c r="AS71" i="1" s="1"/>
  <c r="AS98" i="1" s="1"/>
  <c r="AS78" i="2"/>
  <c r="AS67" i="1" s="1"/>
  <c r="AS94" i="1" s="1"/>
  <c r="AS85" i="2"/>
  <c r="AS74" i="1" s="1"/>
  <c r="AS101" i="1" s="1"/>
  <c r="AS77" i="2"/>
  <c r="AS66" i="1" s="1"/>
  <c r="AS93" i="1" s="1"/>
  <c r="AS70" i="2"/>
  <c r="AS59" i="1" s="1"/>
  <c r="AS86" i="1" s="1"/>
  <c r="AS89" i="2"/>
  <c r="AS78" i="1" s="1"/>
  <c r="AS105" i="1" s="1"/>
  <c r="AS81" i="2"/>
  <c r="AS70" i="1" s="1"/>
  <c r="AS97" i="1" s="1"/>
  <c r="AS74" i="2"/>
  <c r="AS63" i="1" s="1"/>
  <c r="AS90" i="1" s="1"/>
  <c r="AS66" i="2"/>
  <c r="AS55" i="1" s="1"/>
  <c r="AS82" i="1" s="1"/>
  <c r="AS68" i="2"/>
  <c r="AS57" i="1" s="1"/>
  <c r="AS84" i="1" s="1"/>
  <c r="AS73" i="2"/>
  <c r="AS62" i="1" s="1"/>
  <c r="AS89" i="1" s="1"/>
  <c r="AS80" i="2"/>
  <c r="AS69" i="1" s="1"/>
  <c r="AS96" i="1" s="1"/>
  <c r="AS69" i="2"/>
  <c r="AS58" i="1" s="1"/>
  <c r="AS85" i="1" s="1"/>
  <c r="AS88" i="2"/>
  <c r="AS77" i="1" s="1"/>
  <c r="AS104" i="1" s="1"/>
  <c r="AS75" i="2"/>
  <c r="AS64" i="1" s="1"/>
  <c r="AS91" i="1" s="1"/>
  <c r="AS79" i="2"/>
  <c r="AS68" i="1" s="1"/>
  <c r="AS95" i="1" s="1"/>
  <c r="AS76" i="2"/>
  <c r="AS65" i="1" s="1"/>
  <c r="AS92" i="1" s="1"/>
  <c r="AS87" i="2"/>
  <c r="AS76" i="1" s="1"/>
  <c r="AS103" i="1" s="1"/>
  <c r="AS72" i="2"/>
  <c r="AS61" i="1" s="1"/>
  <c r="AS88" i="1" s="1"/>
  <c r="AS83" i="2"/>
  <c r="AS72" i="1" s="1"/>
  <c r="AS99" i="1" s="1"/>
  <c r="AS84" i="2"/>
  <c r="AS73" i="1" s="1"/>
  <c r="AS100" i="1" s="1"/>
  <c r="AS67" i="2"/>
  <c r="AS56" i="1" s="1"/>
  <c r="AS83" i="1" s="1"/>
  <c r="AS71" i="2"/>
  <c r="AS60" i="1" s="1"/>
  <c r="AS87" i="1" s="1"/>
  <c r="AO90" i="2"/>
  <c r="AO79" i="1" s="1"/>
  <c r="AO106" i="1" s="1"/>
  <c r="AO86" i="2"/>
  <c r="AO75" i="1" s="1"/>
  <c r="AO82" i="2"/>
  <c r="AO71" i="1" s="1"/>
  <c r="AO98" i="1" s="1"/>
  <c r="AO78" i="2"/>
  <c r="AO67" i="1" s="1"/>
  <c r="AO94" i="1" s="1"/>
  <c r="AO89" i="2"/>
  <c r="AO78" i="1" s="1"/>
  <c r="AO105" i="1" s="1"/>
  <c r="AO74" i="2"/>
  <c r="AO63" i="1" s="1"/>
  <c r="AO90" i="1" s="1"/>
  <c r="AO85" i="2"/>
  <c r="AO74" i="1" s="1"/>
  <c r="AO101" i="1" s="1"/>
  <c r="AO77" i="2"/>
  <c r="AO66" i="1" s="1"/>
  <c r="AO93" i="1" s="1"/>
  <c r="AO70" i="2"/>
  <c r="AO59" i="1" s="1"/>
  <c r="AO86" i="1" s="1"/>
  <c r="AO66" i="2"/>
  <c r="AO55" i="1" s="1"/>
  <c r="AO82" i="1" s="1"/>
  <c r="AO81" i="2"/>
  <c r="AO70" i="1" s="1"/>
  <c r="AO97" i="1" s="1"/>
  <c r="AO76" i="2"/>
  <c r="AO65" i="1" s="1"/>
  <c r="AO92" i="1" s="1"/>
  <c r="AO69" i="2"/>
  <c r="AO58" i="1" s="1"/>
  <c r="AO85" i="1" s="1"/>
  <c r="AO88" i="2"/>
  <c r="AO77" i="1" s="1"/>
  <c r="AO104" i="1" s="1"/>
  <c r="AO75" i="2"/>
  <c r="AO64" i="1" s="1"/>
  <c r="AO91" i="1" s="1"/>
  <c r="AO72" i="2"/>
  <c r="AO61" i="1" s="1"/>
  <c r="AO88" i="1" s="1"/>
  <c r="AO83" i="2"/>
  <c r="AO72" i="1" s="1"/>
  <c r="AO99" i="1" s="1"/>
  <c r="AO68" i="2"/>
  <c r="AO57" i="1" s="1"/>
  <c r="AO84" i="1" s="1"/>
  <c r="AO84" i="2"/>
  <c r="AO73" i="1" s="1"/>
  <c r="AO100" i="1" s="1"/>
  <c r="AO67" i="2"/>
  <c r="AO56" i="1" s="1"/>
  <c r="AO83" i="1" s="1"/>
  <c r="AO73" i="2"/>
  <c r="AO62" i="1" s="1"/>
  <c r="AO89" i="1" s="1"/>
  <c r="AO80" i="2"/>
  <c r="AO69" i="1" s="1"/>
  <c r="AO96" i="1" s="1"/>
  <c r="AO71" i="2"/>
  <c r="AO60" i="1" s="1"/>
  <c r="AO87" i="1" s="1"/>
  <c r="AO79" i="2"/>
  <c r="AO68" i="1" s="1"/>
  <c r="AO95" i="1" s="1"/>
  <c r="AO87" i="2"/>
  <c r="AO76" i="1" s="1"/>
  <c r="AO103" i="1" s="1"/>
  <c r="AK90" i="2"/>
  <c r="AK79" i="1" s="1"/>
  <c r="AK106" i="1" s="1"/>
  <c r="AK86" i="2"/>
  <c r="AK75" i="1" s="1"/>
  <c r="AK82" i="2"/>
  <c r="AK71" i="1" s="1"/>
  <c r="AK98" i="1" s="1"/>
  <c r="AK78" i="2"/>
  <c r="AK67" i="1" s="1"/>
  <c r="AK94" i="1" s="1"/>
  <c r="AK89" i="2"/>
  <c r="AK78" i="1" s="1"/>
  <c r="AK105" i="1" s="1"/>
  <c r="AK81" i="2"/>
  <c r="AK70" i="1" s="1"/>
  <c r="AK97" i="1" s="1"/>
  <c r="AK74" i="2"/>
  <c r="AK63" i="1" s="1"/>
  <c r="AK90" i="1" s="1"/>
  <c r="AK66" i="2"/>
  <c r="AK55" i="1" s="1"/>
  <c r="AK82" i="1" s="1"/>
  <c r="AK85" i="2"/>
  <c r="AK74" i="1" s="1"/>
  <c r="AK101" i="1" s="1"/>
  <c r="AK77" i="2"/>
  <c r="AK66" i="1" s="1"/>
  <c r="AK93" i="1" s="1"/>
  <c r="AK70" i="2"/>
  <c r="AK59" i="1" s="1"/>
  <c r="AK86" i="1" s="1"/>
  <c r="AK79" i="2"/>
  <c r="AK68" i="1" s="1"/>
  <c r="AK95" i="1" s="1"/>
  <c r="AK87" i="2"/>
  <c r="AK76" i="1" s="1"/>
  <c r="AK103" i="1" s="1"/>
  <c r="AK72" i="2"/>
  <c r="AK61" i="1" s="1"/>
  <c r="AK88" i="1" s="1"/>
  <c r="AK83" i="2"/>
  <c r="AK72" i="1" s="1"/>
  <c r="AK99" i="1" s="1"/>
  <c r="AK84" i="2"/>
  <c r="AK73" i="1" s="1"/>
  <c r="AK100" i="1" s="1"/>
  <c r="AK67" i="2"/>
  <c r="AK56" i="1" s="1"/>
  <c r="AK83" i="1" s="1"/>
  <c r="AK69" i="2"/>
  <c r="AK58" i="1" s="1"/>
  <c r="AK85" i="1" s="1"/>
  <c r="AK76" i="2"/>
  <c r="AK65" i="1" s="1"/>
  <c r="AK92" i="1" s="1"/>
  <c r="AK80" i="2"/>
  <c r="AK69" i="1" s="1"/>
  <c r="AK96" i="1" s="1"/>
  <c r="AK71" i="2"/>
  <c r="AK60" i="1" s="1"/>
  <c r="AK87" i="1" s="1"/>
  <c r="AK88" i="2"/>
  <c r="AK77" i="1" s="1"/>
  <c r="AK104" i="1" s="1"/>
  <c r="AK75" i="2"/>
  <c r="AK64" i="1" s="1"/>
  <c r="AK91" i="1" s="1"/>
  <c r="AK68" i="2"/>
  <c r="AK57" i="1" s="1"/>
  <c r="AK84" i="1" s="1"/>
  <c r="AK73" i="2"/>
  <c r="AK62" i="1" s="1"/>
  <c r="AK89" i="1" s="1"/>
  <c r="AG90" i="2"/>
  <c r="AG79" i="1" s="1"/>
  <c r="AG106" i="1" s="1"/>
  <c r="AG86" i="2"/>
  <c r="AG75" i="1" s="1"/>
  <c r="AG82" i="2"/>
  <c r="AG71" i="1" s="1"/>
  <c r="AG98" i="1" s="1"/>
  <c r="AG78" i="2"/>
  <c r="AG67" i="1" s="1"/>
  <c r="AG94" i="1" s="1"/>
  <c r="AG75" i="2"/>
  <c r="AG64" i="1" s="1"/>
  <c r="AG91" i="1" s="1"/>
  <c r="AG66" i="2"/>
  <c r="AG55" i="1" s="1"/>
  <c r="AG82" i="1" s="1"/>
  <c r="AG85" i="2"/>
  <c r="AG74" i="1" s="1"/>
  <c r="AG101" i="1" s="1"/>
  <c r="AG89" i="2"/>
  <c r="AG78" i="1" s="1"/>
  <c r="AG105" i="1" s="1"/>
  <c r="AG81" i="2"/>
  <c r="AG70" i="1" s="1"/>
  <c r="AG97" i="1" s="1"/>
  <c r="AG74" i="2"/>
  <c r="AG63" i="1" s="1"/>
  <c r="AG90" i="1" s="1"/>
  <c r="AG70" i="2"/>
  <c r="AG59" i="1" s="1"/>
  <c r="AG86" i="1" s="1"/>
  <c r="AG77" i="2"/>
  <c r="AG66" i="1" s="1"/>
  <c r="AG93" i="1" s="1"/>
  <c r="AG80" i="2"/>
  <c r="AG69" i="1" s="1"/>
  <c r="AG96" i="1" s="1"/>
  <c r="AG71" i="2"/>
  <c r="AG60" i="1" s="1"/>
  <c r="AG87" i="1" s="1"/>
  <c r="AG68" i="2"/>
  <c r="AG57" i="1" s="1"/>
  <c r="AG84" i="1" s="1"/>
  <c r="AG67" i="2"/>
  <c r="AG56" i="1" s="1"/>
  <c r="AG83" i="1" s="1"/>
  <c r="AG79" i="2"/>
  <c r="AG68" i="1" s="1"/>
  <c r="AG95" i="1" s="1"/>
  <c r="AG87" i="2"/>
  <c r="AG76" i="1" s="1"/>
  <c r="AG103" i="1" s="1"/>
  <c r="AG72" i="2"/>
  <c r="AG61" i="1" s="1"/>
  <c r="AG88" i="1" s="1"/>
  <c r="AG83" i="2"/>
  <c r="AG72" i="1" s="1"/>
  <c r="AG99" i="1" s="1"/>
  <c r="AG73" i="2"/>
  <c r="AG62" i="1" s="1"/>
  <c r="AG89" i="1" s="1"/>
  <c r="AG69" i="2"/>
  <c r="AG58" i="1" s="1"/>
  <c r="AG85" i="1" s="1"/>
  <c r="AG88" i="2"/>
  <c r="AG77" i="1" s="1"/>
  <c r="AG104" i="1" s="1"/>
  <c r="AG84" i="2"/>
  <c r="AG73" i="1" s="1"/>
  <c r="AG100" i="1" s="1"/>
  <c r="AG76" i="2"/>
  <c r="AG65" i="1" s="1"/>
  <c r="AG92" i="1" s="1"/>
  <c r="AC90" i="2"/>
  <c r="AC79" i="1" s="1"/>
  <c r="AC106" i="1" s="1"/>
  <c r="AC86" i="2"/>
  <c r="AC75" i="1" s="1"/>
  <c r="AC82" i="2"/>
  <c r="AC71" i="1" s="1"/>
  <c r="AC98" i="1" s="1"/>
  <c r="AC78" i="2"/>
  <c r="AC67" i="1" s="1"/>
  <c r="AC94" i="1" s="1"/>
  <c r="AC75" i="2"/>
  <c r="AC64" i="1" s="1"/>
  <c r="AC91" i="1" s="1"/>
  <c r="AC85" i="2"/>
  <c r="AC74" i="1" s="1"/>
  <c r="AC101" i="1" s="1"/>
  <c r="AC77" i="2"/>
  <c r="AC66" i="1" s="1"/>
  <c r="AC93" i="1" s="1"/>
  <c r="AC70" i="2"/>
  <c r="AC59" i="1" s="1"/>
  <c r="AC86" i="1" s="1"/>
  <c r="AC89" i="2"/>
  <c r="AC78" i="1" s="1"/>
  <c r="AC105" i="1" s="1"/>
  <c r="AC81" i="2"/>
  <c r="AC70" i="1" s="1"/>
  <c r="AC97" i="1" s="1"/>
  <c r="AC74" i="2"/>
  <c r="AC63" i="1" s="1"/>
  <c r="AC90" i="1" s="1"/>
  <c r="AC66" i="2"/>
  <c r="AC55" i="1" s="1"/>
  <c r="AC82" i="1" s="1"/>
  <c r="AC68" i="2"/>
  <c r="AC57" i="1" s="1"/>
  <c r="AC84" i="1" s="1"/>
  <c r="AC73" i="2"/>
  <c r="AC62" i="1" s="1"/>
  <c r="AC89" i="1" s="1"/>
  <c r="AC76" i="2"/>
  <c r="AC65" i="1" s="1"/>
  <c r="AC92" i="1" s="1"/>
  <c r="AC71" i="2"/>
  <c r="AC60" i="1" s="1"/>
  <c r="AC87" i="1" s="1"/>
  <c r="AC69" i="2"/>
  <c r="AC58" i="1" s="1"/>
  <c r="AC85" i="1" s="1"/>
  <c r="AC88" i="2"/>
  <c r="AC77" i="1" s="1"/>
  <c r="AC104" i="1" s="1"/>
  <c r="AC79" i="2"/>
  <c r="AC68" i="1" s="1"/>
  <c r="AC95" i="1" s="1"/>
  <c r="AC87" i="2"/>
  <c r="AC76" i="1" s="1"/>
  <c r="AC103" i="1" s="1"/>
  <c r="AC72" i="2"/>
  <c r="AC61" i="1" s="1"/>
  <c r="AC88" i="1" s="1"/>
  <c r="AC83" i="2"/>
  <c r="AC72" i="1" s="1"/>
  <c r="AC99" i="1" s="1"/>
  <c r="AC84" i="2"/>
  <c r="AC73" i="1" s="1"/>
  <c r="AC100" i="1" s="1"/>
  <c r="AC67" i="2"/>
  <c r="AC56" i="1" s="1"/>
  <c r="AC83" i="1" s="1"/>
  <c r="AC80" i="2"/>
  <c r="AC69" i="1" s="1"/>
  <c r="AC96" i="1" s="1"/>
  <c r="Y90" i="2"/>
  <c r="Y79" i="1" s="1"/>
  <c r="Y106" i="1" s="1"/>
  <c r="Y86" i="2"/>
  <c r="Y75" i="1" s="1"/>
  <c r="Y82" i="2"/>
  <c r="Y71" i="1" s="1"/>
  <c r="Y98" i="1" s="1"/>
  <c r="Y78" i="2"/>
  <c r="Y67" i="1" s="1"/>
  <c r="Y94" i="1" s="1"/>
  <c r="Y75" i="2"/>
  <c r="Y64" i="1" s="1"/>
  <c r="Y91" i="1" s="1"/>
  <c r="Y85" i="2"/>
  <c r="Y74" i="1" s="1"/>
  <c r="Y101" i="1" s="1"/>
  <c r="Y77" i="2"/>
  <c r="Y66" i="1" s="1"/>
  <c r="Y93" i="1" s="1"/>
  <c r="Y70" i="2"/>
  <c r="Y59" i="1" s="1"/>
  <c r="Y86" i="1" s="1"/>
  <c r="Y89" i="2"/>
  <c r="Y78" i="1" s="1"/>
  <c r="Y105" i="1" s="1"/>
  <c r="Y81" i="2"/>
  <c r="Y70" i="1" s="1"/>
  <c r="Y97" i="1" s="1"/>
  <c r="Y66" i="2"/>
  <c r="Y55" i="1" s="1"/>
  <c r="Y82" i="1" s="1"/>
  <c r="Y74" i="2"/>
  <c r="Y63" i="1" s="1"/>
  <c r="Y90" i="1" s="1"/>
  <c r="Y76" i="2"/>
  <c r="Y65" i="1" s="1"/>
  <c r="Y92" i="1" s="1"/>
  <c r="Y69" i="2"/>
  <c r="Y58" i="1" s="1"/>
  <c r="Y85" i="1" s="1"/>
  <c r="Y88" i="2"/>
  <c r="Y77" i="1" s="1"/>
  <c r="Y104" i="1" s="1"/>
  <c r="Y71" i="2"/>
  <c r="Y60" i="1" s="1"/>
  <c r="Y87" i="1" s="1"/>
  <c r="Y79" i="2"/>
  <c r="Y68" i="1" s="1"/>
  <c r="Y95" i="1" s="1"/>
  <c r="Y87" i="2"/>
  <c r="Y76" i="1" s="1"/>
  <c r="Y103" i="1" s="1"/>
  <c r="Y72" i="2"/>
  <c r="Y61" i="1" s="1"/>
  <c r="Y88" i="1" s="1"/>
  <c r="Y68" i="2"/>
  <c r="Y57" i="1" s="1"/>
  <c r="Y84" i="1" s="1"/>
  <c r="Y84" i="2"/>
  <c r="Y73" i="1" s="1"/>
  <c r="Y100" i="1" s="1"/>
  <c r="Y67" i="2"/>
  <c r="Y56" i="1" s="1"/>
  <c r="Y83" i="1" s="1"/>
  <c r="Y80" i="2"/>
  <c r="Y69" i="1" s="1"/>
  <c r="Y96" i="1" s="1"/>
  <c r="Y83" i="2"/>
  <c r="Y72" i="1" s="1"/>
  <c r="Y99" i="1" s="1"/>
  <c r="Y73" i="2"/>
  <c r="Y62" i="1" s="1"/>
  <c r="Y89" i="1" s="1"/>
  <c r="CC16" i="1"/>
  <c r="CC7" i="8"/>
  <c r="CC9" i="8" s="1"/>
  <c r="CB9" i="8"/>
  <c r="CC108" i="1" l="1"/>
  <c r="CC204" i="1" s="1"/>
  <c r="CC15" i="8" s="1"/>
  <c r="BQ102" i="1"/>
  <c r="BQ108" i="1" s="1"/>
  <c r="BQ204" i="1" s="1"/>
  <c r="BQ15" i="8" s="1"/>
  <c r="AX102" i="1"/>
  <c r="AX108" i="1" s="1"/>
  <c r="AX204" i="1" s="1"/>
  <c r="AX15" i="8" s="1"/>
  <c r="BF102" i="1"/>
  <c r="BF108" i="1" s="1"/>
  <c r="BF204" i="1" s="1"/>
  <c r="BF15" i="8" s="1"/>
  <c r="BD102" i="1"/>
  <c r="BD108" i="1" s="1"/>
  <c r="BD204" i="1" s="1"/>
  <c r="BD15" i="8" s="1"/>
  <c r="CB102" i="1"/>
  <c r="CB108" i="1" s="1"/>
  <c r="CB204" i="1" s="1"/>
  <c r="CB15" i="8" s="1"/>
  <c r="S67" i="2"/>
  <c r="S56" i="1" s="1"/>
  <c r="S83" i="1" s="1"/>
  <c r="S86" i="2"/>
  <c r="S75" i="1" s="1"/>
  <c r="S70" i="2"/>
  <c r="S59" i="1" s="1"/>
  <c r="S86" i="1" s="1"/>
  <c r="S74" i="2"/>
  <c r="S63" i="1" s="1"/>
  <c r="S90" i="1" s="1"/>
  <c r="S89" i="2"/>
  <c r="S78" i="1" s="1"/>
  <c r="S105" i="1" s="1"/>
  <c r="S88" i="2"/>
  <c r="S77" i="1" s="1"/>
  <c r="S104" i="1" s="1"/>
  <c r="S68" i="2"/>
  <c r="S57" i="1" s="1"/>
  <c r="S84" i="1" s="1"/>
  <c r="S84" i="2"/>
  <c r="S73" i="1" s="1"/>
  <c r="S100" i="1" s="1"/>
  <c r="S76" i="2"/>
  <c r="S65" i="1" s="1"/>
  <c r="S92" i="1" s="1"/>
  <c r="S72" i="2"/>
  <c r="S61" i="1" s="1"/>
  <c r="S88" i="1" s="1"/>
  <c r="S79" i="2"/>
  <c r="S68" i="1" s="1"/>
  <c r="S95" i="1" s="1"/>
  <c r="S87" i="2"/>
  <c r="S76" i="1" s="1"/>
  <c r="S103" i="1" s="1"/>
  <c r="S82" i="2"/>
  <c r="S71" i="1" s="1"/>
  <c r="S98" i="1" s="1"/>
  <c r="S90" i="2"/>
  <c r="S79" i="1" s="1"/>
  <c r="S106" i="1" s="1"/>
  <c r="S69" i="2"/>
  <c r="S58" i="1" s="1"/>
  <c r="S85" i="1" s="1"/>
  <c r="S83" i="2"/>
  <c r="S72" i="1" s="1"/>
  <c r="S99" i="1" s="1"/>
  <c r="S66" i="2"/>
  <c r="S55" i="1" s="1"/>
  <c r="S82" i="1" s="1"/>
  <c r="S71" i="2"/>
  <c r="S60" i="1" s="1"/>
  <c r="S87" i="1" s="1"/>
  <c r="S85" i="2"/>
  <c r="S74" i="1" s="1"/>
  <c r="S101" i="1" s="1"/>
  <c r="S75" i="2"/>
  <c r="S64" i="1" s="1"/>
  <c r="S91" i="1" s="1"/>
  <c r="S78" i="2"/>
  <c r="S67" i="1" s="1"/>
  <c r="S94" i="1" s="1"/>
  <c r="S81" i="2"/>
  <c r="S70" i="1" s="1"/>
  <c r="S97" i="1" s="1"/>
  <c r="S73" i="2"/>
  <c r="S62" i="1" s="1"/>
  <c r="S89" i="1" s="1"/>
  <c r="S80" i="2"/>
  <c r="S69" i="1" s="1"/>
  <c r="S96" i="1" s="1"/>
  <c r="S77" i="2"/>
  <c r="S66" i="1" s="1"/>
  <c r="S93" i="1" s="1"/>
  <c r="AA102" i="1"/>
  <c r="AA108" i="1" s="1"/>
  <c r="AA204" i="1" s="1"/>
  <c r="AA15" i="8" s="1"/>
  <c r="AE102" i="1"/>
  <c r="AE108" i="1" s="1"/>
  <c r="AE204" i="1" s="1"/>
  <c r="AE15" i="8" s="1"/>
  <c r="AU102" i="1"/>
  <c r="AU108" i="1" s="1"/>
  <c r="AU204" i="1" s="1"/>
  <c r="AU15" i="8" s="1"/>
  <c r="BS102" i="1"/>
  <c r="BS108" i="1" s="1"/>
  <c r="BS204" i="1" s="1"/>
  <c r="BS15" i="8" s="1"/>
  <c r="BW102" i="1"/>
  <c r="BW108" i="1" s="1"/>
  <c r="BW204" i="1" s="1"/>
  <c r="BW15" i="8" s="1"/>
  <c r="AK102" i="1"/>
  <c r="AK108" i="1" s="1"/>
  <c r="AK204" i="1" s="1"/>
  <c r="AK15" i="8" s="1"/>
  <c r="CC194" i="1"/>
  <c r="Y102" i="1"/>
  <c r="Y108" i="1" s="1"/>
  <c r="Y204" i="1" s="1"/>
  <c r="Y15" i="8" s="1"/>
  <c r="AO102" i="1"/>
  <c r="AO108" i="1" s="1"/>
  <c r="AO204" i="1" s="1"/>
  <c r="AO15" i="8" s="1"/>
  <c r="BE102" i="1"/>
  <c r="BE108" i="1" s="1"/>
  <c r="BE204" i="1" s="1"/>
  <c r="BE15" i="8" s="1"/>
  <c r="BU102" i="1"/>
  <c r="BU108" i="1" s="1"/>
  <c r="BU204" i="1" s="1"/>
  <c r="BU15" i="8" s="1"/>
  <c r="Z102" i="1"/>
  <c r="Z108" i="1" s="1"/>
  <c r="Z204" i="1" s="1"/>
  <c r="Z15" i="8" s="1"/>
  <c r="AD102" i="1"/>
  <c r="AD108" i="1" s="1"/>
  <c r="AD204" i="1" s="1"/>
  <c r="AD15" i="8" s="1"/>
  <c r="AH102" i="1"/>
  <c r="AH108" i="1" s="1"/>
  <c r="AH204" i="1" s="1"/>
  <c r="AH15" i="8" s="1"/>
  <c r="AT102" i="1"/>
  <c r="AT108" i="1" s="1"/>
  <c r="AT204" i="1" s="1"/>
  <c r="AT15" i="8" s="1"/>
  <c r="BJ102" i="1"/>
  <c r="BJ108" i="1" s="1"/>
  <c r="BJ204" i="1" s="1"/>
  <c r="BJ15" i="8" s="1"/>
  <c r="BV102" i="1"/>
  <c r="BV108" i="1" s="1"/>
  <c r="BV204" i="1" s="1"/>
  <c r="BV15" i="8" s="1"/>
  <c r="CB194" i="1"/>
  <c r="CB195" i="1" s="1"/>
  <c r="CC188" i="1" s="1"/>
  <c r="AV102" i="1"/>
  <c r="AV108" i="1" s="1"/>
  <c r="AV204" i="1" s="1"/>
  <c r="AV15" i="8" s="1"/>
  <c r="BT102" i="1"/>
  <c r="BT108" i="1" s="1"/>
  <c r="BT204" i="1" s="1"/>
  <c r="BT15" i="8" s="1"/>
  <c r="V73" i="2"/>
  <c r="V62" i="1" s="1"/>
  <c r="V89" i="1" s="1"/>
  <c r="V69" i="2"/>
  <c r="V58" i="1" s="1"/>
  <c r="V85" i="1" s="1"/>
  <c r="V89" i="2"/>
  <c r="V78" i="1" s="1"/>
  <c r="V105" i="1" s="1"/>
  <c r="V90" i="2"/>
  <c r="V79" i="1" s="1"/>
  <c r="V106" i="1" s="1"/>
  <c r="V82" i="2"/>
  <c r="V71" i="1" s="1"/>
  <c r="V98" i="1" s="1"/>
  <c r="V75" i="2"/>
  <c r="V64" i="1" s="1"/>
  <c r="V91" i="1" s="1"/>
  <c r="V67" i="2"/>
  <c r="V56" i="1" s="1"/>
  <c r="V83" i="1" s="1"/>
  <c r="V86" i="2"/>
  <c r="V75" i="1" s="1"/>
  <c r="V78" i="2"/>
  <c r="V67" i="1" s="1"/>
  <c r="V94" i="1" s="1"/>
  <c r="V71" i="2"/>
  <c r="V60" i="1" s="1"/>
  <c r="V87" i="1" s="1"/>
  <c r="V81" i="2"/>
  <c r="V70" i="1" s="1"/>
  <c r="V97" i="1" s="1"/>
  <c r="V68" i="2"/>
  <c r="V57" i="1" s="1"/>
  <c r="V84" i="1" s="1"/>
  <c r="V85" i="2"/>
  <c r="V74" i="1" s="1"/>
  <c r="V101" i="1" s="1"/>
  <c r="V79" i="2"/>
  <c r="V68" i="1" s="1"/>
  <c r="V95" i="1" s="1"/>
  <c r="V87" i="2"/>
  <c r="V76" i="1" s="1"/>
  <c r="V103" i="1" s="1"/>
  <c r="V72" i="2"/>
  <c r="V61" i="1" s="1"/>
  <c r="V88" i="1" s="1"/>
  <c r="V83" i="2"/>
  <c r="V72" i="1" s="1"/>
  <c r="V99" i="1" s="1"/>
  <c r="V74" i="2"/>
  <c r="V63" i="1" s="1"/>
  <c r="V90" i="1" s="1"/>
  <c r="V77" i="2"/>
  <c r="V66" i="1" s="1"/>
  <c r="V93" i="1" s="1"/>
  <c r="V80" i="2"/>
  <c r="V69" i="1" s="1"/>
  <c r="V96" i="1" s="1"/>
  <c r="V66" i="2"/>
  <c r="V55" i="1" s="1"/>
  <c r="V82" i="1" s="1"/>
  <c r="V76" i="2"/>
  <c r="V65" i="1" s="1"/>
  <c r="V92" i="1" s="1"/>
  <c r="V70" i="2"/>
  <c r="V59" i="1" s="1"/>
  <c r="V86" i="1" s="1"/>
  <c r="V84" i="2"/>
  <c r="V73" i="1" s="1"/>
  <c r="V100" i="1" s="1"/>
  <c r="V88" i="2"/>
  <c r="V77" i="1" s="1"/>
  <c r="V104" i="1" s="1"/>
  <c r="R73" i="2"/>
  <c r="R62" i="1" s="1"/>
  <c r="R89" i="1" s="1"/>
  <c r="R69" i="2"/>
  <c r="R58" i="1" s="1"/>
  <c r="R85" i="1" s="1"/>
  <c r="R89" i="2"/>
  <c r="R78" i="1" s="1"/>
  <c r="R105" i="1" s="1"/>
  <c r="R82" i="2"/>
  <c r="R71" i="1" s="1"/>
  <c r="R98" i="1" s="1"/>
  <c r="R75" i="2"/>
  <c r="R64" i="1" s="1"/>
  <c r="R91" i="1" s="1"/>
  <c r="R67" i="2"/>
  <c r="R56" i="1" s="1"/>
  <c r="R83" i="1" s="1"/>
  <c r="R71" i="2"/>
  <c r="R60" i="1" s="1"/>
  <c r="R87" i="1" s="1"/>
  <c r="R90" i="2"/>
  <c r="R79" i="1" s="1"/>
  <c r="R106" i="1" s="1"/>
  <c r="R78" i="2"/>
  <c r="R67" i="1" s="1"/>
  <c r="R94" i="1" s="1"/>
  <c r="R86" i="2"/>
  <c r="R75" i="1" s="1"/>
  <c r="R68" i="2"/>
  <c r="R57" i="1" s="1"/>
  <c r="R84" i="1" s="1"/>
  <c r="R74" i="2"/>
  <c r="R63" i="1" s="1"/>
  <c r="R90" i="1" s="1"/>
  <c r="R77" i="2"/>
  <c r="R66" i="1" s="1"/>
  <c r="R93" i="1" s="1"/>
  <c r="R80" i="2"/>
  <c r="R69" i="1" s="1"/>
  <c r="R96" i="1" s="1"/>
  <c r="R88" i="2"/>
  <c r="R77" i="1" s="1"/>
  <c r="R104" i="1" s="1"/>
  <c r="R66" i="2"/>
  <c r="R55" i="1" s="1"/>
  <c r="R82" i="1" s="1"/>
  <c r="R81" i="2"/>
  <c r="R70" i="1" s="1"/>
  <c r="R97" i="1" s="1"/>
  <c r="R70" i="2"/>
  <c r="R59" i="1" s="1"/>
  <c r="R86" i="1" s="1"/>
  <c r="R84" i="2"/>
  <c r="R73" i="1" s="1"/>
  <c r="R100" i="1" s="1"/>
  <c r="R79" i="2"/>
  <c r="R68" i="1" s="1"/>
  <c r="R95" i="1" s="1"/>
  <c r="R87" i="2"/>
  <c r="R76" i="1" s="1"/>
  <c r="R103" i="1" s="1"/>
  <c r="R72" i="2"/>
  <c r="R61" i="1" s="1"/>
  <c r="R88" i="1" s="1"/>
  <c r="R83" i="2"/>
  <c r="R72" i="1" s="1"/>
  <c r="R99" i="1" s="1"/>
  <c r="R85" i="2"/>
  <c r="R74" i="1" s="1"/>
  <c r="R101" i="1" s="1"/>
  <c r="R76" i="2"/>
  <c r="R65" i="1" s="1"/>
  <c r="R92" i="1" s="1"/>
  <c r="W102" i="1"/>
  <c r="W108" i="1" s="1"/>
  <c r="W204" i="1" s="1"/>
  <c r="W15" i="8" s="1"/>
  <c r="AI102" i="1"/>
  <c r="AI108" i="1" s="1"/>
  <c r="AI204" i="1" s="1"/>
  <c r="AI15" i="8" s="1"/>
  <c r="AM102" i="1"/>
  <c r="AM108" i="1" s="1"/>
  <c r="AM204" i="1" s="1"/>
  <c r="AM15" i="8" s="1"/>
  <c r="AY102" i="1"/>
  <c r="AY108" i="1" s="1"/>
  <c r="AY204" i="1" s="1"/>
  <c r="AY15" i="8" s="1"/>
  <c r="CA102" i="1"/>
  <c r="CA108" i="1" s="1"/>
  <c r="CA204" i="1" s="1"/>
  <c r="CA15" i="8" s="1"/>
  <c r="BX102" i="1"/>
  <c r="BX108" i="1" s="1"/>
  <c r="BX204" i="1" s="1"/>
  <c r="BX15" i="8" s="1"/>
  <c r="AC102" i="1"/>
  <c r="AC108" i="1" s="1"/>
  <c r="AC204" i="1" s="1"/>
  <c r="AC15" i="8" s="1"/>
  <c r="AS102" i="1"/>
  <c r="AS108" i="1" s="1"/>
  <c r="AS204" i="1" s="1"/>
  <c r="AS15" i="8" s="1"/>
  <c r="BI102" i="1"/>
  <c r="BI108" i="1" s="1"/>
  <c r="BI204" i="1" s="1"/>
  <c r="BI15" i="8" s="1"/>
  <c r="BY102" i="1"/>
  <c r="BY108" i="1" s="1"/>
  <c r="BY204" i="1" s="1"/>
  <c r="BY15" i="8" s="1"/>
  <c r="BN102" i="1"/>
  <c r="BN108" i="1" s="1"/>
  <c r="BN204" i="1" s="1"/>
  <c r="BN15" i="8" s="1"/>
  <c r="BZ102" i="1"/>
  <c r="BZ108" i="1" s="1"/>
  <c r="BZ204" i="1" s="1"/>
  <c r="BZ15" i="8" s="1"/>
  <c r="AJ102" i="1"/>
  <c r="AJ108" i="1" s="1"/>
  <c r="AJ204" i="1" s="1"/>
  <c r="AJ15" i="8" s="1"/>
  <c r="U90" i="2"/>
  <c r="U79" i="1" s="1"/>
  <c r="U106" i="1" s="1"/>
  <c r="U86" i="2"/>
  <c r="U75" i="1" s="1"/>
  <c r="U82" i="2"/>
  <c r="U71" i="1" s="1"/>
  <c r="U98" i="1" s="1"/>
  <c r="U78" i="2"/>
  <c r="U67" i="1" s="1"/>
  <c r="U94" i="1" s="1"/>
  <c r="U75" i="2"/>
  <c r="U64" i="1" s="1"/>
  <c r="U91" i="1" s="1"/>
  <c r="U89" i="2"/>
  <c r="U78" i="1" s="1"/>
  <c r="U105" i="1" s="1"/>
  <c r="U81" i="2"/>
  <c r="U70" i="1" s="1"/>
  <c r="U97" i="1" s="1"/>
  <c r="U74" i="2"/>
  <c r="U63" i="1" s="1"/>
  <c r="U90" i="1" s="1"/>
  <c r="U66" i="2"/>
  <c r="U55" i="1" s="1"/>
  <c r="U82" i="1" s="1"/>
  <c r="U85" i="2"/>
  <c r="U74" i="1" s="1"/>
  <c r="U101" i="1" s="1"/>
  <c r="U77" i="2"/>
  <c r="U66" i="1" s="1"/>
  <c r="U93" i="1" s="1"/>
  <c r="U70" i="2"/>
  <c r="U59" i="1" s="1"/>
  <c r="U86" i="1" s="1"/>
  <c r="U79" i="2"/>
  <c r="U68" i="1" s="1"/>
  <c r="U95" i="1" s="1"/>
  <c r="U87" i="2"/>
  <c r="U76" i="1" s="1"/>
  <c r="U103" i="1" s="1"/>
  <c r="U72" i="2"/>
  <c r="U61" i="1" s="1"/>
  <c r="U88" i="1" s="1"/>
  <c r="U83" i="2"/>
  <c r="U72" i="1" s="1"/>
  <c r="U99" i="1" s="1"/>
  <c r="U84" i="2"/>
  <c r="U73" i="1" s="1"/>
  <c r="U100" i="1" s="1"/>
  <c r="U67" i="2"/>
  <c r="U56" i="1" s="1"/>
  <c r="U83" i="1" s="1"/>
  <c r="U76" i="2"/>
  <c r="U65" i="1" s="1"/>
  <c r="U92" i="1" s="1"/>
  <c r="U80" i="2"/>
  <c r="U69" i="1" s="1"/>
  <c r="U96" i="1" s="1"/>
  <c r="U71" i="2"/>
  <c r="U60" i="1" s="1"/>
  <c r="U87" i="1" s="1"/>
  <c r="U68" i="2"/>
  <c r="U57" i="1" s="1"/>
  <c r="U84" i="1" s="1"/>
  <c r="U73" i="2"/>
  <c r="U62" i="1" s="1"/>
  <c r="U89" i="1" s="1"/>
  <c r="U69" i="2"/>
  <c r="U58" i="1" s="1"/>
  <c r="U85" i="1" s="1"/>
  <c r="U88" i="2"/>
  <c r="U77" i="1" s="1"/>
  <c r="U104" i="1" s="1"/>
  <c r="AZ102" i="1"/>
  <c r="AZ108" i="1" s="1"/>
  <c r="AZ204" i="1" s="1"/>
  <c r="AZ15" i="8" s="1"/>
  <c r="BH102" i="1"/>
  <c r="BH108" i="1" s="1"/>
  <c r="BH204" i="1" s="1"/>
  <c r="BH15" i="8" s="1"/>
  <c r="BA102" i="1"/>
  <c r="BA108" i="1" s="1"/>
  <c r="BA204" i="1" s="1"/>
  <c r="BA15" i="8" s="1"/>
  <c r="AG102" i="1"/>
  <c r="AG108" i="1" s="1"/>
  <c r="AG204" i="1" s="1"/>
  <c r="AG15" i="8" s="1"/>
  <c r="AW102" i="1"/>
  <c r="AW108" i="1" s="1"/>
  <c r="AW204" i="1" s="1"/>
  <c r="AW15" i="8" s="1"/>
  <c r="BM102" i="1"/>
  <c r="BM108" i="1" s="1"/>
  <c r="BM204" i="1" s="1"/>
  <c r="BM15" i="8" s="1"/>
  <c r="AL102" i="1"/>
  <c r="AL108" i="1" s="1"/>
  <c r="AL204" i="1" s="1"/>
  <c r="AL15" i="8" s="1"/>
  <c r="AP102" i="1"/>
  <c r="AP108" i="1" s="1"/>
  <c r="AP204" i="1" s="1"/>
  <c r="AP15" i="8" s="1"/>
  <c r="BB102" i="1"/>
  <c r="BB108" i="1" s="1"/>
  <c r="BB204" i="1" s="1"/>
  <c r="BB15" i="8" s="1"/>
  <c r="BR102" i="1"/>
  <c r="BR108" i="1" s="1"/>
  <c r="BR204" i="1" s="1"/>
  <c r="BR15" i="8" s="1"/>
  <c r="X102" i="1"/>
  <c r="X108" i="1" s="1"/>
  <c r="X204" i="1" s="1"/>
  <c r="X15" i="8" s="1"/>
  <c r="AB102" i="1"/>
  <c r="AB108" i="1" s="1"/>
  <c r="AB204" i="1" s="1"/>
  <c r="AB15" i="8" s="1"/>
  <c r="AN102" i="1"/>
  <c r="AN108" i="1" s="1"/>
  <c r="AN204" i="1" s="1"/>
  <c r="AN15" i="8" s="1"/>
  <c r="BL102" i="1"/>
  <c r="BL108" i="1" s="1"/>
  <c r="BL204" i="1" s="1"/>
  <c r="BL15" i="8" s="1"/>
  <c r="T89" i="2"/>
  <c r="T78" i="1" s="1"/>
  <c r="T105" i="1" s="1"/>
  <c r="T85" i="2"/>
  <c r="T74" i="1" s="1"/>
  <c r="T101" i="1" s="1"/>
  <c r="T81" i="2"/>
  <c r="T70" i="1" s="1"/>
  <c r="T97" i="1" s="1"/>
  <c r="T77" i="2"/>
  <c r="T66" i="1" s="1"/>
  <c r="T93" i="1" s="1"/>
  <c r="T82" i="2"/>
  <c r="T71" i="1" s="1"/>
  <c r="T98" i="1" s="1"/>
  <c r="T78" i="2"/>
  <c r="T67" i="1" s="1"/>
  <c r="T94" i="1" s="1"/>
  <c r="T75" i="2"/>
  <c r="T64" i="1" s="1"/>
  <c r="T91" i="1" s="1"/>
  <c r="T71" i="2"/>
  <c r="T60" i="1" s="1"/>
  <c r="T87" i="1" s="1"/>
  <c r="T67" i="2"/>
  <c r="T56" i="1" s="1"/>
  <c r="T83" i="1" s="1"/>
  <c r="T88" i="2"/>
  <c r="T77" i="1" s="1"/>
  <c r="T104" i="1" s="1"/>
  <c r="T80" i="2"/>
  <c r="T69" i="1" s="1"/>
  <c r="T96" i="1" s="1"/>
  <c r="T73" i="2"/>
  <c r="T62" i="1" s="1"/>
  <c r="T89" i="1" s="1"/>
  <c r="T84" i="2"/>
  <c r="T73" i="1" s="1"/>
  <c r="T100" i="1" s="1"/>
  <c r="T69" i="2"/>
  <c r="T58" i="1" s="1"/>
  <c r="T85" i="1" s="1"/>
  <c r="T66" i="2"/>
  <c r="T55" i="1" s="1"/>
  <c r="T82" i="1" s="1"/>
  <c r="T74" i="2"/>
  <c r="T63" i="1" s="1"/>
  <c r="T90" i="1" s="1"/>
  <c r="T83" i="2"/>
  <c r="T72" i="1" s="1"/>
  <c r="T99" i="1" s="1"/>
  <c r="T68" i="2"/>
  <c r="T57" i="1" s="1"/>
  <c r="T84" i="1" s="1"/>
  <c r="T86" i="2"/>
  <c r="T75" i="1" s="1"/>
  <c r="T70" i="2"/>
  <c r="T59" i="1" s="1"/>
  <c r="T86" i="1" s="1"/>
  <c r="T90" i="2"/>
  <c r="T79" i="1" s="1"/>
  <c r="T106" i="1" s="1"/>
  <c r="T79" i="2"/>
  <c r="T68" i="1" s="1"/>
  <c r="T95" i="1" s="1"/>
  <c r="T76" i="2"/>
  <c r="T65" i="1" s="1"/>
  <c r="T92" i="1" s="1"/>
  <c r="T87" i="2"/>
  <c r="T76" i="1" s="1"/>
  <c r="T103" i="1" s="1"/>
  <c r="T72" i="2"/>
  <c r="T61" i="1" s="1"/>
  <c r="T88" i="1" s="1"/>
  <c r="AQ102" i="1"/>
  <c r="AQ108" i="1" s="1"/>
  <c r="AQ204" i="1" s="1"/>
  <c r="AQ15" i="8" s="1"/>
  <c r="BC102" i="1"/>
  <c r="BC108" i="1" s="1"/>
  <c r="BC204" i="1" s="1"/>
  <c r="BC15" i="8" s="1"/>
  <c r="BG102" i="1"/>
  <c r="BG108" i="1" s="1"/>
  <c r="BG204" i="1" s="1"/>
  <c r="BG15" i="8" s="1"/>
  <c r="BK102" i="1"/>
  <c r="BK108" i="1" s="1"/>
  <c r="BK204" i="1" s="1"/>
  <c r="BK15" i="8" s="1"/>
  <c r="BO102" i="1"/>
  <c r="BO108" i="1" s="1"/>
  <c r="BO204" i="1" s="1"/>
  <c r="BO15" i="8" s="1"/>
  <c r="AF102" i="1"/>
  <c r="AF108" i="1" s="1"/>
  <c r="AF204" i="1" s="1"/>
  <c r="AF15" i="8" s="1"/>
  <c r="AR102" i="1"/>
  <c r="AR108" i="1" s="1"/>
  <c r="AR204" i="1" s="1"/>
  <c r="AR15" i="8" s="1"/>
  <c r="BP102" i="1"/>
  <c r="BP108" i="1" s="1"/>
  <c r="BP204" i="1" s="1"/>
  <c r="BP15" i="8" s="1"/>
  <c r="H162" i="1" l="1"/>
  <c r="H143" i="1"/>
  <c r="I143" i="1" s="1"/>
  <c r="H151" i="1"/>
  <c r="H159" i="1"/>
  <c r="I159" i="1" s="1"/>
  <c r="H161" i="1"/>
  <c r="H165" i="1"/>
  <c r="I165" i="1" s="1"/>
  <c r="H148" i="1"/>
  <c r="H149" i="1"/>
  <c r="H147" i="1"/>
  <c r="H157" i="1"/>
  <c r="I157" i="1" s="1"/>
  <c r="J157" i="1" s="1"/>
  <c r="H144" i="1"/>
  <c r="I144" i="1" s="1"/>
  <c r="H146" i="1"/>
  <c r="I146" i="1" s="1"/>
  <c r="H156" i="1"/>
  <c r="I156" i="1" s="1"/>
  <c r="H167" i="1"/>
  <c r="H160" i="1"/>
  <c r="I160" i="1" s="1"/>
  <c r="H145" i="1"/>
  <c r="H166" i="1"/>
  <c r="H153" i="1"/>
  <c r="H164" i="1"/>
  <c r="I164" i="1" s="1"/>
  <c r="H158" i="1"/>
  <c r="H154" i="1"/>
  <c r="I154" i="1" s="1"/>
  <c r="H155" i="1"/>
  <c r="I155" i="1" s="1"/>
  <c r="H152" i="1"/>
  <c r="H150" i="1"/>
  <c r="CC195" i="1"/>
  <c r="T102" i="1"/>
  <c r="T108" i="1" s="1"/>
  <c r="T204" i="1" s="1"/>
  <c r="T15" i="8" s="1"/>
  <c r="E162" i="1"/>
  <c r="E156" i="1"/>
  <c r="E143" i="1"/>
  <c r="E151" i="1"/>
  <c r="E167" i="1"/>
  <c r="E159" i="1"/>
  <c r="E160" i="1"/>
  <c r="E161" i="1"/>
  <c r="E165" i="1"/>
  <c r="E145" i="1"/>
  <c r="E148" i="1"/>
  <c r="E166" i="1"/>
  <c r="V102" i="1"/>
  <c r="V108" i="1" s="1"/>
  <c r="V204" i="1" s="1"/>
  <c r="V15" i="8" s="1"/>
  <c r="E149" i="1"/>
  <c r="E147" i="1"/>
  <c r="E157" i="1"/>
  <c r="R102" i="1"/>
  <c r="E144" i="1"/>
  <c r="E146" i="1"/>
  <c r="S102" i="1"/>
  <c r="S108" i="1" s="1"/>
  <c r="S204" i="1" s="1"/>
  <c r="S15" i="8" s="1"/>
  <c r="U102" i="1"/>
  <c r="U108" i="1" s="1"/>
  <c r="U204" i="1" s="1"/>
  <c r="U15" i="8" s="1"/>
  <c r="E153" i="1"/>
  <c r="E164" i="1"/>
  <c r="E158" i="1"/>
  <c r="E154" i="1"/>
  <c r="E155" i="1"/>
  <c r="E152" i="1"/>
  <c r="E150" i="1"/>
  <c r="J155" i="1" l="1"/>
  <c r="K155" i="1" s="1"/>
  <c r="L155" i="1" s="1"/>
  <c r="J156" i="1"/>
  <c r="I161" i="1"/>
  <c r="J161" i="1" s="1"/>
  <c r="I153" i="1"/>
  <c r="J153" i="1" s="1"/>
  <c r="H163" i="1"/>
  <c r="I163" i="1" s="1"/>
  <c r="I235" i="1" s="1"/>
  <c r="I263" i="1" s="1"/>
  <c r="I54" i="8" s="1"/>
  <c r="J164" i="1"/>
  <c r="K164" i="1" s="1"/>
  <c r="I151" i="1"/>
  <c r="I150" i="1"/>
  <c r="I222" i="1" s="1"/>
  <c r="I250" i="1" s="1"/>
  <c r="I41" i="8" s="1"/>
  <c r="I152" i="1"/>
  <c r="I158" i="1"/>
  <c r="I145" i="1"/>
  <c r="J160" i="1"/>
  <c r="J146" i="1"/>
  <c r="I147" i="1"/>
  <c r="J147" i="1" s="1"/>
  <c r="I149" i="1"/>
  <c r="I162" i="1"/>
  <c r="I148" i="1"/>
  <c r="I166" i="1"/>
  <c r="J144" i="1"/>
  <c r="I231" i="1"/>
  <c r="I259" i="1" s="1"/>
  <c r="I50" i="8" s="1"/>
  <c r="J159" i="1"/>
  <c r="K159" i="1" s="1"/>
  <c r="K231" i="1" s="1"/>
  <c r="K259" i="1" s="1"/>
  <c r="K50" i="8" s="1"/>
  <c r="R108" i="1"/>
  <c r="R204" i="1" s="1"/>
  <c r="R15" i="8" s="1"/>
  <c r="H231" i="1"/>
  <c r="J154" i="1"/>
  <c r="I167" i="1"/>
  <c r="K157" i="1"/>
  <c r="J165" i="1"/>
  <c r="K165" i="1" s="1"/>
  <c r="J143" i="1"/>
  <c r="K143" i="1" s="1"/>
  <c r="L143" i="1" s="1"/>
  <c r="E163" i="1"/>
  <c r="H226" i="1"/>
  <c r="I236" i="1"/>
  <c r="I264" i="1" s="1"/>
  <c r="I55" i="8" s="1"/>
  <c r="H225" i="1"/>
  <c r="H220" i="1"/>
  <c r="H215" i="1"/>
  <c r="H228" i="1"/>
  <c r="H236" i="1"/>
  <c r="H222" i="1"/>
  <c r="H224" i="1"/>
  <c r="J229" i="1"/>
  <c r="J257" i="1" s="1"/>
  <c r="J48" i="8" s="1"/>
  <c r="H229" i="1"/>
  <c r="H219" i="1"/>
  <c r="H237" i="1"/>
  <c r="H230" i="1"/>
  <c r="H218" i="1"/>
  <c r="H221" i="1"/>
  <c r="I237" i="1"/>
  <c r="I265" i="1" s="1"/>
  <c r="I56" i="8" s="1"/>
  <c r="I232" i="1"/>
  <c r="I260" i="1" s="1"/>
  <c r="I51" i="8" s="1"/>
  <c r="H239" i="1"/>
  <c r="H234" i="1"/>
  <c r="H227" i="1"/>
  <c r="H216" i="1"/>
  <c r="H238" i="1"/>
  <c r="H217" i="1"/>
  <c r="H233" i="1"/>
  <c r="H232" i="1"/>
  <c r="H223" i="1"/>
  <c r="J237" i="1" l="1"/>
  <c r="J265" i="1" s="1"/>
  <c r="J56" i="8" s="1"/>
  <c r="K156" i="1"/>
  <c r="L156" i="1" s="1"/>
  <c r="K147" i="1"/>
  <c r="L147" i="1" s="1"/>
  <c r="H168" i="1"/>
  <c r="H170" i="1" s="1"/>
  <c r="H205" i="1" s="1"/>
  <c r="H16" i="8" s="1"/>
  <c r="H18" i="8" s="1"/>
  <c r="I14" i="8" s="1"/>
  <c r="K161" i="1"/>
  <c r="L161" i="1" s="1"/>
  <c r="M161" i="1" s="1"/>
  <c r="N161" i="1" s="1"/>
  <c r="K153" i="1"/>
  <c r="L165" i="1"/>
  <c r="L157" i="1"/>
  <c r="M157" i="1" s="1"/>
  <c r="J167" i="1"/>
  <c r="J151" i="1"/>
  <c r="J163" i="1"/>
  <c r="K154" i="1"/>
  <c r="H259" i="1"/>
  <c r="H50" i="8" s="1"/>
  <c r="I238" i="1"/>
  <c r="I266" i="1" s="1"/>
  <c r="I57" i="8" s="1"/>
  <c r="L164" i="1"/>
  <c r="J150" i="1"/>
  <c r="K150" i="1" s="1"/>
  <c r="J166" i="1"/>
  <c r="J162" i="1"/>
  <c r="K144" i="1"/>
  <c r="L144" i="1" s="1"/>
  <c r="M143" i="1"/>
  <c r="N143" i="1" s="1"/>
  <c r="J231" i="1"/>
  <c r="J259" i="1" s="1"/>
  <c r="J50" i="8" s="1"/>
  <c r="L159" i="1"/>
  <c r="J149" i="1"/>
  <c r="K149" i="1" s="1"/>
  <c r="L149" i="1" s="1"/>
  <c r="K146" i="1"/>
  <c r="L146" i="1" s="1"/>
  <c r="K160" i="1"/>
  <c r="L160" i="1" s="1"/>
  <c r="J158" i="1"/>
  <c r="K158" i="1" s="1"/>
  <c r="J232" i="1"/>
  <c r="J260" i="1" s="1"/>
  <c r="J51" i="8" s="1"/>
  <c r="M155" i="1"/>
  <c r="N155" i="1" s="1"/>
  <c r="J148" i="1"/>
  <c r="J145" i="1"/>
  <c r="K145" i="1" s="1"/>
  <c r="J152" i="1"/>
  <c r="H235" i="1"/>
  <c r="H261" i="1"/>
  <c r="H255" i="1"/>
  <c r="H246" i="1"/>
  <c r="H247" i="1"/>
  <c r="H252" i="1"/>
  <c r="H245" i="1"/>
  <c r="H262" i="1"/>
  <c r="H258" i="1"/>
  <c r="H257" i="1"/>
  <c r="H250" i="1"/>
  <c r="H254" i="1"/>
  <c r="H251" i="1"/>
  <c r="H266" i="1"/>
  <c r="H267" i="1"/>
  <c r="H264" i="1"/>
  <c r="H248" i="1"/>
  <c r="H260" i="1"/>
  <c r="H244" i="1"/>
  <c r="H249" i="1"/>
  <c r="H265" i="1"/>
  <c r="H256" i="1"/>
  <c r="H253" i="1"/>
  <c r="E168" i="1"/>
  <c r="I239" i="1"/>
  <c r="I267" i="1" s="1"/>
  <c r="I58" i="8" s="1"/>
  <c r="I227" i="1"/>
  <c r="I255" i="1" s="1"/>
  <c r="I46" i="8" s="1"/>
  <c r="I234" i="1"/>
  <c r="I262" i="1" s="1"/>
  <c r="I53" i="8" s="1"/>
  <c r="I219" i="1"/>
  <c r="I247" i="1" s="1"/>
  <c r="I38" i="8" s="1"/>
  <c r="I229" i="1"/>
  <c r="I257" i="1" s="1"/>
  <c r="I48" i="8" s="1"/>
  <c r="J218" i="1"/>
  <c r="J246" i="1" s="1"/>
  <c r="J37" i="8" s="1"/>
  <c r="I230" i="1"/>
  <c r="I258" i="1" s="1"/>
  <c r="I49" i="8" s="1"/>
  <c r="I224" i="1"/>
  <c r="I252" i="1" s="1"/>
  <c r="I43" i="8" s="1"/>
  <c r="H240" i="1"/>
  <c r="H243" i="1"/>
  <c r="I228" i="1"/>
  <c r="I256" i="1" s="1"/>
  <c r="I47" i="8" s="1"/>
  <c r="I217" i="1"/>
  <c r="I245" i="1" s="1"/>
  <c r="I36" i="8" s="1"/>
  <c r="I221" i="1"/>
  <c r="I249" i="1" s="1"/>
  <c r="I40" i="8" s="1"/>
  <c r="I223" i="1"/>
  <c r="I251" i="1" s="1"/>
  <c r="I42" i="8" s="1"/>
  <c r="I220" i="1"/>
  <c r="I248" i="1" s="1"/>
  <c r="I39" i="8" s="1"/>
  <c r="I168" i="1"/>
  <c r="I170" i="1" s="1"/>
  <c r="I205" i="1" s="1"/>
  <c r="I16" i="8" s="1"/>
  <c r="I215" i="1"/>
  <c r="J225" i="1"/>
  <c r="J253" i="1" s="1"/>
  <c r="J44" i="8" s="1"/>
  <c r="I226" i="1"/>
  <c r="I254" i="1" s="1"/>
  <c r="I45" i="8" s="1"/>
  <c r="I233" i="1"/>
  <c r="I261" i="1" s="1"/>
  <c r="I52" i="8" s="1"/>
  <c r="I225" i="1"/>
  <c r="I253" i="1" s="1"/>
  <c r="I44" i="8" s="1"/>
  <c r="I216" i="1"/>
  <c r="I244" i="1" s="1"/>
  <c r="I35" i="8" s="1"/>
  <c r="I218" i="1"/>
  <c r="I246" i="1" s="1"/>
  <c r="I37" i="8" s="1"/>
  <c r="K233" i="1" l="1"/>
  <c r="K261" i="1" s="1"/>
  <c r="K52" i="8" s="1"/>
  <c r="H174" i="1"/>
  <c r="M156" i="1"/>
  <c r="J222" i="1"/>
  <c r="J250" i="1" s="1"/>
  <c r="J41" i="8" s="1"/>
  <c r="M165" i="1"/>
  <c r="N165" i="1" s="1"/>
  <c r="O165" i="1" s="1"/>
  <c r="L153" i="1"/>
  <c r="H175" i="1"/>
  <c r="N157" i="1"/>
  <c r="O157" i="1" s="1"/>
  <c r="P157" i="1" s="1"/>
  <c r="Q157" i="1" s="1"/>
  <c r="R157" i="1" s="1"/>
  <c r="S157" i="1" s="1"/>
  <c r="T157" i="1" s="1"/>
  <c r="U157" i="1" s="1"/>
  <c r="V157" i="1" s="1"/>
  <c r="W157" i="1" s="1"/>
  <c r="X157" i="1" s="1"/>
  <c r="Y157" i="1" s="1"/>
  <c r="Z157" i="1" s="1"/>
  <c r="AA157" i="1" s="1"/>
  <c r="AB157" i="1" s="1"/>
  <c r="AC157" i="1" s="1"/>
  <c r="AD157" i="1" s="1"/>
  <c r="AE157" i="1" s="1"/>
  <c r="AF157" i="1" s="1"/>
  <c r="AG157" i="1" s="1"/>
  <c r="AH157" i="1" s="1"/>
  <c r="AI157" i="1" s="1"/>
  <c r="AJ157" i="1" s="1"/>
  <c r="AK157" i="1" s="1"/>
  <c r="AL157" i="1" s="1"/>
  <c r="AM157" i="1" s="1"/>
  <c r="AN157" i="1" s="1"/>
  <c r="AO157" i="1" s="1"/>
  <c r="AP157" i="1" s="1"/>
  <c r="AQ157" i="1" s="1"/>
  <c r="AR157" i="1" s="1"/>
  <c r="AS157" i="1" s="1"/>
  <c r="AT157" i="1" s="1"/>
  <c r="AU157" i="1" s="1"/>
  <c r="AV157" i="1" s="1"/>
  <c r="AW157" i="1" s="1"/>
  <c r="AX157" i="1" s="1"/>
  <c r="AY157" i="1" s="1"/>
  <c r="AZ157" i="1" s="1"/>
  <c r="BA157" i="1" s="1"/>
  <c r="BB157" i="1" s="1"/>
  <c r="BC157" i="1" s="1"/>
  <c r="BD157" i="1" s="1"/>
  <c r="BE157" i="1" s="1"/>
  <c r="BF157" i="1" s="1"/>
  <c r="BG157" i="1" s="1"/>
  <c r="BH157" i="1" s="1"/>
  <c r="BI157" i="1" s="1"/>
  <c r="BJ157" i="1" s="1"/>
  <c r="BK157" i="1" s="1"/>
  <c r="BL157" i="1" s="1"/>
  <c r="BM157" i="1" s="1"/>
  <c r="BN157" i="1" s="1"/>
  <c r="BO157" i="1" s="1"/>
  <c r="BP157" i="1" s="1"/>
  <c r="BQ157" i="1" s="1"/>
  <c r="BR157" i="1" s="1"/>
  <c r="BS157" i="1" s="1"/>
  <c r="BT157" i="1" s="1"/>
  <c r="BU157" i="1" s="1"/>
  <c r="BV157" i="1" s="1"/>
  <c r="BW157" i="1" s="1"/>
  <c r="BX157" i="1" s="1"/>
  <c r="BY157" i="1" s="1"/>
  <c r="BZ157" i="1" s="1"/>
  <c r="CA157" i="1" s="1"/>
  <c r="CB157" i="1" s="1"/>
  <c r="CC157" i="1" s="1"/>
  <c r="O161" i="1"/>
  <c r="P161" i="1" s="1"/>
  <c r="Q161" i="1" s="1"/>
  <c r="R161" i="1" s="1"/>
  <c r="S161" i="1" s="1"/>
  <c r="L158" i="1"/>
  <c r="M158" i="1" s="1"/>
  <c r="N158" i="1" s="1"/>
  <c r="L231" i="1"/>
  <c r="M146" i="1"/>
  <c r="N146" i="1" s="1"/>
  <c r="O146" i="1" s="1"/>
  <c r="P146" i="1" s="1"/>
  <c r="Q146" i="1" s="1"/>
  <c r="R146" i="1" s="1"/>
  <c r="S146" i="1" s="1"/>
  <c r="T146" i="1" s="1"/>
  <c r="U146" i="1" s="1"/>
  <c r="V146" i="1" s="1"/>
  <c r="W146" i="1" s="1"/>
  <c r="X146" i="1" s="1"/>
  <c r="Y146" i="1" s="1"/>
  <c r="Z146" i="1" s="1"/>
  <c r="AA146" i="1" s="1"/>
  <c r="AB146" i="1" s="1"/>
  <c r="AC146" i="1" s="1"/>
  <c r="AD146" i="1" s="1"/>
  <c r="AE146" i="1" s="1"/>
  <c r="AF146" i="1" s="1"/>
  <c r="AG146" i="1" s="1"/>
  <c r="AH146" i="1" s="1"/>
  <c r="AI146" i="1" s="1"/>
  <c r="AJ146" i="1" s="1"/>
  <c r="AK146" i="1" s="1"/>
  <c r="AL146" i="1" s="1"/>
  <c r="AM146" i="1" s="1"/>
  <c r="AN146" i="1" s="1"/>
  <c r="AO146" i="1" s="1"/>
  <c r="AP146" i="1" s="1"/>
  <c r="AQ146" i="1" s="1"/>
  <c r="AR146" i="1" s="1"/>
  <c r="AS146" i="1" s="1"/>
  <c r="AT146" i="1" s="1"/>
  <c r="AU146" i="1" s="1"/>
  <c r="AV146" i="1" s="1"/>
  <c r="AW146" i="1" s="1"/>
  <c r="AX146" i="1" s="1"/>
  <c r="AY146" i="1" s="1"/>
  <c r="AZ146" i="1" s="1"/>
  <c r="BA146" i="1" s="1"/>
  <c r="BB146" i="1" s="1"/>
  <c r="BC146" i="1" s="1"/>
  <c r="BD146" i="1" s="1"/>
  <c r="BE146" i="1" s="1"/>
  <c r="BF146" i="1" s="1"/>
  <c r="BG146" i="1" s="1"/>
  <c r="BH146" i="1" s="1"/>
  <c r="BI146" i="1" s="1"/>
  <c r="BJ146" i="1" s="1"/>
  <c r="BK146" i="1" s="1"/>
  <c r="BL146" i="1" s="1"/>
  <c r="BM146" i="1" s="1"/>
  <c r="BN146" i="1" s="1"/>
  <c r="BO146" i="1" s="1"/>
  <c r="BP146" i="1" s="1"/>
  <c r="BQ146" i="1" s="1"/>
  <c r="BR146" i="1" s="1"/>
  <c r="BS146" i="1" s="1"/>
  <c r="BT146" i="1" s="1"/>
  <c r="BU146" i="1" s="1"/>
  <c r="BV146" i="1" s="1"/>
  <c r="BW146" i="1" s="1"/>
  <c r="BX146" i="1" s="1"/>
  <c r="BY146" i="1" s="1"/>
  <c r="BZ146" i="1" s="1"/>
  <c r="CA146" i="1" s="1"/>
  <c r="CB146" i="1" s="1"/>
  <c r="CC146" i="1" s="1"/>
  <c r="M147" i="1"/>
  <c r="N147" i="1" s="1"/>
  <c r="O147" i="1" s="1"/>
  <c r="P147" i="1" s="1"/>
  <c r="Q147" i="1" s="1"/>
  <c r="R147" i="1" s="1"/>
  <c r="S147" i="1" s="1"/>
  <c r="T147" i="1" s="1"/>
  <c r="U147" i="1" s="1"/>
  <c r="V147" i="1" s="1"/>
  <c r="W147" i="1" s="1"/>
  <c r="X147" i="1" s="1"/>
  <c r="Y147" i="1" s="1"/>
  <c r="Z147" i="1" s="1"/>
  <c r="AA147" i="1" s="1"/>
  <c r="AB147" i="1" s="1"/>
  <c r="AC147" i="1" s="1"/>
  <c r="AD147" i="1" s="1"/>
  <c r="AE147" i="1" s="1"/>
  <c r="AF147" i="1" s="1"/>
  <c r="AG147" i="1" s="1"/>
  <c r="AH147" i="1" s="1"/>
  <c r="AI147" i="1" s="1"/>
  <c r="AJ147" i="1" s="1"/>
  <c r="AK147" i="1" s="1"/>
  <c r="AL147" i="1" s="1"/>
  <c r="AM147" i="1" s="1"/>
  <c r="AN147" i="1" s="1"/>
  <c r="AO147" i="1" s="1"/>
  <c r="AP147" i="1" s="1"/>
  <c r="AQ147" i="1" s="1"/>
  <c r="AR147" i="1" s="1"/>
  <c r="AS147" i="1" s="1"/>
  <c r="AT147" i="1" s="1"/>
  <c r="AU147" i="1" s="1"/>
  <c r="AV147" i="1" s="1"/>
  <c r="AW147" i="1" s="1"/>
  <c r="AX147" i="1" s="1"/>
  <c r="AY147" i="1" s="1"/>
  <c r="AZ147" i="1" s="1"/>
  <c r="BA147" i="1" s="1"/>
  <c r="BB147" i="1" s="1"/>
  <c r="BC147" i="1" s="1"/>
  <c r="BD147" i="1" s="1"/>
  <c r="BE147" i="1" s="1"/>
  <c r="BF147" i="1" s="1"/>
  <c r="BG147" i="1" s="1"/>
  <c r="BH147" i="1" s="1"/>
  <c r="BI147" i="1" s="1"/>
  <c r="BJ147" i="1" s="1"/>
  <c r="BK147" i="1" s="1"/>
  <c r="BL147" i="1" s="1"/>
  <c r="BM147" i="1" s="1"/>
  <c r="BN147" i="1" s="1"/>
  <c r="BO147" i="1" s="1"/>
  <c r="BP147" i="1" s="1"/>
  <c r="BQ147" i="1" s="1"/>
  <c r="BR147" i="1" s="1"/>
  <c r="BS147" i="1" s="1"/>
  <c r="BT147" i="1" s="1"/>
  <c r="BU147" i="1" s="1"/>
  <c r="BV147" i="1" s="1"/>
  <c r="BW147" i="1" s="1"/>
  <c r="BX147" i="1" s="1"/>
  <c r="BY147" i="1" s="1"/>
  <c r="BZ147" i="1" s="1"/>
  <c r="CA147" i="1" s="1"/>
  <c r="CB147" i="1" s="1"/>
  <c r="CC147" i="1" s="1"/>
  <c r="M164" i="1"/>
  <c r="N164" i="1" s="1"/>
  <c r="K151" i="1"/>
  <c r="L151" i="1" s="1"/>
  <c r="M151" i="1" s="1"/>
  <c r="N151" i="1" s="1"/>
  <c r="O151" i="1" s="1"/>
  <c r="P151" i="1" s="1"/>
  <c r="Q151" i="1" s="1"/>
  <c r="R151" i="1" s="1"/>
  <c r="S151" i="1" s="1"/>
  <c r="T151" i="1" s="1"/>
  <c r="U151" i="1" s="1"/>
  <c r="V151" i="1" s="1"/>
  <c r="W151" i="1" s="1"/>
  <c r="X151" i="1" s="1"/>
  <c r="Y151" i="1" s="1"/>
  <c r="Z151" i="1" s="1"/>
  <c r="AA151" i="1" s="1"/>
  <c r="AB151" i="1" s="1"/>
  <c r="AC151" i="1" s="1"/>
  <c r="AD151" i="1" s="1"/>
  <c r="AE151" i="1" s="1"/>
  <c r="AF151" i="1" s="1"/>
  <c r="AG151" i="1" s="1"/>
  <c r="AH151" i="1" s="1"/>
  <c r="AI151" i="1" s="1"/>
  <c r="AJ151" i="1" s="1"/>
  <c r="AK151" i="1" s="1"/>
  <c r="AL151" i="1" s="1"/>
  <c r="AM151" i="1" s="1"/>
  <c r="AN151" i="1" s="1"/>
  <c r="AO151" i="1" s="1"/>
  <c r="AP151" i="1" s="1"/>
  <c r="AQ151" i="1" s="1"/>
  <c r="AR151" i="1" s="1"/>
  <c r="AS151" i="1" s="1"/>
  <c r="AT151" i="1" s="1"/>
  <c r="AU151" i="1" s="1"/>
  <c r="AV151" i="1" s="1"/>
  <c r="AW151" i="1" s="1"/>
  <c r="AX151" i="1" s="1"/>
  <c r="AY151" i="1" s="1"/>
  <c r="AZ151" i="1" s="1"/>
  <c r="BA151" i="1" s="1"/>
  <c r="BB151" i="1" s="1"/>
  <c r="BC151" i="1" s="1"/>
  <c r="BD151" i="1" s="1"/>
  <c r="BE151" i="1" s="1"/>
  <c r="BF151" i="1" s="1"/>
  <c r="BG151" i="1" s="1"/>
  <c r="BH151" i="1" s="1"/>
  <c r="BI151" i="1" s="1"/>
  <c r="BJ151" i="1" s="1"/>
  <c r="BK151" i="1" s="1"/>
  <c r="BL151" i="1" s="1"/>
  <c r="BM151" i="1" s="1"/>
  <c r="BN151" i="1" s="1"/>
  <c r="BO151" i="1" s="1"/>
  <c r="BP151" i="1" s="1"/>
  <c r="BQ151" i="1" s="1"/>
  <c r="BR151" i="1" s="1"/>
  <c r="BS151" i="1" s="1"/>
  <c r="BT151" i="1" s="1"/>
  <c r="BU151" i="1" s="1"/>
  <c r="BV151" i="1" s="1"/>
  <c r="BW151" i="1" s="1"/>
  <c r="BX151" i="1" s="1"/>
  <c r="BY151" i="1" s="1"/>
  <c r="BZ151" i="1" s="1"/>
  <c r="CA151" i="1" s="1"/>
  <c r="CB151" i="1" s="1"/>
  <c r="CC151" i="1" s="1"/>
  <c r="K232" i="1"/>
  <c r="K260" i="1" s="1"/>
  <c r="K51" i="8" s="1"/>
  <c r="L150" i="1"/>
  <c r="M150" i="1" s="1"/>
  <c r="N150" i="1" s="1"/>
  <c r="O150" i="1" s="1"/>
  <c r="P150" i="1" s="1"/>
  <c r="Q150" i="1" s="1"/>
  <c r="R150" i="1" s="1"/>
  <c r="S150" i="1" s="1"/>
  <c r="T150" i="1" s="1"/>
  <c r="U150" i="1" s="1"/>
  <c r="V150" i="1" s="1"/>
  <c r="W150" i="1" s="1"/>
  <c r="X150" i="1" s="1"/>
  <c r="Y150" i="1" s="1"/>
  <c r="Z150" i="1" s="1"/>
  <c r="AA150" i="1" s="1"/>
  <c r="AB150" i="1" s="1"/>
  <c r="AC150" i="1" s="1"/>
  <c r="AD150" i="1" s="1"/>
  <c r="AE150" i="1" s="1"/>
  <c r="AF150" i="1" s="1"/>
  <c r="AG150" i="1" s="1"/>
  <c r="AH150" i="1" s="1"/>
  <c r="AI150" i="1" s="1"/>
  <c r="AJ150" i="1" s="1"/>
  <c r="AK150" i="1" s="1"/>
  <c r="AL150" i="1" s="1"/>
  <c r="AM150" i="1" s="1"/>
  <c r="AN150" i="1" s="1"/>
  <c r="AO150" i="1" s="1"/>
  <c r="AP150" i="1" s="1"/>
  <c r="AQ150" i="1" s="1"/>
  <c r="AR150" i="1" s="1"/>
  <c r="AS150" i="1" s="1"/>
  <c r="AT150" i="1" s="1"/>
  <c r="AU150" i="1" s="1"/>
  <c r="AV150" i="1" s="1"/>
  <c r="AW150" i="1" s="1"/>
  <c r="AX150" i="1" s="1"/>
  <c r="AY150" i="1" s="1"/>
  <c r="AZ150" i="1" s="1"/>
  <c r="BA150" i="1" s="1"/>
  <c r="BB150" i="1" s="1"/>
  <c r="BC150" i="1" s="1"/>
  <c r="BD150" i="1" s="1"/>
  <c r="BE150" i="1" s="1"/>
  <c r="BF150" i="1" s="1"/>
  <c r="BG150" i="1" s="1"/>
  <c r="BH150" i="1" s="1"/>
  <c r="BI150" i="1" s="1"/>
  <c r="BJ150" i="1" s="1"/>
  <c r="BK150" i="1" s="1"/>
  <c r="BL150" i="1" s="1"/>
  <c r="BM150" i="1" s="1"/>
  <c r="BN150" i="1" s="1"/>
  <c r="BO150" i="1" s="1"/>
  <c r="BP150" i="1" s="1"/>
  <c r="BQ150" i="1" s="1"/>
  <c r="BR150" i="1" s="1"/>
  <c r="BS150" i="1" s="1"/>
  <c r="BT150" i="1" s="1"/>
  <c r="BU150" i="1" s="1"/>
  <c r="BV150" i="1" s="1"/>
  <c r="BW150" i="1" s="1"/>
  <c r="BX150" i="1" s="1"/>
  <c r="BY150" i="1" s="1"/>
  <c r="BZ150" i="1" s="1"/>
  <c r="CA150" i="1" s="1"/>
  <c r="CB150" i="1" s="1"/>
  <c r="CC150" i="1" s="1"/>
  <c r="K148" i="1"/>
  <c r="O143" i="1"/>
  <c r="P143" i="1" s="1"/>
  <c r="Q143" i="1" s="1"/>
  <c r="R143" i="1" s="1"/>
  <c r="S143" i="1" s="1"/>
  <c r="T143" i="1" s="1"/>
  <c r="U143" i="1" s="1"/>
  <c r="V143" i="1" s="1"/>
  <c r="W143" i="1" s="1"/>
  <c r="X143" i="1" s="1"/>
  <c r="Y143" i="1" s="1"/>
  <c r="Z143" i="1" s="1"/>
  <c r="AA143" i="1" s="1"/>
  <c r="AB143" i="1" s="1"/>
  <c r="AC143" i="1" s="1"/>
  <c r="AD143" i="1" s="1"/>
  <c r="AE143" i="1" s="1"/>
  <c r="AF143" i="1" s="1"/>
  <c r="AG143" i="1" s="1"/>
  <c r="AH143" i="1" s="1"/>
  <c r="AI143" i="1" s="1"/>
  <c r="AJ143" i="1" s="1"/>
  <c r="AK143" i="1" s="1"/>
  <c r="AL143" i="1" s="1"/>
  <c r="AM143" i="1" s="1"/>
  <c r="AN143" i="1" s="1"/>
  <c r="AO143" i="1" s="1"/>
  <c r="AP143" i="1" s="1"/>
  <c r="AQ143" i="1" s="1"/>
  <c r="AR143" i="1" s="1"/>
  <c r="AS143" i="1" s="1"/>
  <c r="AT143" i="1" s="1"/>
  <c r="AU143" i="1" s="1"/>
  <c r="AV143" i="1" s="1"/>
  <c r="AW143" i="1" s="1"/>
  <c r="AX143" i="1" s="1"/>
  <c r="AY143" i="1" s="1"/>
  <c r="AZ143" i="1" s="1"/>
  <c r="BA143" i="1" s="1"/>
  <c r="BB143" i="1" s="1"/>
  <c r="BC143" i="1" s="1"/>
  <c r="BD143" i="1" s="1"/>
  <c r="BE143" i="1" s="1"/>
  <c r="BF143" i="1" s="1"/>
  <c r="BG143" i="1" s="1"/>
  <c r="BH143" i="1" s="1"/>
  <c r="BI143" i="1" s="1"/>
  <c r="BJ143" i="1" s="1"/>
  <c r="BK143" i="1" s="1"/>
  <c r="BL143" i="1" s="1"/>
  <c r="BM143" i="1" s="1"/>
  <c r="BN143" i="1" s="1"/>
  <c r="BO143" i="1" s="1"/>
  <c r="BP143" i="1" s="1"/>
  <c r="BQ143" i="1" s="1"/>
  <c r="BR143" i="1" s="1"/>
  <c r="BS143" i="1" s="1"/>
  <c r="BT143" i="1" s="1"/>
  <c r="BU143" i="1" s="1"/>
  <c r="BV143" i="1" s="1"/>
  <c r="BW143" i="1" s="1"/>
  <c r="BX143" i="1" s="1"/>
  <c r="BY143" i="1" s="1"/>
  <c r="BZ143" i="1" s="1"/>
  <c r="CA143" i="1" s="1"/>
  <c r="CB143" i="1" s="1"/>
  <c r="CC143" i="1" s="1"/>
  <c r="M160" i="1"/>
  <c r="N160" i="1" s="1"/>
  <c r="O160" i="1" s="1"/>
  <c r="K152" i="1"/>
  <c r="K167" i="1"/>
  <c r="L145" i="1"/>
  <c r="M145" i="1" s="1"/>
  <c r="N145" i="1" s="1"/>
  <c r="O145" i="1" s="1"/>
  <c r="P145" i="1" s="1"/>
  <c r="Q145" i="1" s="1"/>
  <c r="R145" i="1" s="1"/>
  <c r="S145" i="1" s="1"/>
  <c r="T145" i="1" s="1"/>
  <c r="U145" i="1" s="1"/>
  <c r="V145" i="1" s="1"/>
  <c r="W145" i="1" s="1"/>
  <c r="X145" i="1" s="1"/>
  <c r="Y145" i="1" s="1"/>
  <c r="Z145" i="1" s="1"/>
  <c r="AA145" i="1" s="1"/>
  <c r="AB145" i="1" s="1"/>
  <c r="AC145" i="1" s="1"/>
  <c r="AD145" i="1" s="1"/>
  <c r="AE145" i="1" s="1"/>
  <c r="AF145" i="1" s="1"/>
  <c r="AG145" i="1" s="1"/>
  <c r="AH145" i="1" s="1"/>
  <c r="AI145" i="1" s="1"/>
  <c r="AJ145" i="1" s="1"/>
  <c r="AK145" i="1" s="1"/>
  <c r="AL145" i="1" s="1"/>
  <c r="AM145" i="1" s="1"/>
  <c r="AN145" i="1" s="1"/>
  <c r="AO145" i="1" s="1"/>
  <c r="AP145" i="1" s="1"/>
  <c r="AQ145" i="1" s="1"/>
  <c r="AR145" i="1" s="1"/>
  <c r="AS145" i="1" s="1"/>
  <c r="AT145" i="1" s="1"/>
  <c r="AU145" i="1" s="1"/>
  <c r="AV145" i="1" s="1"/>
  <c r="AW145" i="1" s="1"/>
  <c r="AX145" i="1" s="1"/>
  <c r="AY145" i="1" s="1"/>
  <c r="AZ145" i="1" s="1"/>
  <c r="BA145" i="1" s="1"/>
  <c r="BB145" i="1" s="1"/>
  <c r="BC145" i="1" s="1"/>
  <c r="BD145" i="1" s="1"/>
  <c r="BE145" i="1" s="1"/>
  <c r="BF145" i="1" s="1"/>
  <c r="BG145" i="1" s="1"/>
  <c r="BH145" i="1" s="1"/>
  <c r="BI145" i="1" s="1"/>
  <c r="BJ145" i="1" s="1"/>
  <c r="BK145" i="1" s="1"/>
  <c r="BL145" i="1" s="1"/>
  <c r="BM145" i="1" s="1"/>
  <c r="BN145" i="1" s="1"/>
  <c r="BO145" i="1" s="1"/>
  <c r="BP145" i="1" s="1"/>
  <c r="BQ145" i="1" s="1"/>
  <c r="BR145" i="1" s="1"/>
  <c r="BS145" i="1" s="1"/>
  <c r="BT145" i="1" s="1"/>
  <c r="BU145" i="1" s="1"/>
  <c r="BV145" i="1" s="1"/>
  <c r="BW145" i="1" s="1"/>
  <c r="BX145" i="1" s="1"/>
  <c r="BY145" i="1" s="1"/>
  <c r="BZ145" i="1" s="1"/>
  <c r="CA145" i="1" s="1"/>
  <c r="CB145" i="1" s="1"/>
  <c r="CC145" i="1" s="1"/>
  <c r="M144" i="1"/>
  <c r="N144" i="1" s="1"/>
  <c r="J235" i="1"/>
  <c r="J263" i="1" s="1"/>
  <c r="J54" i="8" s="1"/>
  <c r="K163" i="1"/>
  <c r="H263" i="1"/>
  <c r="H54" i="8" s="1"/>
  <c r="J230" i="1"/>
  <c r="J258" i="1" s="1"/>
  <c r="J49" i="8" s="1"/>
  <c r="K166" i="1"/>
  <c r="J238" i="1"/>
  <c r="J266" i="1" s="1"/>
  <c r="J57" i="8" s="1"/>
  <c r="K162" i="1"/>
  <c r="L162" i="1" s="1"/>
  <c r="L234" i="1" s="1"/>
  <c r="L262" i="1" s="1"/>
  <c r="L53" i="8" s="1"/>
  <c r="O155" i="1"/>
  <c r="P155" i="1" s="1"/>
  <c r="Q155" i="1" s="1"/>
  <c r="R155" i="1" s="1"/>
  <c r="S155" i="1" s="1"/>
  <c r="T155" i="1" s="1"/>
  <c r="U155" i="1" s="1"/>
  <c r="V155" i="1" s="1"/>
  <c r="W155" i="1" s="1"/>
  <c r="X155" i="1" s="1"/>
  <c r="Y155" i="1" s="1"/>
  <c r="Z155" i="1" s="1"/>
  <c r="AA155" i="1" s="1"/>
  <c r="AB155" i="1" s="1"/>
  <c r="AC155" i="1" s="1"/>
  <c r="AD155" i="1" s="1"/>
  <c r="AE155" i="1" s="1"/>
  <c r="AF155" i="1" s="1"/>
  <c r="AG155" i="1" s="1"/>
  <c r="AH155" i="1" s="1"/>
  <c r="AI155" i="1" s="1"/>
  <c r="AJ155" i="1" s="1"/>
  <c r="AK155" i="1" s="1"/>
  <c r="AL155" i="1" s="1"/>
  <c r="AM155" i="1" s="1"/>
  <c r="AN155" i="1" s="1"/>
  <c r="AO155" i="1" s="1"/>
  <c r="AP155" i="1" s="1"/>
  <c r="AQ155" i="1" s="1"/>
  <c r="AR155" i="1" s="1"/>
  <c r="AS155" i="1" s="1"/>
  <c r="AT155" i="1" s="1"/>
  <c r="AU155" i="1" s="1"/>
  <c r="AV155" i="1" s="1"/>
  <c r="AW155" i="1" s="1"/>
  <c r="AX155" i="1" s="1"/>
  <c r="AY155" i="1" s="1"/>
  <c r="AZ155" i="1" s="1"/>
  <c r="BA155" i="1" s="1"/>
  <c r="BB155" i="1" s="1"/>
  <c r="BC155" i="1" s="1"/>
  <c r="BD155" i="1" s="1"/>
  <c r="BE155" i="1" s="1"/>
  <c r="BF155" i="1" s="1"/>
  <c r="BG155" i="1" s="1"/>
  <c r="BH155" i="1" s="1"/>
  <c r="BI155" i="1" s="1"/>
  <c r="BJ155" i="1" s="1"/>
  <c r="BK155" i="1" s="1"/>
  <c r="BL155" i="1" s="1"/>
  <c r="BM155" i="1" s="1"/>
  <c r="BN155" i="1" s="1"/>
  <c r="BO155" i="1" s="1"/>
  <c r="BP155" i="1" s="1"/>
  <c r="BQ155" i="1" s="1"/>
  <c r="BR155" i="1" s="1"/>
  <c r="BS155" i="1" s="1"/>
  <c r="BT155" i="1" s="1"/>
  <c r="BU155" i="1" s="1"/>
  <c r="BV155" i="1" s="1"/>
  <c r="BW155" i="1" s="1"/>
  <c r="BX155" i="1" s="1"/>
  <c r="BY155" i="1" s="1"/>
  <c r="BZ155" i="1" s="1"/>
  <c r="CA155" i="1" s="1"/>
  <c r="CB155" i="1" s="1"/>
  <c r="CC155" i="1" s="1"/>
  <c r="M159" i="1"/>
  <c r="M231" i="1" s="1"/>
  <c r="M259" i="1" s="1"/>
  <c r="M50" i="8" s="1"/>
  <c r="M149" i="1"/>
  <c r="N149" i="1" s="1"/>
  <c r="L154" i="1"/>
  <c r="H27" i="8"/>
  <c r="H56" i="8"/>
  <c r="H39" i="8"/>
  <c r="H58" i="8"/>
  <c r="H41" i="8"/>
  <c r="H49" i="8"/>
  <c r="H36" i="8"/>
  <c r="H38" i="8"/>
  <c r="H46" i="8"/>
  <c r="H47" i="8"/>
  <c r="H40" i="8"/>
  <c r="H51" i="8"/>
  <c r="H55" i="8"/>
  <c r="H57" i="8"/>
  <c r="H45" i="8"/>
  <c r="H44" i="8"/>
  <c r="H35" i="8"/>
  <c r="H42" i="8"/>
  <c r="H48" i="8"/>
  <c r="H53" i="8"/>
  <c r="H43" i="8"/>
  <c r="H37" i="8"/>
  <c r="H52" i="8"/>
  <c r="K215" i="1"/>
  <c r="J216" i="1"/>
  <c r="J244" i="1" s="1"/>
  <c r="J35" i="8" s="1"/>
  <c r="J224" i="1"/>
  <c r="J252" i="1" s="1"/>
  <c r="J43" i="8" s="1"/>
  <c r="H24" i="8"/>
  <c r="J233" i="1"/>
  <c r="J261" i="1" s="1"/>
  <c r="J52" i="8" s="1"/>
  <c r="I174" i="1"/>
  <c r="I175" i="1"/>
  <c r="K217" i="1"/>
  <c r="K245" i="1" s="1"/>
  <c r="K36" i="8" s="1"/>
  <c r="J236" i="1"/>
  <c r="L237" i="1"/>
  <c r="L265" i="1" s="1"/>
  <c r="L56" i="8" s="1"/>
  <c r="J228" i="1"/>
  <c r="K230" i="1"/>
  <c r="K218" i="1"/>
  <c r="K246" i="1" s="1"/>
  <c r="K37" i="8" s="1"/>
  <c r="J221" i="1"/>
  <c r="J249" i="1" s="1"/>
  <c r="J40" i="8" s="1"/>
  <c r="H210" i="1"/>
  <c r="I203" i="1" s="1"/>
  <c r="K226" i="1"/>
  <c r="K254" i="1" s="1"/>
  <c r="K45" i="8" s="1"/>
  <c r="J226" i="1"/>
  <c r="J254" i="1" s="1"/>
  <c r="J45" i="8" s="1"/>
  <c r="H34" i="8"/>
  <c r="J215" i="1"/>
  <c r="J168" i="1"/>
  <c r="J170" i="1" s="1"/>
  <c r="J205" i="1" s="1"/>
  <c r="J16" i="8" s="1"/>
  <c r="K225" i="1"/>
  <c r="K253" i="1" s="1"/>
  <c r="K44" i="8" s="1"/>
  <c r="J234" i="1"/>
  <c r="J262" i="1" s="1"/>
  <c r="J53" i="8" s="1"/>
  <c r="J223" i="1"/>
  <c r="J251" i="1" s="1"/>
  <c r="J42" i="8" s="1"/>
  <c r="K222" i="1"/>
  <c r="J227" i="1"/>
  <c r="J255" i="1" s="1"/>
  <c r="J46" i="8" s="1"/>
  <c r="J239" i="1"/>
  <c r="J267" i="1" s="1"/>
  <c r="J58" i="8" s="1"/>
  <c r="K229" i="1"/>
  <c r="K257" i="1" s="1"/>
  <c r="K48" i="8" s="1"/>
  <c r="I243" i="1"/>
  <c r="I240" i="1"/>
  <c r="I27" i="8" s="1"/>
  <c r="K237" i="1"/>
  <c r="J219" i="1"/>
  <c r="J220" i="1"/>
  <c r="J248" i="1" s="1"/>
  <c r="J39" i="8" s="1"/>
  <c r="J217" i="1"/>
  <c r="H176" i="1" l="1"/>
  <c r="H268" i="1"/>
  <c r="H28" i="8" s="1"/>
  <c r="M153" i="1"/>
  <c r="N153" i="1" s="1"/>
  <c r="O153" i="1" s="1"/>
  <c r="P153" i="1" s="1"/>
  <c r="Q153" i="1" s="1"/>
  <c r="R153" i="1" s="1"/>
  <c r="S153" i="1" s="1"/>
  <c r="T153" i="1" s="1"/>
  <c r="U153" i="1" s="1"/>
  <c r="V153" i="1" s="1"/>
  <c r="W153" i="1" s="1"/>
  <c r="X153" i="1" s="1"/>
  <c r="Y153" i="1" s="1"/>
  <c r="Z153" i="1" s="1"/>
  <c r="AA153" i="1" s="1"/>
  <c r="AB153" i="1" s="1"/>
  <c r="AC153" i="1" s="1"/>
  <c r="AD153" i="1" s="1"/>
  <c r="AE153" i="1" s="1"/>
  <c r="AF153" i="1" s="1"/>
  <c r="AG153" i="1" s="1"/>
  <c r="AH153" i="1" s="1"/>
  <c r="AI153" i="1" s="1"/>
  <c r="AJ153" i="1" s="1"/>
  <c r="AK153" i="1" s="1"/>
  <c r="AL153" i="1" s="1"/>
  <c r="AM153" i="1" s="1"/>
  <c r="AN153" i="1" s="1"/>
  <c r="AO153" i="1" s="1"/>
  <c r="AP153" i="1" s="1"/>
  <c r="AQ153" i="1" s="1"/>
  <c r="AR153" i="1" s="1"/>
  <c r="AS153" i="1" s="1"/>
  <c r="AT153" i="1" s="1"/>
  <c r="AU153" i="1" s="1"/>
  <c r="AV153" i="1" s="1"/>
  <c r="AW153" i="1" s="1"/>
  <c r="AX153" i="1" s="1"/>
  <c r="AY153" i="1" s="1"/>
  <c r="AZ153" i="1" s="1"/>
  <c r="BA153" i="1" s="1"/>
  <c r="BB153" i="1" s="1"/>
  <c r="BC153" i="1" s="1"/>
  <c r="BD153" i="1" s="1"/>
  <c r="BE153" i="1" s="1"/>
  <c r="BF153" i="1" s="1"/>
  <c r="BG153" i="1" s="1"/>
  <c r="BH153" i="1" s="1"/>
  <c r="BI153" i="1" s="1"/>
  <c r="BJ153" i="1" s="1"/>
  <c r="BK153" i="1" s="1"/>
  <c r="BL153" i="1" s="1"/>
  <c r="BM153" i="1" s="1"/>
  <c r="BN153" i="1" s="1"/>
  <c r="BO153" i="1" s="1"/>
  <c r="BP153" i="1" s="1"/>
  <c r="BQ153" i="1" s="1"/>
  <c r="BR153" i="1" s="1"/>
  <c r="BS153" i="1" s="1"/>
  <c r="BT153" i="1" s="1"/>
  <c r="BU153" i="1" s="1"/>
  <c r="BV153" i="1" s="1"/>
  <c r="BW153" i="1" s="1"/>
  <c r="BX153" i="1" s="1"/>
  <c r="BY153" i="1" s="1"/>
  <c r="BZ153" i="1" s="1"/>
  <c r="CA153" i="1" s="1"/>
  <c r="CB153" i="1" s="1"/>
  <c r="CC153" i="1" s="1"/>
  <c r="L225" i="1"/>
  <c r="L253" i="1" s="1"/>
  <c r="L44" i="8" s="1"/>
  <c r="N156" i="1"/>
  <c r="O156" i="1" s="1"/>
  <c r="P156" i="1" s="1"/>
  <c r="Q156" i="1" s="1"/>
  <c r="R156" i="1" s="1"/>
  <c r="S156" i="1" s="1"/>
  <c r="T156" i="1" s="1"/>
  <c r="U156" i="1" s="1"/>
  <c r="V156" i="1" s="1"/>
  <c r="W156" i="1" s="1"/>
  <c r="X156" i="1" s="1"/>
  <c r="Y156" i="1" s="1"/>
  <c r="Z156" i="1" s="1"/>
  <c r="AA156" i="1" s="1"/>
  <c r="AB156" i="1" s="1"/>
  <c r="AC156" i="1" s="1"/>
  <c r="AD156" i="1" s="1"/>
  <c r="AE156" i="1" s="1"/>
  <c r="AF156" i="1" s="1"/>
  <c r="AG156" i="1" s="1"/>
  <c r="AH156" i="1" s="1"/>
  <c r="AI156" i="1" s="1"/>
  <c r="AJ156" i="1" s="1"/>
  <c r="AK156" i="1" s="1"/>
  <c r="AL156" i="1" s="1"/>
  <c r="AM156" i="1" s="1"/>
  <c r="AN156" i="1" s="1"/>
  <c r="AO156" i="1" s="1"/>
  <c r="AP156" i="1" s="1"/>
  <c r="AQ156" i="1" s="1"/>
  <c r="AR156" i="1" s="1"/>
  <c r="AS156" i="1" s="1"/>
  <c r="AT156" i="1" s="1"/>
  <c r="AU156" i="1" s="1"/>
  <c r="AV156" i="1" s="1"/>
  <c r="AW156" i="1" s="1"/>
  <c r="AX156" i="1" s="1"/>
  <c r="AY156" i="1" s="1"/>
  <c r="AZ156" i="1" s="1"/>
  <c r="BA156" i="1" s="1"/>
  <c r="BB156" i="1" s="1"/>
  <c r="BC156" i="1" s="1"/>
  <c r="BD156" i="1" s="1"/>
  <c r="BE156" i="1" s="1"/>
  <c r="BF156" i="1" s="1"/>
  <c r="BG156" i="1" s="1"/>
  <c r="BH156" i="1" s="1"/>
  <c r="BI156" i="1" s="1"/>
  <c r="BJ156" i="1" s="1"/>
  <c r="BK156" i="1" s="1"/>
  <c r="BL156" i="1" s="1"/>
  <c r="BM156" i="1" s="1"/>
  <c r="BN156" i="1" s="1"/>
  <c r="BO156" i="1" s="1"/>
  <c r="BP156" i="1" s="1"/>
  <c r="BQ156" i="1" s="1"/>
  <c r="BR156" i="1" s="1"/>
  <c r="BS156" i="1" s="1"/>
  <c r="BT156" i="1" s="1"/>
  <c r="BU156" i="1" s="1"/>
  <c r="BV156" i="1" s="1"/>
  <c r="BW156" i="1" s="1"/>
  <c r="BX156" i="1" s="1"/>
  <c r="BY156" i="1" s="1"/>
  <c r="BZ156" i="1" s="1"/>
  <c r="CA156" i="1" s="1"/>
  <c r="CB156" i="1" s="1"/>
  <c r="CC156" i="1" s="1"/>
  <c r="P160" i="1"/>
  <c r="Q160" i="1" s="1"/>
  <c r="R160" i="1" s="1"/>
  <c r="S160" i="1" s="1"/>
  <c r="T160" i="1" s="1"/>
  <c r="U160" i="1" s="1"/>
  <c r="V160" i="1" s="1"/>
  <c r="W160" i="1" s="1"/>
  <c r="X160" i="1" s="1"/>
  <c r="Y160" i="1" s="1"/>
  <c r="Z160" i="1" s="1"/>
  <c r="AA160" i="1" s="1"/>
  <c r="AB160" i="1" s="1"/>
  <c r="AC160" i="1" s="1"/>
  <c r="AD160" i="1" s="1"/>
  <c r="AE160" i="1" s="1"/>
  <c r="AF160" i="1" s="1"/>
  <c r="AG160" i="1" s="1"/>
  <c r="AH160" i="1" s="1"/>
  <c r="AI160" i="1" s="1"/>
  <c r="AJ160" i="1" s="1"/>
  <c r="AK160" i="1" s="1"/>
  <c r="AL160" i="1" s="1"/>
  <c r="AM160" i="1" s="1"/>
  <c r="AN160" i="1" s="1"/>
  <c r="AO160" i="1" s="1"/>
  <c r="AP160" i="1" s="1"/>
  <c r="AQ160" i="1" s="1"/>
  <c r="AR160" i="1" s="1"/>
  <c r="AS160" i="1" s="1"/>
  <c r="AT160" i="1" s="1"/>
  <c r="AU160" i="1" s="1"/>
  <c r="AV160" i="1" s="1"/>
  <c r="AW160" i="1" s="1"/>
  <c r="AX160" i="1" s="1"/>
  <c r="AY160" i="1" s="1"/>
  <c r="AZ160" i="1" s="1"/>
  <c r="BA160" i="1" s="1"/>
  <c r="BB160" i="1" s="1"/>
  <c r="BC160" i="1" s="1"/>
  <c r="BD160" i="1" s="1"/>
  <c r="BE160" i="1" s="1"/>
  <c r="BF160" i="1" s="1"/>
  <c r="BG160" i="1" s="1"/>
  <c r="BH160" i="1" s="1"/>
  <c r="BI160" i="1" s="1"/>
  <c r="BJ160" i="1" s="1"/>
  <c r="BK160" i="1" s="1"/>
  <c r="BL160" i="1" s="1"/>
  <c r="BM160" i="1" s="1"/>
  <c r="BN160" i="1" s="1"/>
  <c r="BO160" i="1" s="1"/>
  <c r="BP160" i="1" s="1"/>
  <c r="BQ160" i="1" s="1"/>
  <c r="BR160" i="1" s="1"/>
  <c r="BS160" i="1" s="1"/>
  <c r="BT160" i="1" s="1"/>
  <c r="BU160" i="1" s="1"/>
  <c r="BV160" i="1" s="1"/>
  <c r="BW160" i="1" s="1"/>
  <c r="BX160" i="1" s="1"/>
  <c r="BY160" i="1" s="1"/>
  <c r="BZ160" i="1" s="1"/>
  <c r="CA160" i="1" s="1"/>
  <c r="CB160" i="1" s="1"/>
  <c r="CC160" i="1" s="1"/>
  <c r="M154" i="1"/>
  <c r="N154" i="1" s="1"/>
  <c r="T161" i="1"/>
  <c r="U161" i="1" s="1"/>
  <c r="V161" i="1" s="1"/>
  <c r="W161" i="1" s="1"/>
  <c r="X161" i="1" s="1"/>
  <c r="Y161" i="1" s="1"/>
  <c r="Z161" i="1" s="1"/>
  <c r="AA161" i="1" s="1"/>
  <c r="AB161" i="1" s="1"/>
  <c r="AC161" i="1" s="1"/>
  <c r="AD161" i="1" s="1"/>
  <c r="AE161" i="1" s="1"/>
  <c r="AF161" i="1" s="1"/>
  <c r="AG161" i="1" s="1"/>
  <c r="AH161" i="1" s="1"/>
  <c r="AI161" i="1" s="1"/>
  <c r="AJ161" i="1" s="1"/>
  <c r="AK161" i="1" s="1"/>
  <c r="AL161" i="1" s="1"/>
  <c r="AM161" i="1" s="1"/>
  <c r="AN161" i="1" s="1"/>
  <c r="AO161" i="1" s="1"/>
  <c r="AP161" i="1" s="1"/>
  <c r="AQ161" i="1" s="1"/>
  <c r="AR161" i="1" s="1"/>
  <c r="AS161" i="1" s="1"/>
  <c r="AT161" i="1" s="1"/>
  <c r="AU161" i="1" s="1"/>
  <c r="AV161" i="1" s="1"/>
  <c r="AW161" i="1" s="1"/>
  <c r="AX161" i="1" s="1"/>
  <c r="AY161" i="1" s="1"/>
  <c r="AZ161" i="1" s="1"/>
  <c r="BA161" i="1" s="1"/>
  <c r="BB161" i="1" s="1"/>
  <c r="BC161" i="1" s="1"/>
  <c r="BD161" i="1" s="1"/>
  <c r="BE161" i="1" s="1"/>
  <c r="BF161" i="1" s="1"/>
  <c r="BG161" i="1" s="1"/>
  <c r="BH161" i="1" s="1"/>
  <c r="BI161" i="1" s="1"/>
  <c r="BJ161" i="1" s="1"/>
  <c r="BK161" i="1" s="1"/>
  <c r="BL161" i="1" s="1"/>
  <c r="BM161" i="1" s="1"/>
  <c r="BN161" i="1" s="1"/>
  <c r="BO161" i="1" s="1"/>
  <c r="BP161" i="1" s="1"/>
  <c r="BQ161" i="1" s="1"/>
  <c r="BR161" i="1" s="1"/>
  <c r="BS161" i="1" s="1"/>
  <c r="BT161" i="1" s="1"/>
  <c r="BU161" i="1" s="1"/>
  <c r="BV161" i="1" s="1"/>
  <c r="BW161" i="1" s="1"/>
  <c r="BX161" i="1" s="1"/>
  <c r="BY161" i="1" s="1"/>
  <c r="BZ161" i="1" s="1"/>
  <c r="CA161" i="1" s="1"/>
  <c r="CB161" i="1" s="1"/>
  <c r="CC161" i="1" s="1"/>
  <c r="P165" i="1"/>
  <c r="Q165" i="1" s="1"/>
  <c r="R165" i="1" s="1"/>
  <c r="S165" i="1" s="1"/>
  <c r="T165" i="1" s="1"/>
  <c r="U165" i="1" s="1"/>
  <c r="V165" i="1" s="1"/>
  <c r="W165" i="1" s="1"/>
  <c r="X165" i="1" s="1"/>
  <c r="Y165" i="1" s="1"/>
  <c r="Z165" i="1" s="1"/>
  <c r="AA165" i="1" s="1"/>
  <c r="AB165" i="1" s="1"/>
  <c r="AC165" i="1" s="1"/>
  <c r="AD165" i="1" s="1"/>
  <c r="AE165" i="1" s="1"/>
  <c r="AF165" i="1" s="1"/>
  <c r="AG165" i="1" s="1"/>
  <c r="AH165" i="1" s="1"/>
  <c r="AI165" i="1" s="1"/>
  <c r="AJ165" i="1" s="1"/>
  <c r="AK165" i="1" s="1"/>
  <c r="AL165" i="1" s="1"/>
  <c r="AM165" i="1" s="1"/>
  <c r="AN165" i="1" s="1"/>
  <c r="AO165" i="1" s="1"/>
  <c r="AP165" i="1" s="1"/>
  <c r="AQ165" i="1" s="1"/>
  <c r="AR165" i="1" s="1"/>
  <c r="AS165" i="1" s="1"/>
  <c r="AT165" i="1" s="1"/>
  <c r="AU165" i="1" s="1"/>
  <c r="AV165" i="1" s="1"/>
  <c r="AW165" i="1" s="1"/>
  <c r="AX165" i="1" s="1"/>
  <c r="AY165" i="1" s="1"/>
  <c r="AZ165" i="1" s="1"/>
  <c r="BA165" i="1" s="1"/>
  <c r="BB165" i="1" s="1"/>
  <c r="BC165" i="1" s="1"/>
  <c r="BD165" i="1" s="1"/>
  <c r="BE165" i="1" s="1"/>
  <c r="BF165" i="1" s="1"/>
  <c r="BG165" i="1" s="1"/>
  <c r="BH165" i="1" s="1"/>
  <c r="BI165" i="1" s="1"/>
  <c r="BJ165" i="1" s="1"/>
  <c r="BK165" i="1" s="1"/>
  <c r="BL165" i="1" s="1"/>
  <c r="BM165" i="1" s="1"/>
  <c r="BN165" i="1" s="1"/>
  <c r="BO165" i="1" s="1"/>
  <c r="BP165" i="1" s="1"/>
  <c r="BQ165" i="1" s="1"/>
  <c r="BR165" i="1" s="1"/>
  <c r="BS165" i="1" s="1"/>
  <c r="BT165" i="1" s="1"/>
  <c r="BU165" i="1" s="1"/>
  <c r="BV165" i="1" s="1"/>
  <c r="BW165" i="1" s="1"/>
  <c r="BX165" i="1" s="1"/>
  <c r="BY165" i="1" s="1"/>
  <c r="BZ165" i="1" s="1"/>
  <c r="CA165" i="1" s="1"/>
  <c r="CB165" i="1" s="1"/>
  <c r="CC165" i="1" s="1"/>
  <c r="O158" i="1"/>
  <c r="P158" i="1" s="1"/>
  <c r="Q158" i="1" s="1"/>
  <c r="R158" i="1" s="1"/>
  <c r="S158" i="1" s="1"/>
  <c r="T158" i="1" s="1"/>
  <c r="U158" i="1" s="1"/>
  <c r="V158" i="1" s="1"/>
  <c r="W158" i="1" s="1"/>
  <c r="X158" i="1" s="1"/>
  <c r="Y158" i="1" s="1"/>
  <c r="Z158" i="1" s="1"/>
  <c r="AA158" i="1" s="1"/>
  <c r="AB158" i="1" s="1"/>
  <c r="AC158" i="1" s="1"/>
  <c r="AD158" i="1" s="1"/>
  <c r="AE158" i="1" s="1"/>
  <c r="AF158" i="1" s="1"/>
  <c r="AG158" i="1" s="1"/>
  <c r="AH158" i="1" s="1"/>
  <c r="AI158" i="1" s="1"/>
  <c r="AJ158" i="1" s="1"/>
  <c r="AK158" i="1" s="1"/>
  <c r="AL158" i="1" s="1"/>
  <c r="AM158" i="1" s="1"/>
  <c r="AN158" i="1" s="1"/>
  <c r="AO158" i="1" s="1"/>
  <c r="AP158" i="1" s="1"/>
  <c r="AQ158" i="1" s="1"/>
  <c r="AR158" i="1" s="1"/>
  <c r="AS158" i="1" s="1"/>
  <c r="AT158" i="1" s="1"/>
  <c r="AU158" i="1" s="1"/>
  <c r="AV158" i="1" s="1"/>
  <c r="AW158" i="1" s="1"/>
  <c r="AX158" i="1" s="1"/>
  <c r="AY158" i="1" s="1"/>
  <c r="AZ158" i="1" s="1"/>
  <c r="BA158" i="1" s="1"/>
  <c r="BB158" i="1" s="1"/>
  <c r="BC158" i="1" s="1"/>
  <c r="BD158" i="1" s="1"/>
  <c r="BE158" i="1" s="1"/>
  <c r="BF158" i="1" s="1"/>
  <c r="BG158" i="1" s="1"/>
  <c r="BH158" i="1" s="1"/>
  <c r="BI158" i="1" s="1"/>
  <c r="BJ158" i="1" s="1"/>
  <c r="BK158" i="1" s="1"/>
  <c r="BL158" i="1" s="1"/>
  <c r="BM158" i="1" s="1"/>
  <c r="BN158" i="1" s="1"/>
  <c r="BO158" i="1" s="1"/>
  <c r="BP158" i="1" s="1"/>
  <c r="BQ158" i="1" s="1"/>
  <c r="BR158" i="1" s="1"/>
  <c r="BS158" i="1" s="1"/>
  <c r="BT158" i="1" s="1"/>
  <c r="BU158" i="1" s="1"/>
  <c r="BV158" i="1" s="1"/>
  <c r="BW158" i="1" s="1"/>
  <c r="BX158" i="1" s="1"/>
  <c r="BY158" i="1" s="1"/>
  <c r="BZ158" i="1" s="1"/>
  <c r="CA158" i="1" s="1"/>
  <c r="CB158" i="1" s="1"/>
  <c r="CC158" i="1" s="1"/>
  <c r="O164" i="1"/>
  <c r="P164" i="1" s="1"/>
  <c r="Q164" i="1" s="1"/>
  <c r="R164" i="1" s="1"/>
  <c r="S164" i="1" s="1"/>
  <c r="L163" i="1"/>
  <c r="L235" i="1" s="1"/>
  <c r="L263" i="1" s="1"/>
  <c r="L54" i="8" s="1"/>
  <c r="L152" i="1"/>
  <c r="M152" i="1" s="1"/>
  <c r="N152" i="1" s="1"/>
  <c r="O152" i="1" s="1"/>
  <c r="P152" i="1" s="1"/>
  <c r="Q152" i="1" s="1"/>
  <c r="R152" i="1" s="1"/>
  <c r="S152" i="1" s="1"/>
  <c r="T152" i="1" s="1"/>
  <c r="U152" i="1" s="1"/>
  <c r="V152" i="1" s="1"/>
  <c r="W152" i="1" s="1"/>
  <c r="X152" i="1" s="1"/>
  <c r="Y152" i="1" s="1"/>
  <c r="Z152" i="1" s="1"/>
  <c r="AA152" i="1" s="1"/>
  <c r="AB152" i="1" s="1"/>
  <c r="AC152" i="1" s="1"/>
  <c r="AD152" i="1" s="1"/>
  <c r="AE152" i="1" s="1"/>
  <c r="AF152" i="1" s="1"/>
  <c r="AG152" i="1" s="1"/>
  <c r="AH152" i="1" s="1"/>
  <c r="AI152" i="1" s="1"/>
  <c r="AJ152" i="1" s="1"/>
  <c r="AK152" i="1" s="1"/>
  <c r="AL152" i="1" s="1"/>
  <c r="AM152" i="1" s="1"/>
  <c r="AN152" i="1" s="1"/>
  <c r="AO152" i="1" s="1"/>
  <c r="AP152" i="1" s="1"/>
  <c r="AQ152" i="1" s="1"/>
  <c r="AR152" i="1" s="1"/>
  <c r="AS152" i="1" s="1"/>
  <c r="AT152" i="1" s="1"/>
  <c r="AU152" i="1" s="1"/>
  <c r="AV152" i="1" s="1"/>
  <c r="AW152" i="1" s="1"/>
  <c r="AX152" i="1" s="1"/>
  <c r="AY152" i="1" s="1"/>
  <c r="AZ152" i="1" s="1"/>
  <c r="BA152" i="1" s="1"/>
  <c r="BB152" i="1" s="1"/>
  <c r="BC152" i="1" s="1"/>
  <c r="BD152" i="1" s="1"/>
  <c r="BE152" i="1" s="1"/>
  <c r="BF152" i="1" s="1"/>
  <c r="BG152" i="1" s="1"/>
  <c r="BH152" i="1" s="1"/>
  <c r="BI152" i="1" s="1"/>
  <c r="BJ152" i="1" s="1"/>
  <c r="BK152" i="1" s="1"/>
  <c r="BL152" i="1" s="1"/>
  <c r="BM152" i="1" s="1"/>
  <c r="BN152" i="1" s="1"/>
  <c r="BO152" i="1" s="1"/>
  <c r="BP152" i="1" s="1"/>
  <c r="BQ152" i="1" s="1"/>
  <c r="BR152" i="1" s="1"/>
  <c r="BS152" i="1" s="1"/>
  <c r="BT152" i="1" s="1"/>
  <c r="BU152" i="1" s="1"/>
  <c r="BV152" i="1" s="1"/>
  <c r="BW152" i="1" s="1"/>
  <c r="BX152" i="1" s="1"/>
  <c r="BY152" i="1" s="1"/>
  <c r="BZ152" i="1" s="1"/>
  <c r="CA152" i="1" s="1"/>
  <c r="CB152" i="1" s="1"/>
  <c r="CC152" i="1" s="1"/>
  <c r="L167" i="1"/>
  <c r="M167" i="1" s="1"/>
  <c r="N167" i="1" s="1"/>
  <c r="O167" i="1" s="1"/>
  <c r="P167" i="1" s="1"/>
  <c r="O149" i="1"/>
  <c r="P149" i="1" s="1"/>
  <c r="Q149" i="1" s="1"/>
  <c r="R149" i="1" s="1"/>
  <c r="S149" i="1" s="1"/>
  <c r="T149" i="1" s="1"/>
  <c r="U149" i="1" s="1"/>
  <c r="V149" i="1" s="1"/>
  <c r="W149" i="1" s="1"/>
  <c r="X149" i="1" s="1"/>
  <c r="Y149" i="1" s="1"/>
  <c r="Z149" i="1" s="1"/>
  <c r="AA149" i="1" s="1"/>
  <c r="AB149" i="1" s="1"/>
  <c r="AC149" i="1" s="1"/>
  <c r="AD149" i="1" s="1"/>
  <c r="AE149" i="1" s="1"/>
  <c r="AF149" i="1" s="1"/>
  <c r="AG149" i="1" s="1"/>
  <c r="AH149" i="1" s="1"/>
  <c r="AI149" i="1" s="1"/>
  <c r="AJ149" i="1" s="1"/>
  <c r="AK149" i="1" s="1"/>
  <c r="AL149" i="1" s="1"/>
  <c r="AM149" i="1" s="1"/>
  <c r="AN149" i="1" s="1"/>
  <c r="AO149" i="1" s="1"/>
  <c r="AP149" i="1" s="1"/>
  <c r="AQ149" i="1" s="1"/>
  <c r="AR149" i="1" s="1"/>
  <c r="AS149" i="1" s="1"/>
  <c r="AT149" i="1" s="1"/>
  <c r="AU149" i="1" s="1"/>
  <c r="AV149" i="1" s="1"/>
  <c r="AW149" i="1" s="1"/>
  <c r="AX149" i="1" s="1"/>
  <c r="AY149" i="1" s="1"/>
  <c r="AZ149" i="1" s="1"/>
  <c r="BA149" i="1" s="1"/>
  <c r="BB149" i="1" s="1"/>
  <c r="BC149" i="1" s="1"/>
  <c r="BD149" i="1" s="1"/>
  <c r="BE149" i="1" s="1"/>
  <c r="BF149" i="1" s="1"/>
  <c r="BG149" i="1" s="1"/>
  <c r="BH149" i="1" s="1"/>
  <c r="BI149" i="1" s="1"/>
  <c r="BJ149" i="1" s="1"/>
  <c r="BK149" i="1" s="1"/>
  <c r="BL149" i="1" s="1"/>
  <c r="BM149" i="1" s="1"/>
  <c r="BN149" i="1" s="1"/>
  <c r="BO149" i="1" s="1"/>
  <c r="BP149" i="1" s="1"/>
  <c r="BQ149" i="1" s="1"/>
  <c r="BR149" i="1" s="1"/>
  <c r="BS149" i="1" s="1"/>
  <c r="BT149" i="1" s="1"/>
  <c r="BU149" i="1" s="1"/>
  <c r="BV149" i="1" s="1"/>
  <c r="BW149" i="1" s="1"/>
  <c r="BX149" i="1" s="1"/>
  <c r="BY149" i="1" s="1"/>
  <c r="BZ149" i="1" s="1"/>
  <c r="CA149" i="1" s="1"/>
  <c r="CB149" i="1" s="1"/>
  <c r="CC149" i="1" s="1"/>
  <c r="O144" i="1"/>
  <c r="P144" i="1" s="1"/>
  <c r="Q144" i="1" s="1"/>
  <c r="R144" i="1" s="1"/>
  <c r="S144" i="1" s="1"/>
  <c r="T144" i="1" s="1"/>
  <c r="U144" i="1" s="1"/>
  <c r="V144" i="1" s="1"/>
  <c r="W144" i="1" s="1"/>
  <c r="X144" i="1" s="1"/>
  <c r="Y144" i="1" s="1"/>
  <c r="Z144" i="1" s="1"/>
  <c r="AA144" i="1" s="1"/>
  <c r="AB144" i="1" s="1"/>
  <c r="AC144" i="1" s="1"/>
  <c r="AD144" i="1" s="1"/>
  <c r="AE144" i="1" s="1"/>
  <c r="AF144" i="1" s="1"/>
  <c r="AG144" i="1" s="1"/>
  <c r="AH144" i="1" s="1"/>
  <c r="AI144" i="1" s="1"/>
  <c r="AJ144" i="1" s="1"/>
  <c r="AK144" i="1" s="1"/>
  <c r="AL144" i="1" s="1"/>
  <c r="AM144" i="1" s="1"/>
  <c r="AN144" i="1" s="1"/>
  <c r="AO144" i="1" s="1"/>
  <c r="AP144" i="1" s="1"/>
  <c r="AQ144" i="1" s="1"/>
  <c r="AR144" i="1" s="1"/>
  <c r="AS144" i="1" s="1"/>
  <c r="AT144" i="1" s="1"/>
  <c r="AU144" i="1" s="1"/>
  <c r="AV144" i="1" s="1"/>
  <c r="AW144" i="1" s="1"/>
  <c r="AX144" i="1" s="1"/>
  <c r="AY144" i="1" s="1"/>
  <c r="AZ144" i="1" s="1"/>
  <c r="BA144" i="1" s="1"/>
  <c r="BB144" i="1" s="1"/>
  <c r="BC144" i="1" s="1"/>
  <c r="BD144" i="1" s="1"/>
  <c r="BE144" i="1" s="1"/>
  <c r="BF144" i="1" s="1"/>
  <c r="BG144" i="1" s="1"/>
  <c r="BH144" i="1" s="1"/>
  <c r="BI144" i="1" s="1"/>
  <c r="BJ144" i="1" s="1"/>
  <c r="BK144" i="1" s="1"/>
  <c r="BL144" i="1" s="1"/>
  <c r="BM144" i="1" s="1"/>
  <c r="BN144" i="1" s="1"/>
  <c r="BO144" i="1" s="1"/>
  <c r="BP144" i="1" s="1"/>
  <c r="BQ144" i="1" s="1"/>
  <c r="BR144" i="1" s="1"/>
  <c r="BS144" i="1" s="1"/>
  <c r="BT144" i="1" s="1"/>
  <c r="BU144" i="1" s="1"/>
  <c r="BV144" i="1" s="1"/>
  <c r="BW144" i="1" s="1"/>
  <c r="BX144" i="1" s="1"/>
  <c r="BY144" i="1" s="1"/>
  <c r="BZ144" i="1" s="1"/>
  <c r="CA144" i="1" s="1"/>
  <c r="CB144" i="1" s="1"/>
  <c r="CC144" i="1" s="1"/>
  <c r="M162" i="1"/>
  <c r="N162" i="1" s="1"/>
  <c r="O162" i="1" s="1"/>
  <c r="P162" i="1" s="1"/>
  <c r="Q162" i="1" s="1"/>
  <c r="R162" i="1" s="1"/>
  <c r="S162" i="1" s="1"/>
  <c r="T162" i="1" s="1"/>
  <c r="U162" i="1" s="1"/>
  <c r="V162" i="1" s="1"/>
  <c r="W162" i="1" s="1"/>
  <c r="X162" i="1" s="1"/>
  <c r="Y162" i="1" s="1"/>
  <c r="Z162" i="1" s="1"/>
  <c r="AA162" i="1" s="1"/>
  <c r="AB162" i="1" s="1"/>
  <c r="AC162" i="1" s="1"/>
  <c r="AD162" i="1" s="1"/>
  <c r="AE162" i="1" s="1"/>
  <c r="AF162" i="1" s="1"/>
  <c r="AG162" i="1" s="1"/>
  <c r="AH162" i="1" s="1"/>
  <c r="AI162" i="1" s="1"/>
  <c r="AJ162" i="1" s="1"/>
  <c r="AK162" i="1" s="1"/>
  <c r="AL162" i="1" s="1"/>
  <c r="AM162" i="1" s="1"/>
  <c r="AN162" i="1" s="1"/>
  <c r="AO162" i="1" s="1"/>
  <c r="AP162" i="1" s="1"/>
  <c r="AQ162" i="1" s="1"/>
  <c r="AR162" i="1" s="1"/>
  <c r="AS162" i="1" s="1"/>
  <c r="AT162" i="1" s="1"/>
  <c r="AU162" i="1" s="1"/>
  <c r="AV162" i="1" s="1"/>
  <c r="AW162" i="1" s="1"/>
  <c r="AX162" i="1" s="1"/>
  <c r="AY162" i="1" s="1"/>
  <c r="AZ162" i="1" s="1"/>
  <c r="BA162" i="1" s="1"/>
  <c r="BB162" i="1" s="1"/>
  <c r="BC162" i="1" s="1"/>
  <c r="BD162" i="1" s="1"/>
  <c r="BE162" i="1" s="1"/>
  <c r="BF162" i="1" s="1"/>
  <c r="BG162" i="1" s="1"/>
  <c r="BH162" i="1" s="1"/>
  <c r="BI162" i="1" s="1"/>
  <c r="BJ162" i="1" s="1"/>
  <c r="BK162" i="1" s="1"/>
  <c r="BL162" i="1" s="1"/>
  <c r="BM162" i="1" s="1"/>
  <c r="BN162" i="1" s="1"/>
  <c r="BO162" i="1" s="1"/>
  <c r="BP162" i="1" s="1"/>
  <c r="BQ162" i="1" s="1"/>
  <c r="BR162" i="1" s="1"/>
  <c r="BS162" i="1" s="1"/>
  <c r="BT162" i="1" s="1"/>
  <c r="BU162" i="1" s="1"/>
  <c r="BV162" i="1" s="1"/>
  <c r="BW162" i="1" s="1"/>
  <c r="BX162" i="1" s="1"/>
  <c r="BY162" i="1" s="1"/>
  <c r="BZ162" i="1" s="1"/>
  <c r="CA162" i="1" s="1"/>
  <c r="CB162" i="1" s="1"/>
  <c r="CC162" i="1" s="1"/>
  <c r="K235" i="1"/>
  <c r="K263" i="1" s="1"/>
  <c r="K54" i="8" s="1"/>
  <c r="N159" i="1"/>
  <c r="L148" i="1"/>
  <c r="M148" i="1" s="1"/>
  <c r="N148" i="1" s="1"/>
  <c r="O148" i="1" s="1"/>
  <c r="P148" i="1" s="1"/>
  <c r="Q148" i="1" s="1"/>
  <c r="R148" i="1" s="1"/>
  <c r="S148" i="1" s="1"/>
  <c r="T148" i="1" s="1"/>
  <c r="U148" i="1" s="1"/>
  <c r="V148" i="1" s="1"/>
  <c r="W148" i="1" s="1"/>
  <c r="X148" i="1" s="1"/>
  <c r="Y148" i="1" s="1"/>
  <c r="Z148" i="1" s="1"/>
  <c r="AA148" i="1" s="1"/>
  <c r="AB148" i="1" s="1"/>
  <c r="AC148" i="1" s="1"/>
  <c r="AD148" i="1" s="1"/>
  <c r="AE148" i="1" s="1"/>
  <c r="AF148" i="1" s="1"/>
  <c r="AG148" i="1" s="1"/>
  <c r="AH148" i="1" s="1"/>
  <c r="AI148" i="1" s="1"/>
  <c r="AJ148" i="1" s="1"/>
  <c r="AK148" i="1" s="1"/>
  <c r="AL148" i="1" s="1"/>
  <c r="AM148" i="1" s="1"/>
  <c r="AN148" i="1" s="1"/>
  <c r="AO148" i="1" s="1"/>
  <c r="AP148" i="1" s="1"/>
  <c r="AQ148" i="1" s="1"/>
  <c r="AR148" i="1" s="1"/>
  <c r="AS148" i="1" s="1"/>
  <c r="AT148" i="1" s="1"/>
  <c r="AU148" i="1" s="1"/>
  <c r="AV148" i="1" s="1"/>
  <c r="AW148" i="1" s="1"/>
  <c r="AX148" i="1" s="1"/>
  <c r="AY148" i="1" s="1"/>
  <c r="AZ148" i="1" s="1"/>
  <c r="BA148" i="1" s="1"/>
  <c r="BB148" i="1" s="1"/>
  <c r="BC148" i="1" s="1"/>
  <c r="BD148" i="1" s="1"/>
  <c r="BE148" i="1" s="1"/>
  <c r="BF148" i="1" s="1"/>
  <c r="BG148" i="1" s="1"/>
  <c r="BH148" i="1" s="1"/>
  <c r="BI148" i="1" s="1"/>
  <c r="BJ148" i="1" s="1"/>
  <c r="BK148" i="1" s="1"/>
  <c r="BL148" i="1" s="1"/>
  <c r="BM148" i="1" s="1"/>
  <c r="BN148" i="1" s="1"/>
  <c r="BO148" i="1" s="1"/>
  <c r="BP148" i="1" s="1"/>
  <c r="BQ148" i="1" s="1"/>
  <c r="BR148" i="1" s="1"/>
  <c r="BS148" i="1" s="1"/>
  <c r="BT148" i="1" s="1"/>
  <c r="BU148" i="1" s="1"/>
  <c r="BV148" i="1" s="1"/>
  <c r="BW148" i="1" s="1"/>
  <c r="BX148" i="1" s="1"/>
  <c r="BY148" i="1" s="1"/>
  <c r="BZ148" i="1" s="1"/>
  <c r="CA148" i="1" s="1"/>
  <c r="CB148" i="1" s="1"/>
  <c r="CC148" i="1" s="1"/>
  <c r="K238" i="1"/>
  <c r="K266" i="1" s="1"/>
  <c r="K57" i="8" s="1"/>
  <c r="L166" i="1"/>
  <c r="L259" i="1"/>
  <c r="L50" i="8" s="1"/>
  <c r="J247" i="1"/>
  <c r="J264" i="1"/>
  <c r="J245" i="1"/>
  <c r="K265" i="1"/>
  <c r="K258" i="1"/>
  <c r="K250" i="1"/>
  <c r="J256" i="1"/>
  <c r="L232" i="1"/>
  <c r="I34" i="8"/>
  <c r="I268" i="1"/>
  <c r="I28" i="8" s="1"/>
  <c r="L230" i="1"/>
  <c r="L258" i="1" s="1"/>
  <c r="L49" i="8" s="1"/>
  <c r="K227" i="1"/>
  <c r="K255" i="1" s="1"/>
  <c r="K46" i="8" s="1"/>
  <c r="K234" i="1"/>
  <c r="K219" i="1"/>
  <c r="K247" i="1" s="1"/>
  <c r="K38" i="8" s="1"/>
  <c r="K224" i="1"/>
  <c r="K252" i="1" s="1"/>
  <c r="K43" i="8" s="1"/>
  <c r="H59" i="8"/>
  <c r="L217" i="1"/>
  <c r="L245" i="1" s="1"/>
  <c r="L36" i="8" s="1"/>
  <c r="L215" i="1"/>
  <c r="K220" i="1"/>
  <c r="K248" i="1" s="1"/>
  <c r="K39" i="8" s="1"/>
  <c r="L221" i="1"/>
  <c r="L249" i="1" s="1"/>
  <c r="L40" i="8" s="1"/>
  <c r="K223" i="1"/>
  <c r="J174" i="1"/>
  <c r="J175" i="1"/>
  <c r="K168" i="1"/>
  <c r="K170" i="1" s="1"/>
  <c r="K205" i="1" s="1"/>
  <c r="K16" i="8" s="1"/>
  <c r="J243" i="1"/>
  <c r="J240" i="1"/>
  <c r="K221" i="1"/>
  <c r="K249" i="1" s="1"/>
  <c r="K40" i="8" s="1"/>
  <c r="I176" i="1"/>
  <c r="I182" i="1" s="1"/>
  <c r="I24" i="8"/>
  <c r="H182" i="1"/>
  <c r="K243" i="1"/>
  <c r="M229" i="1"/>
  <c r="M257" i="1" s="1"/>
  <c r="M48" i="8" s="1"/>
  <c r="L222" i="1"/>
  <c r="L250" i="1" s="1"/>
  <c r="L41" i="8" s="1"/>
  <c r="M237" i="1"/>
  <c r="M265" i="1" s="1"/>
  <c r="M56" i="8" s="1"/>
  <c r="L229" i="1"/>
  <c r="L257" i="1" s="1"/>
  <c r="L48" i="8" s="1"/>
  <c r="L218" i="1"/>
  <c r="L246" i="1" s="1"/>
  <c r="L233" i="1"/>
  <c r="K216" i="1"/>
  <c r="K239" i="1"/>
  <c r="L226" i="1"/>
  <c r="I206" i="1"/>
  <c r="I17" i="8" s="1"/>
  <c r="I18" i="8" s="1"/>
  <c r="J14" i="8" s="1"/>
  <c r="M232" i="1"/>
  <c r="M260" i="1" s="1"/>
  <c r="M236" i="1"/>
  <c r="M264" i="1" s="1"/>
  <c r="K236" i="1"/>
  <c r="K264" i="1" s="1"/>
  <c r="K55" i="8" s="1"/>
  <c r="K228" i="1"/>
  <c r="K256" i="1" s="1"/>
  <c r="K47" i="8" s="1"/>
  <c r="M225" i="1" l="1"/>
  <c r="M253" i="1" s="1"/>
  <c r="M44" i="8" s="1"/>
  <c r="M226" i="1"/>
  <c r="M254" i="1" s="1"/>
  <c r="M45" i="8" s="1"/>
  <c r="T164" i="1"/>
  <c r="U164" i="1" s="1"/>
  <c r="V164" i="1" s="1"/>
  <c r="W164" i="1" s="1"/>
  <c r="X164" i="1" s="1"/>
  <c r="Y164" i="1" s="1"/>
  <c r="Z164" i="1" s="1"/>
  <c r="AA164" i="1" s="1"/>
  <c r="AB164" i="1" s="1"/>
  <c r="AC164" i="1" s="1"/>
  <c r="AD164" i="1" s="1"/>
  <c r="O154" i="1"/>
  <c r="P154" i="1" s="1"/>
  <c r="Q154" i="1" s="1"/>
  <c r="R154" i="1" s="1"/>
  <c r="S154" i="1" s="1"/>
  <c r="T154" i="1" s="1"/>
  <c r="U154" i="1" s="1"/>
  <c r="V154" i="1" s="1"/>
  <c r="W154" i="1" s="1"/>
  <c r="X154" i="1" s="1"/>
  <c r="Y154" i="1" s="1"/>
  <c r="Z154" i="1" s="1"/>
  <c r="AA154" i="1" s="1"/>
  <c r="AB154" i="1" s="1"/>
  <c r="AC154" i="1" s="1"/>
  <c r="AD154" i="1" s="1"/>
  <c r="AE154" i="1" s="1"/>
  <c r="AF154" i="1" s="1"/>
  <c r="AG154" i="1" s="1"/>
  <c r="AH154" i="1" s="1"/>
  <c r="AI154" i="1" s="1"/>
  <c r="AJ154" i="1" s="1"/>
  <c r="AK154" i="1" s="1"/>
  <c r="AL154" i="1" s="1"/>
  <c r="AM154" i="1" s="1"/>
  <c r="AN154" i="1" s="1"/>
  <c r="AO154" i="1" s="1"/>
  <c r="AP154" i="1" s="1"/>
  <c r="AQ154" i="1" s="1"/>
  <c r="AR154" i="1" s="1"/>
  <c r="AS154" i="1" s="1"/>
  <c r="AT154" i="1" s="1"/>
  <c r="AU154" i="1" s="1"/>
  <c r="AV154" i="1" s="1"/>
  <c r="AW154" i="1" s="1"/>
  <c r="AX154" i="1" s="1"/>
  <c r="AY154" i="1" s="1"/>
  <c r="AZ154" i="1" s="1"/>
  <c r="BA154" i="1" s="1"/>
  <c r="BB154" i="1" s="1"/>
  <c r="BC154" i="1" s="1"/>
  <c r="BD154" i="1" s="1"/>
  <c r="BE154" i="1" s="1"/>
  <c r="BF154" i="1" s="1"/>
  <c r="BG154" i="1" s="1"/>
  <c r="BH154" i="1" s="1"/>
  <c r="BI154" i="1" s="1"/>
  <c r="BJ154" i="1" s="1"/>
  <c r="BK154" i="1" s="1"/>
  <c r="BL154" i="1" s="1"/>
  <c r="BM154" i="1" s="1"/>
  <c r="BN154" i="1" s="1"/>
  <c r="BO154" i="1" s="1"/>
  <c r="BP154" i="1" s="1"/>
  <c r="BQ154" i="1" s="1"/>
  <c r="BR154" i="1" s="1"/>
  <c r="BS154" i="1" s="1"/>
  <c r="BT154" i="1" s="1"/>
  <c r="BU154" i="1" s="1"/>
  <c r="BV154" i="1" s="1"/>
  <c r="BW154" i="1" s="1"/>
  <c r="BX154" i="1" s="1"/>
  <c r="BY154" i="1" s="1"/>
  <c r="BZ154" i="1" s="1"/>
  <c r="CA154" i="1" s="1"/>
  <c r="CB154" i="1" s="1"/>
  <c r="CC154" i="1" s="1"/>
  <c r="L238" i="1"/>
  <c r="L266" i="1" s="1"/>
  <c r="L57" i="8" s="1"/>
  <c r="M166" i="1"/>
  <c r="N231" i="1"/>
  <c r="O159" i="1"/>
  <c r="Q167" i="1"/>
  <c r="R167" i="1" s="1"/>
  <c r="S167" i="1" s="1"/>
  <c r="T167" i="1" s="1"/>
  <c r="U167" i="1" s="1"/>
  <c r="V167" i="1" s="1"/>
  <c r="W167" i="1" s="1"/>
  <c r="X167" i="1" s="1"/>
  <c r="Y167" i="1" s="1"/>
  <c r="Z167" i="1" s="1"/>
  <c r="AA167" i="1" s="1"/>
  <c r="AB167" i="1" s="1"/>
  <c r="AC167" i="1" s="1"/>
  <c r="AD167" i="1" s="1"/>
  <c r="AE167" i="1" s="1"/>
  <c r="AF167" i="1" s="1"/>
  <c r="AG167" i="1" s="1"/>
  <c r="AH167" i="1" s="1"/>
  <c r="AI167" i="1" s="1"/>
  <c r="AJ167" i="1" s="1"/>
  <c r="AK167" i="1" s="1"/>
  <c r="AL167" i="1" s="1"/>
  <c r="AM167" i="1" s="1"/>
  <c r="AN167" i="1" s="1"/>
  <c r="AO167" i="1" s="1"/>
  <c r="AP167" i="1" s="1"/>
  <c r="AQ167" i="1" s="1"/>
  <c r="AR167" i="1" s="1"/>
  <c r="AS167" i="1" s="1"/>
  <c r="AT167" i="1" s="1"/>
  <c r="AU167" i="1" s="1"/>
  <c r="AV167" i="1" s="1"/>
  <c r="AW167" i="1" s="1"/>
  <c r="AX167" i="1" s="1"/>
  <c r="AY167" i="1" s="1"/>
  <c r="AZ167" i="1" s="1"/>
  <c r="BA167" i="1" s="1"/>
  <c r="BB167" i="1" s="1"/>
  <c r="BC167" i="1" s="1"/>
  <c r="BD167" i="1" s="1"/>
  <c r="BE167" i="1" s="1"/>
  <c r="BF167" i="1" s="1"/>
  <c r="BG167" i="1" s="1"/>
  <c r="BH167" i="1" s="1"/>
  <c r="BI167" i="1" s="1"/>
  <c r="BJ167" i="1" s="1"/>
  <c r="BK167" i="1" s="1"/>
  <c r="BL167" i="1" s="1"/>
  <c r="BM167" i="1" s="1"/>
  <c r="BN167" i="1" s="1"/>
  <c r="BO167" i="1" s="1"/>
  <c r="BP167" i="1" s="1"/>
  <c r="BQ167" i="1" s="1"/>
  <c r="BR167" i="1" s="1"/>
  <c r="BS167" i="1" s="1"/>
  <c r="BT167" i="1" s="1"/>
  <c r="BU167" i="1" s="1"/>
  <c r="BV167" i="1" s="1"/>
  <c r="BW167" i="1" s="1"/>
  <c r="BX167" i="1" s="1"/>
  <c r="BY167" i="1" s="1"/>
  <c r="BZ167" i="1" s="1"/>
  <c r="CA167" i="1" s="1"/>
  <c r="CB167" i="1" s="1"/>
  <c r="CC167" i="1" s="1"/>
  <c r="M163" i="1"/>
  <c r="N163" i="1" s="1"/>
  <c r="L254" i="1"/>
  <c r="K251" i="1"/>
  <c r="K267" i="1"/>
  <c r="K262" i="1"/>
  <c r="J47" i="8"/>
  <c r="K56" i="8"/>
  <c r="J36" i="8"/>
  <c r="J38" i="8"/>
  <c r="K244" i="1"/>
  <c r="J27" i="8"/>
  <c r="K49" i="8"/>
  <c r="L37" i="8"/>
  <c r="L261" i="1"/>
  <c r="L260" i="1"/>
  <c r="K41" i="8"/>
  <c r="J55" i="8"/>
  <c r="I183" i="1"/>
  <c r="M227" i="1"/>
  <c r="M255" i="1" s="1"/>
  <c r="M46" i="8" s="1"/>
  <c r="L228" i="1"/>
  <c r="M55" i="8"/>
  <c r="N225" i="1"/>
  <c r="N253" i="1" s="1"/>
  <c r="N44" i="8" s="1"/>
  <c r="M51" i="8"/>
  <c r="I210" i="1"/>
  <c r="J203" i="1" s="1"/>
  <c r="M218" i="1"/>
  <c r="M246" i="1" s="1"/>
  <c r="M37" i="8" s="1"/>
  <c r="K240" i="1"/>
  <c r="K27" i="8" s="1"/>
  <c r="J34" i="8"/>
  <c r="J268" i="1"/>
  <c r="K174" i="1"/>
  <c r="K175" i="1"/>
  <c r="L227" i="1"/>
  <c r="L255" i="1" s="1"/>
  <c r="L46" i="8" s="1"/>
  <c r="M215" i="1"/>
  <c r="L224" i="1"/>
  <c r="M221" i="1"/>
  <c r="M249" i="1" s="1"/>
  <c r="N237" i="1"/>
  <c r="I59" i="8"/>
  <c r="N226" i="1"/>
  <c r="N254" i="1" s="1"/>
  <c r="N234" i="1"/>
  <c r="N262" i="1" s="1"/>
  <c r="N53" i="8" s="1"/>
  <c r="L216" i="1"/>
  <c r="L244" i="1" s="1"/>
  <c r="L35" i="8" s="1"/>
  <c r="M222" i="1"/>
  <c r="M250" i="1" s="1"/>
  <c r="M41" i="8" s="1"/>
  <c r="M234" i="1"/>
  <c r="M262" i="1" s="1"/>
  <c r="M53" i="8" s="1"/>
  <c r="N232" i="1"/>
  <c r="N260" i="1" s="1"/>
  <c r="K34" i="8"/>
  <c r="L168" i="1"/>
  <c r="L170" i="1" s="1"/>
  <c r="L205" i="1" s="1"/>
  <c r="L16" i="8" s="1"/>
  <c r="L236" i="1"/>
  <c r="L264" i="1" s="1"/>
  <c r="L55" i="8" s="1"/>
  <c r="L239" i="1"/>
  <c r="L267" i="1" s="1"/>
  <c r="L58" i="8" s="1"/>
  <c r="N229" i="1"/>
  <c r="N257" i="1" s="1"/>
  <c r="N48" i="8" s="1"/>
  <c r="H183" i="1"/>
  <c r="M233" i="1"/>
  <c r="M261" i="1" s="1"/>
  <c r="M52" i="8" s="1"/>
  <c r="N221" i="1"/>
  <c r="N249" i="1" s="1"/>
  <c r="N40" i="8" s="1"/>
  <c r="M230" i="1"/>
  <c r="M258" i="1" s="1"/>
  <c r="M49" i="8" s="1"/>
  <c r="J176" i="1"/>
  <c r="J24" i="8"/>
  <c r="L223" i="1"/>
  <c r="L251" i="1" s="1"/>
  <c r="L42" i="8" s="1"/>
  <c r="L220" i="1"/>
  <c r="L243" i="1"/>
  <c r="M217" i="1"/>
  <c r="M245" i="1" s="1"/>
  <c r="M36" i="8" s="1"/>
  <c r="M219" i="1"/>
  <c r="M247" i="1" s="1"/>
  <c r="M38" i="8" s="1"/>
  <c r="L219" i="1"/>
  <c r="L247" i="1" s="1"/>
  <c r="L38" i="8" s="1"/>
  <c r="AE164" i="1" l="1"/>
  <c r="AF164" i="1" s="1"/>
  <c r="AG164" i="1" s="1"/>
  <c r="AH164" i="1" s="1"/>
  <c r="AI164" i="1" s="1"/>
  <c r="AJ164" i="1" s="1"/>
  <c r="AK164" i="1" s="1"/>
  <c r="AL164" i="1" s="1"/>
  <c r="AM164" i="1" s="1"/>
  <c r="AN164" i="1" s="1"/>
  <c r="AO164" i="1" s="1"/>
  <c r="AP164" i="1" s="1"/>
  <c r="AQ164" i="1" s="1"/>
  <c r="AR164" i="1" s="1"/>
  <c r="AS164" i="1" s="1"/>
  <c r="AT164" i="1" s="1"/>
  <c r="AU164" i="1" s="1"/>
  <c r="AV164" i="1" s="1"/>
  <c r="AW164" i="1" s="1"/>
  <c r="AX164" i="1" s="1"/>
  <c r="AY164" i="1" s="1"/>
  <c r="AZ164" i="1" s="1"/>
  <c r="BA164" i="1" s="1"/>
  <c r="BB164" i="1" s="1"/>
  <c r="BC164" i="1" s="1"/>
  <c r="BD164" i="1" s="1"/>
  <c r="BE164" i="1" s="1"/>
  <c r="BF164" i="1" s="1"/>
  <c r="BG164" i="1" s="1"/>
  <c r="BH164" i="1" s="1"/>
  <c r="BI164" i="1" s="1"/>
  <c r="BJ164" i="1" s="1"/>
  <c r="BK164" i="1" s="1"/>
  <c r="BL164" i="1" s="1"/>
  <c r="BM164" i="1" s="1"/>
  <c r="BN164" i="1" s="1"/>
  <c r="BO164" i="1" s="1"/>
  <c r="BP164" i="1" s="1"/>
  <c r="BQ164" i="1" s="1"/>
  <c r="BR164" i="1" s="1"/>
  <c r="BS164" i="1" s="1"/>
  <c r="BT164" i="1" s="1"/>
  <c r="BU164" i="1" s="1"/>
  <c r="BV164" i="1" s="1"/>
  <c r="BW164" i="1" s="1"/>
  <c r="BX164" i="1" s="1"/>
  <c r="BY164" i="1" s="1"/>
  <c r="BZ164" i="1" s="1"/>
  <c r="CA164" i="1" s="1"/>
  <c r="CB164" i="1" s="1"/>
  <c r="CC164" i="1" s="1"/>
  <c r="N259" i="1"/>
  <c r="N50" i="8" s="1"/>
  <c r="N235" i="1"/>
  <c r="N263" i="1" s="1"/>
  <c r="N54" i="8" s="1"/>
  <c r="O163" i="1"/>
  <c r="M238" i="1"/>
  <c r="M266" i="1" s="1"/>
  <c r="M57" i="8" s="1"/>
  <c r="N166" i="1"/>
  <c r="M235" i="1"/>
  <c r="O231" i="1"/>
  <c r="O259" i="1" s="1"/>
  <c r="O50" i="8" s="1"/>
  <c r="P159" i="1"/>
  <c r="K268" i="1"/>
  <c r="K28" i="8" s="1"/>
  <c r="L248" i="1"/>
  <c r="M40" i="8"/>
  <c r="J28" i="8"/>
  <c r="L256" i="1"/>
  <c r="L51" i="8"/>
  <c r="L252" i="1"/>
  <c r="L52" i="8"/>
  <c r="K35" i="8"/>
  <c r="L45" i="8"/>
  <c r="K42" i="8"/>
  <c r="N265" i="1"/>
  <c r="K53" i="8"/>
  <c r="K58" i="8"/>
  <c r="M168" i="1"/>
  <c r="N217" i="1"/>
  <c r="L34" i="8"/>
  <c r="J182" i="1"/>
  <c r="O234" i="1"/>
  <c r="O262" i="1" s="1"/>
  <c r="O53" i="8" s="1"/>
  <c r="L240" i="1"/>
  <c r="L27" i="8" s="1"/>
  <c r="L175" i="1"/>
  <c r="L174" i="1"/>
  <c r="N51" i="8"/>
  <c r="M223" i="1"/>
  <c r="M251" i="1" s="1"/>
  <c r="M42" i="8" s="1"/>
  <c r="N222" i="1"/>
  <c r="N250" i="1" s="1"/>
  <c r="N45" i="8"/>
  <c r="M228" i="1"/>
  <c r="M256" i="1" s="1"/>
  <c r="O237" i="1"/>
  <c r="O265" i="1" s="1"/>
  <c r="O56" i="8" s="1"/>
  <c r="N218" i="1"/>
  <c r="N246" i="1" s="1"/>
  <c r="J206" i="1"/>
  <c r="J17" i="8" s="1"/>
  <c r="J18" i="8" s="1"/>
  <c r="K14" i="8" s="1"/>
  <c r="O221" i="1"/>
  <c r="O249" i="1" s="1"/>
  <c r="O40" i="8" s="1"/>
  <c r="K24" i="8"/>
  <c r="K176" i="1"/>
  <c r="K182" i="1" s="1"/>
  <c r="M220" i="1"/>
  <c r="M248" i="1" s="1"/>
  <c r="M39" i="8" s="1"/>
  <c r="O229" i="1"/>
  <c r="O257" i="1" s="1"/>
  <c r="O48" i="8" s="1"/>
  <c r="M239" i="1"/>
  <c r="M267" i="1" s="1"/>
  <c r="M58" i="8" s="1"/>
  <c r="O232" i="1"/>
  <c r="O260" i="1" s="1"/>
  <c r="N216" i="1"/>
  <c r="N244" i="1" s="1"/>
  <c r="N35" i="8" s="1"/>
  <c r="M216" i="1"/>
  <c r="O226" i="1"/>
  <c r="O254" i="1" s="1"/>
  <c r="M243" i="1"/>
  <c r="N215" i="1"/>
  <c r="J59" i="8"/>
  <c r="N230" i="1"/>
  <c r="N258" i="1" s="1"/>
  <c r="N49" i="8" s="1"/>
  <c r="N219" i="1"/>
  <c r="N247" i="1" s="1"/>
  <c r="N38" i="8" s="1"/>
  <c r="N233" i="1"/>
  <c r="N236" i="1"/>
  <c r="N264" i="1" s="1"/>
  <c r="M224" i="1"/>
  <c r="M252" i="1" s="1"/>
  <c r="M43" i="8" s="1"/>
  <c r="O225" i="1"/>
  <c r="O253" i="1" s="1"/>
  <c r="M174" i="1" l="1"/>
  <c r="M24" i="8" s="1"/>
  <c r="M170" i="1"/>
  <c r="M205" i="1" s="1"/>
  <c r="M16" i="8" s="1"/>
  <c r="M263" i="1"/>
  <c r="M54" i="8" s="1"/>
  <c r="P231" i="1"/>
  <c r="P259" i="1" s="1"/>
  <c r="P50" i="8" s="1"/>
  <c r="Q159" i="1"/>
  <c r="O166" i="1"/>
  <c r="N238" i="1"/>
  <c r="N266" i="1" s="1"/>
  <c r="N57" i="8" s="1"/>
  <c r="O235" i="1"/>
  <c r="O263" i="1" s="1"/>
  <c r="O54" i="8" s="1"/>
  <c r="P163" i="1"/>
  <c r="K183" i="1"/>
  <c r="K59" i="8"/>
  <c r="N56" i="8"/>
  <c r="M244" i="1"/>
  <c r="N37" i="8"/>
  <c r="N245" i="1"/>
  <c r="L47" i="8"/>
  <c r="O44" i="8"/>
  <c r="N261" i="1"/>
  <c r="N41" i="8"/>
  <c r="L268" i="1"/>
  <c r="L43" i="8"/>
  <c r="L39" i="8"/>
  <c r="M175" i="1"/>
  <c r="N168" i="1"/>
  <c r="M240" i="1"/>
  <c r="M27" i="8" s="1"/>
  <c r="N227" i="1"/>
  <c r="N255" i="1" s="1"/>
  <c r="P225" i="1"/>
  <c r="P253" i="1" s="1"/>
  <c r="P44" i="8" s="1"/>
  <c r="O217" i="1"/>
  <c r="O245" i="1" s="1"/>
  <c r="O36" i="8" s="1"/>
  <c r="O230" i="1"/>
  <c r="N243" i="1"/>
  <c r="M34" i="8"/>
  <c r="O216" i="1"/>
  <c r="O244" i="1" s="1"/>
  <c r="O35" i="8" s="1"/>
  <c r="P232" i="1"/>
  <c r="M47" i="8"/>
  <c r="N223" i="1"/>
  <c r="L24" i="8"/>
  <c r="L176" i="1"/>
  <c r="P234" i="1"/>
  <c r="P262" i="1" s="1"/>
  <c r="P53" i="8" s="1"/>
  <c r="J183" i="1"/>
  <c r="N55" i="8"/>
  <c r="O45" i="8"/>
  <c r="N220" i="1"/>
  <c r="N248" i="1" s="1"/>
  <c r="N39" i="8" s="1"/>
  <c r="P237" i="1"/>
  <c r="P265" i="1" s="1"/>
  <c r="P56" i="8" s="1"/>
  <c r="O222" i="1"/>
  <c r="O233" i="1"/>
  <c r="O261" i="1" s="1"/>
  <c r="O52" i="8" s="1"/>
  <c r="O219" i="1"/>
  <c r="O247" i="1" s="1"/>
  <c r="O38" i="8" s="1"/>
  <c r="O51" i="8"/>
  <c r="N239" i="1"/>
  <c r="N267" i="1" s="1"/>
  <c r="P229" i="1"/>
  <c r="P257" i="1" s="1"/>
  <c r="J210" i="1"/>
  <c r="K203" i="1" s="1"/>
  <c r="N228" i="1"/>
  <c r="N256" i="1" s="1"/>
  <c r="N224" i="1"/>
  <c r="N252" i="1" s="1"/>
  <c r="N43" i="8" s="1"/>
  <c r="O236" i="1"/>
  <c r="O215" i="1"/>
  <c r="P226" i="1"/>
  <c r="P254" i="1" s="1"/>
  <c r="P221" i="1"/>
  <c r="P249" i="1" s="1"/>
  <c r="O218" i="1"/>
  <c r="O246" i="1" s="1"/>
  <c r="O37" i="8" s="1"/>
  <c r="M176" i="1" l="1"/>
  <c r="M182" i="1" s="1"/>
  <c r="M268" i="1"/>
  <c r="M28" i="8" s="1"/>
  <c r="P235" i="1"/>
  <c r="Q163" i="1"/>
  <c r="Q231" i="1"/>
  <c r="R159" i="1"/>
  <c r="N174" i="1"/>
  <c r="N24" i="8" s="1"/>
  <c r="N170" i="1"/>
  <c r="N205" i="1" s="1"/>
  <c r="N16" i="8" s="1"/>
  <c r="P166" i="1"/>
  <c r="O238" i="1"/>
  <c r="O266" i="1" s="1"/>
  <c r="O57" i="8" s="1"/>
  <c r="L59" i="8"/>
  <c r="N251" i="1"/>
  <c r="N268" i="1" s="1"/>
  <c r="N28" i="8" s="1"/>
  <c r="O264" i="1"/>
  <c r="O55" i="8" s="1"/>
  <c r="P260" i="1"/>
  <c r="P51" i="8" s="1"/>
  <c r="N46" i="8"/>
  <c r="L28" i="8"/>
  <c r="N52" i="8"/>
  <c r="N36" i="8"/>
  <c r="M35" i="8"/>
  <c r="N58" i="8"/>
  <c r="P40" i="8"/>
  <c r="P48" i="8"/>
  <c r="O250" i="1"/>
  <c r="O258" i="1"/>
  <c r="N175" i="1"/>
  <c r="O168" i="1"/>
  <c r="O227" i="1"/>
  <c r="O255" i="1" s="1"/>
  <c r="O46" i="8" s="1"/>
  <c r="Q221" i="1"/>
  <c r="Q249" i="1" s="1"/>
  <c r="Q40" i="8" s="1"/>
  <c r="P233" i="1"/>
  <c r="P261" i="1" s="1"/>
  <c r="P52" i="8" s="1"/>
  <c r="P222" i="1"/>
  <c r="P250" i="1" s="1"/>
  <c r="P41" i="8" s="1"/>
  <c r="Q226" i="1"/>
  <c r="Q254" i="1" s="1"/>
  <c r="P215" i="1"/>
  <c r="K206" i="1"/>
  <c r="K17" i="8" s="1"/>
  <c r="K18" i="8" s="1"/>
  <c r="L14" i="8" s="1"/>
  <c r="O239" i="1"/>
  <c r="O267" i="1" s="1"/>
  <c r="O58" i="8" s="1"/>
  <c r="O220" i="1"/>
  <c r="O248" i="1" s="1"/>
  <c r="O39" i="8" s="1"/>
  <c r="L182" i="1"/>
  <c r="O223" i="1"/>
  <c r="O251" i="1" s="1"/>
  <c r="O42" i="8" s="1"/>
  <c r="P230" i="1"/>
  <c r="P258" i="1" s="1"/>
  <c r="P49" i="8" s="1"/>
  <c r="P217" i="1"/>
  <c r="P245" i="1" s="1"/>
  <c r="P36" i="8" s="1"/>
  <c r="Q225" i="1"/>
  <c r="Q253" i="1" s="1"/>
  <c r="Q44" i="8" s="1"/>
  <c r="Q229" i="1"/>
  <c r="Q257" i="1" s="1"/>
  <c r="Q48" i="8" s="1"/>
  <c r="P218" i="1"/>
  <c r="P246" i="1" s="1"/>
  <c r="P37" i="8" s="1"/>
  <c r="P236" i="1"/>
  <c r="P264" i="1" s="1"/>
  <c r="O224" i="1"/>
  <c r="O252" i="1" s="1"/>
  <c r="P216" i="1"/>
  <c r="P45" i="8"/>
  <c r="N47" i="8"/>
  <c r="Q237" i="1"/>
  <c r="Q265" i="1" s="1"/>
  <c r="Q56" i="8" s="1"/>
  <c r="N34" i="8"/>
  <c r="O243" i="1"/>
  <c r="O228" i="1"/>
  <c r="O256" i="1" s="1"/>
  <c r="P219" i="1"/>
  <c r="P247" i="1" s="1"/>
  <c r="P38" i="8" s="1"/>
  <c r="Q234" i="1"/>
  <c r="Q262" i="1" s="1"/>
  <c r="Q53" i="8" s="1"/>
  <c r="Q232" i="1"/>
  <c r="Q260" i="1" s="1"/>
  <c r="N240" i="1"/>
  <c r="N27" i="8" s="1"/>
  <c r="M183" i="1" l="1"/>
  <c r="N176" i="1"/>
  <c r="N182" i="1" s="1"/>
  <c r="P263" i="1"/>
  <c r="P54" i="8" s="1"/>
  <c r="R231" i="1"/>
  <c r="R259" i="1" s="1"/>
  <c r="R50" i="8" s="1"/>
  <c r="S159" i="1"/>
  <c r="Q166" i="1"/>
  <c r="P238" i="1"/>
  <c r="P266" i="1" s="1"/>
  <c r="P57" i="8" s="1"/>
  <c r="Q259" i="1"/>
  <c r="Q50" i="8" s="1"/>
  <c r="O175" i="1"/>
  <c r="O170" i="1"/>
  <c r="O205" i="1" s="1"/>
  <c r="O16" i="8" s="1"/>
  <c r="Q235" i="1"/>
  <c r="Q263" i="1" s="1"/>
  <c r="Q54" i="8" s="1"/>
  <c r="R163" i="1"/>
  <c r="O41" i="8"/>
  <c r="P244" i="1"/>
  <c r="M59" i="8"/>
  <c r="N42" i="8"/>
  <c r="O43" i="8"/>
  <c r="O174" i="1"/>
  <c r="O24" i="8" s="1"/>
  <c r="O49" i="8"/>
  <c r="O240" i="1"/>
  <c r="O27" i="8" s="1"/>
  <c r="P227" i="1"/>
  <c r="P255" i="1" s="1"/>
  <c r="P46" i="8" s="1"/>
  <c r="N183" i="1"/>
  <c r="P228" i="1"/>
  <c r="P256" i="1" s="1"/>
  <c r="Q217" i="1"/>
  <c r="Q245" i="1" s="1"/>
  <c r="Q36" i="8" s="1"/>
  <c r="O47" i="8"/>
  <c r="O268" i="1"/>
  <c r="O28" i="8" s="1"/>
  <c r="O34" i="8"/>
  <c r="R237" i="1"/>
  <c r="R265" i="1" s="1"/>
  <c r="R225" i="1"/>
  <c r="R253" i="1" s="1"/>
  <c r="R44" i="8" s="1"/>
  <c r="P223" i="1"/>
  <c r="P251" i="1" s="1"/>
  <c r="P42" i="8" s="1"/>
  <c r="P239" i="1"/>
  <c r="P267" i="1" s="1"/>
  <c r="P58" i="8" s="1"/>
  <c r="Q215" i="1"/>
  <c r="R226" i="1"/>
  <c r="R254" i="1" s="1"/>
  <c r="P220" i="1"/>
  <c r="P248" i="1" s="1"/>
  <c r="P39" i="8" s="1"/>
  <c r="P168" i="1"/>
  <c r="P170" i="1" s="1"/>
  <c r="P205" i="1" s="1"/>
  <c r="P16" i="8" s="1"/>
  <c r="Q219" i="1"/>
  <c r="Q247" i="1" s="1"/>
  <c r="Q38" i="8" s="1"/>
  <c r="Q236" i="1"/>
  <c r="Q264" i="1" s="1"/>
  <c r="R229" i="1"/>
  <c r="R257" i="1" s="1"/>
  <c r="R48" i="8" s="1"/>
  <c r="P243" i="1"/>
  <c r="Q45" i="8"/>
  <c r="Q222" i="1"/>
  <c r="Q250" i="1" s="1"/>
  <c r="Q41" i="8" s="1"/>
  <c r="Q51" i="8"/>
  <c r="R221" i="1"/>
  <c r="R249" i="1" s="1"/>
  <c r="R234" i="1"/>
  <c r="R262" i="1" s="1"/>
  <c r="Q216" i="1"/>
  <c r="Q244" i="1" s="1"/>
  <c r="Q35" i="8" s="1"/>
  <c r="R232" i="1"/>
  <c r="P224" i="1"/>
  <c r="P252" i="1" s="1"/>
  <c r="P43" i="8" s="1"/>
  <c r="P55" i="8"/>
  <c r="Q218" i="1"/>
  <c r="Q246" i="1" s="1"/>
  <c r="Q37" i="8" s="1"/>
  <c r="Q230" i="1"/>
  <c r="Q258" i="1" s="1"/>
  <c r="Q49" i="8" s="1"/>
  <c r="L183" i="1"/>
  <c r="K210" i="1"/>
  <c r="L203" i="1" s="1"/>
  <c r="Q233" i="1"/>
  <c r="Q261" i="1" s="1"/>
  <c r="R166" i="1" l="1"/>
  <c r="Q238" i="1"/>
  <c r="Q266" i="1" s="1"/>
  <c r="Q57" i="8" s="1"/>
  <c r="S231" i="1"/>
  <c r="S259" i="1" s="1"/>
  <c r="S50" i="8" s="1"/>
  <c r="T159" i="1"/>
  <c r="R235" i="1"/>
  <c r="R263" i="1" s="1"/>
  <c r="R54" i="8" s="1"/>
  <c r="S163" i="1"/>
  <c r="N59" i="8"/>
  <c r="R53" i="8"/>
  <c r="R40" i="8"/>
  <c r="Q52" i="8"/>
  <c r="R260" i="1"/>
  <c r="R51" i="8" s="1"/>
  <c r="R56" i="8"/>
  <c r="O176" i="1"/>
  <c r="O182" i="1" s="1"/>
  <c r="O183" i="1" s="1"/>
  <c r="P35" i="8"/>
  <c r="Q227" i="1"/>
  <c r="Q255" i="1" s="1"/>
  <c r="Q46" i="8" s="1"/>
  <c r="S234" i="1"/>
  <c r="S262" i="1" s="1"/>
  <c r="S53" i="8" s="1"/>
  <c r="Q239" i="1"/>
  <c r="Q267" i="1" s="1"/>
  <c r="Q58" i="8" s="1"/>
  <c r="R230" i="1"/>
  <c r="R258" i="1" s="1"/>
  <c r="R49" i="8" s="1"/>
  <c r="R218" i="1"/>
  <c r="R246" i="1" s="1"/>
  <c r="R37" i="8" s="1"/>
  <c r="R216" i="1"/>
  <c r="R244" i="1" s="1"/>
  <c r="R35" i="8" s="1"/>
  <c r="R222" i="1"/>
  <c r="R250" i="1" s="1"/>
  <c r="R41" i="8" s="1"/>
  <c r="S229" i="1"/>
  <c r="S257" i="1" s="1"/>
  <c r="S48" i="8" s="1"/>
  <c r="R219" i="1"/>
  <c r="R247" i="1" s="1"/>
  <c r="R38" i="8" s="1"/>
  <c r="Q220" i="1"/>
  <c r="Q248" i="1" s="1"/>
  <c r="Q39" i="8" s="1"/>
  <c r="R45" i="8"/>
  <c r="S225" i="1"/>
  <c r="S253" i="1" s="1"/>
  <c r="S44" i="8" s="1"/>
  <c r="O59" i="8"/>
  <c r="R217" i="1"/>
  <c r="R245" i="1" s="1"/>
  <c r="Q224" i="1"/>
  <c r="Q252" i="1" s="1"/>
  <c r="Q43" i="8" s="1"/>
  <c r="Q55" i="8"/>
  <c r="S226" i="1"/>
  <c r="S254" i="1" s="1"/>
  <c r="Q168" i="1"/>
  <c r="Q170" i="1" s="1"/>
  <c r="Q205" i="1" s="1"/>
  <c r="Q16" i="8" s="1"/>
  <c r="L206" i="1"/>
  <c r="L17" i="8" s="1"/>
  <c r="L18" i="8" s="1"/>
  <c r="M14" i="8" s="1"/>
  <c r="S221" i="1"/>
  <c r="S249" i="1" s="1"/>
  <c r="S40" i="8" s="1"/>
  <c r="P240" i="1"/>
  <c r="P27" i="8" s="1"/>
  <c r="Q223" i="1"/>
  <c r="Q251" i="1" s="1"/>
  <c r="Q42" i="8" s="1"/>
  <c r="Q228" i="1"/>
  <c r="Q256" i="1" s="1"/>
  <c r="P175" i="1"/>
  <c r="P174" i="1"/>
  <c r="R233" i="1"/>
  <c r="R261" i="1" s="1"/>
  <c r="R52" i="8" s="1"/>
  <c r="S232" i="1"/>
  <c r="S260" i="1" s="1"/>
  <c r="P268" i="1"/>
  <c r="P28" i="8" s="1"/>
  <c r="P34" i="8"/>
  <c r="R236" i="1"/>
  <c r="R264" i="1" s="1"/>
  <c r="R215" i="1"/>
  <c r="Q243" i="1"/>
  <c r="S237" i="1"/>
  <c r="S265" i="1" s="1"/>
  <c r="S56" i="8" s="1"/>
  <c r="P47" i="8"/>
  <c r="S166" i="1" l="1"/>
  <c r="R238" i="1"/>
  <c r="R266" i="1" s="1"/>
  <c r="R57" i="8" s="1"/>
  <c r="T231" i="1"/>
  <c r="T259" i="1" s="1"/>
  <c r="T50" i="8" s="1"/>
  <c r="U159" i="1"/>
  <c r="S235" i="1"/>
  <c r="S263" i="1" s="1"/>
  <c r="S54" i="8" s="1"/>
  <c r="T163" i="1"/>
  <c r="R36" i="8"/>
  <c r="L210" i="1"/>
  <c r="E270" i="1" s="1"/>
  <c r="R227" i="1"/>
  <c r="R255" i="1" s="1"/>
  <c r="R46" i="8" s="1"/>
  <c r="Q268" i="1"/>
  <c r="Q28" i="8" s="1"/>
  <c r="Q34" i="8"/>
  <c r="Q47" i="8"/>
  <c r="T221" i="1"/>
  <c r="T249" i="1" s="1"/>
  <c r="T40" i="8" s="1"/>
  <c r="S217" i="1"/>
  <c r="S245" i="1" s="1"/>
  <c r="S36" i="8" s="1"/>
  <c r="S219" i="1"/>
  <c r="S247" i="1" s="1"/>
  <c r="S38" i="8" s="1"/>
  <c r="S218" i="1"/>
  <c r="S246" i="1" s="1"/>
  <c r="S37" i="8" s="1"/>
  <c r="T237" i="1"/>
  <c r="T265" i="1" s="1"/>
  <c r="T56" i="8" s="1"/>
  <c r="S215" i="1"/>
  <c r="R55" i="8"/>
  <c r="R223" i="1"/>
  <c r="R251" i="1" s="1"/>
  <c r="R42" i="8" s="1"/>
  <c r="S45" i="8"/>
  <c r="R224" i="1"/>
  <c r="R252" i="1" s="1"/>
  <c r="R43" i="8" s="1"/>
  <c r="R220" i="1"/>
  <c r="R248" i="1" s="1"/>
  <c r="R39" i="8" s="1"/>
  <c r="R239" i="1"/>
  <c r="R267" i="1" s="1"/>
  <c r="R58" i="8" s="1"/>
  <c r="T229" i="1"/>
  <c r="T257" i="1" s="1"/>
  <c r="T48" i="8" s="1"/>
  <c r="S216" i="1"/>
  <c r="S244" i="1" s="1"/>
  <c r="S35" i="8" s="1"/>
  <c r="S230" i="1"/>
  <c r="S258" i="1" s="1"/>
  <c r="S49" i="8" s="1"/>
  <c r="T234" i="1"/>
  <c r="T262" i="1" s="1"/>
  <c r="T53" i="8" s="1"/>
  <c r="R243" i="1"/>
  <c r="S233" i="1"/>
  <c r="S261" i="1" s="1"/>
  <c r="S52" i="8" s="1"/>
  <c r="Q175" i="1"/>
  <c r="Q174" i="1"/>
  <c r="T225" i="1"/>
  <c r="T253" i="1" s="1"/>
  <c r="T44" i="8" s="1"/>
  <c r="S222" i="1"/>
  <c r="S250" i="1" s="1"/>
  <c r="S41" i="8" s="1"/>
  <c r="S236" i="1"/>
  <c r="S264" i="1" s="1"/>
  <c r="S51" i="8"/>
  <c r="P24" i="8"/>
  <c r="P176" i="1"/>
  <c r="T226" i="1"/>
  <c r="T254" i="1" s="1"/>
  <c r="Q240" i="1"/>
  <c r="Q27" i="8" s="1"/>
  <c r="R168" i="1"/>
  <c r="R170" i="1" s="1"/>
  <c r="R205" i="1" s="1"/>
  <c r="R16" i="8" s="1"/>
  <c r="P59" i="8"/>
  <c r="T232" i="1"/>
  <c r="T260" i="1" s="1"/>
  <c r="R228" i="1"/>
  <c r="R256" i="1" s="1"/>
  <c r="V159" i="1" l="1"/>
  <c r="U231" i="1"/>
  <c r="U259" i="1" s="1"/>
  <c r="U50" i="8" s="1"/>
  <c r="T166" i="1"/>
  <c r="S238" i="1"/>
  <c r="S266" i="1" s="1"/>
  <c r="S57" i="8" s="1"/>
  <c r="U163" i="1"/>
  <c r="T235" i="1"/>
  <c r="T263" i="1" s="1"/>
  <c r="T54" i="8" s="1"/>
  <c r="M203" i="1"/>
  <c r="M206" i="1" s="1"/>
  <c r="E198" i="1"/>
  <c r="E199" i="1" s="1"/>
  <c r="C11" i="6" s="1"/>
  <c r="R240" i="1"/>
  <c r="R27" i="8" s="1"/>
  <c r="S227" i="1"/>
  <c r="S255" i="1" s="1"/>
  <c r="S46" i="8" s="1"/>
  <c r="U226" i="1"/>
  <c r="U254" i="1" s="1"/>
  <c r="S239" i="1"/>
  <c r="S267" i="1" s="1"/>
  <c r="S58" i="8" s="1"/>
  <c r="S224" i="1"/>
  <c r="S252" i="1" s="1"/>
  <c r="S43" i="8" s="1"/>
  <c r="T218" i="1"/>
  <c r="T246" i="1" s="1"/>
  <c r="T37" i="8" s="1"/>
  <c r="T217" i="1"/>
  <c r="T245" i="1" s="1"/>
  <c r="T36" i="8" s="1"/>
  <c r="R47" i="8"/>
  <c r="T45" i="8"/>
  <c r="R268" i="1"/>
  <c r="R28" i="8" s="1"/>
  <c r="R34" i="8"/>
  <c r="S243" i="1"/>
  <c r="S228" i="1"/>
  <c r="S256" i="1" s="1"/>
  <c r="U229" i="1"/>
  <c r="U257" i="1" s="1"/>
  <c r="U48" i="8" s="1"/>
  <c r="R174" i="1"/>
  <c r="R175" i="1"/>
  <c r="P182" i="1"/>
  <c r="T222" i="1"/>
  <c r="T250" i="1" s="1"/>
  <c r="T41" i="8" s="1"/>
  <c r="Q24" i="8"/>
  <c r="Q176" i="1"/>
  <c r="Q182" i="1" s="1"/>
  <c r="Q183" i="1" s="1"/>
  <c r="U234" i="1"/>
  <c r="U262" i="1" s="1"/>
  <c r="U53" i="8" s="1"/>
  <c r="S220" i="1"/>
  <c r="S248" i="1" s="1"/>
  <c r="S39" i="8" s="1"/>
  <c r="S223" i="1"/>
  <c r="S251" i="1" s="1"/>
  <c r="S42" i="8" s="1"/>
  <c r="T215" i="1"/>
  <c r="U237" i="1"/>
  <c r="U265" i="1" s="1"/>
  <c r="U56" i="8" s="1"/>
  <c r="U221" i="1"/>
  <c r="U249" i="1" s="1"/>
  <c r="U40" i="8" s="1"/>
  <c r="Q59" i="8"/>
  <c r="U225" i="1"/>
  <c r="U253" i="1" s="1"/>
  <c r="U44" i="8" s="1"/>
  <c r="T230" i="1"/>
  <c r="T258" i="1" s="1"/>
  <c r="T49" i="8" s="1"/>
  <c r="U232" i="1"/>
  <c r="U260" i="1" s="1"/>
  <c r="T236" i="1"/>
  <c r="T264" i="1" s="1"/>
  <c r="T233" i="1"/>
  <c r="T261" i="1" s="1"/>
  <c r="T52" i="8" s="1"/>
  <c r="T216" i="1"/>
  <c r="T244" i="1" s="1"/>
  <c r="T35" i="8" s="1"/>
  <c r="T51" i="8"/>
  <c r="S55" i="8"/>
  <c r="S168" i="1"/>
  <c r="S170" i="1" s="1"/>
  <c r="S205" i="1" s="1"/>
  <c r="S16" i="8" s="1"/>
  <c r="T219" i="1"/>
  <c r="T247" i="1" s="1"/>
  <c r="T38" i="8" s="1"/>
  <c r="M210" i="1" l="1"/>
  <c r="N203" i="1" s="1"/>
  <c r="N206" i="1" s="1"/>
  <c r="M17" i="8"/>
  <c r="M18" i="8" s="1"/>
  <c r="N14" i="8" s="1"/>
  <c r="U166" i="1"/>
  <c r="T238" i="1"/>
  <c r="T266" i="1" s="1"/>
  <c r="T57" i="8" s="1"/>
  <c r="V163" i="1"/>
  <c r="U235" i="1"/>
  <c r="U263" i="1" s="1"/>
  <c r="U54" i="8" s="1"/>
  <c r="W159" i="1"/>
  <c r="V231" i="1"/>
  <c r="V259" i="1" s="1"/>
  <c r="V50" i="8" s="1"/>
  <c r="T168" i="1"/>
  <c r="T227" i="1"/>
  <c r="T255" i="1" s="1"/>
  <c r="T46" i="8" s="1"/>
  <c r="U227" i="1"/>
  <c r="U255" i="1" s="1"/>
  <c r="U46" i="8" s="1"/>
  <c r="S47" i="8"/>
  <c r="T224" i="1"/>
  <c r="T252" i="1" s="1"/>
  <c r="T43" i="8" s="1"/>
  <c r="V232" i="1"/>
  <c r="V260" i="1" s="1"/>
  <c r="V221" i="1"/>
  <c r="V249" i="1" s="1"/>
  <c r="V40" i="8" s="1"/>
  <c r="U215" i="1"/>
  <c r="T223" i="1"/>
  <c r="T251" i="1" s="1"/>
  <c r="T42" i="8" s="1"/>
  <c r="V234" i="1"/>
  <c r="V262" i="1" s="1"/>
  <c r="V53" i="8" s="1"/>
  <c r="U222" i="1"/>
  <c r="U250" i="1" s="1"/>
  <c r="U41" i="8" s="1"/>
  <c r="S268" i="1"/>
  <c r="S28" i="8" s="1"/>
  <c r="S34" i="8"/>
  <c r="U218" i="1"/>
  <c r="U246" i="1" s="1"/>
  <c r="U37" i="8" s="1"/>
  <c r="R59" i="8"/>
  <c r="U233" i="1"/>
  <c r="U261" i="1" s="1"/>
  <c r="U52" i="8" s="1"/>
  <c r="V225" i="1"/>
  <c r="V253" i="1" s="1"/>
  <c r="V44" i="8" s="1"/>
  <c r="S175" i="1"/>
  <c r="S174" i="1"/>
  <c r="U51" i="8"/>
  <c r="R176" i="1"/>
  <c r="R182" i="1" s="1"/>
  <c r="R183" i="1" s="1"/>
  <c r="R24" i="8"/>
  <c r="S240" i="1"/>
  <c r="S27" i="8" s="1"/>
  <c r="T239" i="1"/>
  <c r="T267" i="1" s="1"/>
  <c r="T58" i="8" s="1"/>
  <c r="V226" i="1"/>
  <c r="V254" i="1" s="1"/>
  <c r="U219" i="1"/>
  <c r="U247" i="1" s="1"/>
  <c r="U38" i="8" s="1"/>
  <c r="T55" i="8"/>
  <c r="P183" i="1"/>
  <c r="U216" i="1"/>
  <c r="U244" i="1" s="1"/>
  <c r="U35" i="8" s="1"/>
  <c r="U236" i="1"/>
  <c r="U264" i="1" s="1"/>
  <c r="U230" i="1"/>
  <c r="U258" i="1" s="1"/>
  <c r="U49" i="8" s="1"/>
  <c r="V237" i="1"/>
  <c r="V265" i="1" s="1"/>
  <c r="V56" i="8" s="1"/>
  <c r="T243" i="1"/>
  <c r="T220" i="1"/>
  <c r="T248" i="1" s="1"/>
  <c r="T39" i="8" s="1"/>
  <c r="V229" i="1"/>
  <c r="V257" i="1" s="1"/>
  <c r="V48" i="8" s="1"/>
  <c r="T228" i="1"/>
  <c r="T256" i="1" s="1"/>
  <c r="U217" i="1"/>
  <c r="U245" i="1" s="1"/>
  <c r="U36" i="8" s="1"/>
  <c r="U45" i="8"/>
  <c r="N210" i="1" l="1"/>
  <c r="O203" i="1" s="1"/>
  <c r="O206" i="1" s="1"/>
  <c r="N17" i="8"/>
  <c r="N18" i="8" s="1"/>
  <c r="O14" i="8" s="1"/>
  <c r="X159" i="1"/>
  <c r="W231" i="1"/>
  <c r="W259" i="1" s="1"/>
  <c r="W50" i="8" s="1"/>
  <c r="T175" i="1"/>
  <c r="T170" i="1"/>
  <c r="T205" i="1" s="1"/>
  <c r="W163" i="1"/>
  <c r="V235" i="1"/>
  <c r="V263" i="1" s="1"/>
  <c r="V54" i="8" s="1"/>
  <c r="V166" i="1"/>
  <c r="U238" i="1"/>
  <c r="U266" i="1" s="1"/>
  <c r="U57" i="8" s="1"/>
  <c r="T174" i="1"/>
  <c r="U168" i="1"/>
  <c r="U224" i="1"/>
  <c r="U252" i="1" s="1"/>
  <c r="U43" i="8" s="1"/>
  <c r="W226" i="1"/>
  <c r="W254" i="1" s="1"/>
  <c r="W225" i="1"/>
  <c r="W253" i="1" s="1"/>
  <c r="W44" i="8" s="1"/>
  <c r="S59" i="8"/>
  <c r="V222" i="1"/>
  <c r="V250" i="1" s="1"/>
  <c r="V41" i="8" s="1"/>
  <c r="U223" i="1"/>
  <c r="U251" i="1" s="1"/>
  <c r="U42" i="8" s="1"/>
  <c r="U243" i="1"/>
  <c r="W232" i="1"/>
  <c r="W260" i="1" s="1"/>
  <c r="T34" i="8"/>
  <c r="T268" i="1"/>
  <c r="T28" i="8" s="1"/>
  <c r="U228" i="1"/>
  <c r="U256" i="1" s="1"/>
  <c r="U220" i="1"/>
  <c r="U248" i="1" s="1"/>
  <c r="U39" i="8" s="1"/>
  <c r="W237" i="1"/>
  <c r="W265" i="1" s="1"/>
  <c r="W56" i="8" s="1"/>
  <c r="V236" i="1"/>
  <c r="V264" i="1" s="1"/>
  <c r="T47" i="8"/>
  <c r="U55" i="8"/>
  <c r="V45" i="8"/>
  <c r="V51" i="8"/>
  <c r="V217" i="1"/>
  <c r="V245" i="1" s="1"/>
  <c r="V36" i="8" s="1"/>
  <c r="W229" i="1"/>
  <c r="W257" i="1" s="1"/>
  <c r="W48" i="8" s="1"/>
  <c r="T240" i="1"/>
  <c r="T27" i="8" s="1"/>
  <c r="V230" i="1"/>
  <c r="V258" i="1" s="1"/>
  <c r="V49" i="8" s="1"/>
  <c r="V216" i="1"/>
  <c r="V244" i="1" s="1"/>
  <c r="V35" i="8" s="1"/>
  <c r="V219" i="1"/>
  <c r="V247" i="1" s="1"/>
  <c r="V38" i="8" s="1"/>
  <c r="U239" i="1"/>
  <c r="U267" i="1" s="1"/>
  <c r="U58" i="8" s="1"/>
  <c r="S176" i="1"/>
  <c r="S182" i="1" s="1"/>
  <c r="S24" i="8"/>
  <c r="V233" i="1"/>
  <c r="V261" i="1" s="1"/>
  <c r="V52" i="8" s="1"/>
  <c r="V218" i="1"/>
  <c r="V246" i="1" s="1"/>
  <c r="V37" i="8" s="1"/>
  <c r="W234" i="1"/>
  <c r="W262" i="1" s="1"/>
  <c r="W53" i="8" s="1"/>
  <c r="V215" i="1"/>
  <c r="W221" i="1"/>
  <c r="W249" i="1" s="1"/>
  <c r="W40" i="8" s="1"/>
  <c r="T16" i="8" l="1"/>
  <c r="O210" i="1"/>
  <c r="P203" i="1" s="1"/>
  <c r="P206" i="1" s="1"/>
  <c r="O17" i="8"/>
  <c r="O18" i="8" s="1"/>
  <c r="P14" i="8" s="1"/>
  <c r="T176" i="1"/>
  <c r="T182" i="1" s="1"/>
  <c r="X163" i="1"/>
  <c r="W235" i="1"/>
  <c r="W263" i="1" s="1"/>
  <c r="W54" i="8" s="1"/>
  <c r="W166" i="1"/>
  <c r="V238" i="1"/>
  <c r="V266" i="1" s="1"/>
  <c r="V57" i="8" s="1"/>
  <c r="Y159" i="1"/>
  <c r="X231" i="1"/>
  <c r="X259" i="1" s="1"/>
  <c r="X50" i="8" s="1"/>
  <c r="U174" i="1"/>
  <c r="U24" i="8" s="1"/>
  <c r="U170" i="1"/>
  <c r="U205" i="1" s="1"/>
  <c r="T24" i="8"/>
  <c r="U175" i="1"/>
  <c r="V227" i="1"/>
  <c r="V255" i="1" s="1"/>
  <c r="V46" i="8" s="1"/>
  <c r="U240" i="1"/>
  <c r="U27" i="8" s="1"/>
  <c r="S183" i="1"/>
  <c r="V228" i="1"/>
  <c r="V256" i="1" s="1"/>
  <c r="X221" i="1"/>
  <c r="X249" i="1" s="1"/>
  <c r="X40" i="8" s="1"/>
  <c r="V168" i="1"/>
  <c r="V170" i="1" s="1"/>
  <c r="V205" i="1" s="1"/>
  <c r="V16" i="8" s="1"/>
  <c r="W233" i="1"/>
  <c r="W261" i="1" s="1"/>
  <c r="W52" i="8" s="1"/>
  <c r="V239" i="1"/>
  <c r="V267" i="1" s="1"/>
  <c r="V58" i="8" s="1"/>
  <c r="W230" i="1"/>
  <c r="W258" i="1" s="1"/>
  <c r="W49" i="8" s="1"/>
  <c r="U47" i="8"/>
  <c r="T59" i="8"/>
  <c r="U34" i="8"/>
  <c r="U268" i="1"/>
  <c r="U28" i="8" s="1"/>
  <c r="X226" i="1"/>
  <c r="X254" i="1" s="1"/>
  <c r="X237" i="1"/>
  <c r="X265" i="1" s="1"/>
  <c r="X56" i="8" s="1"/>
  <c r="W222" i="1"/>
  <c r="W250" i="1" s="1"/>
  <c r="W41" i="8" s="1"/>
  <c r="V243" i="1"/>
  <c r="T183" i="1"/>
  <c r="W217" i="1"/>
  <c r="W245" i="1" s="1"/>
  <c r="W36" i="8" s="1"/>
  <c r="W236" i="1"/>
  <c r="W264" i="1" s="1"/>
  <c r="V220" i="1"/>
  <c r="V248" i="1" s="1"/>
  <c r="V39" i="8" s="1"/>
  <c r="X232" i="1"/>
  <c r="X260" i="1" s="1"/>
  <c r="V223" i="1"/>
  <c r="V251" i="1" s="1"/>
  <c r="V42" i="8" s="1"/>
  <c r="X225" i="1"/>
  <c r="X253" i="1" s="1"/>
  <c r="X44" i="8" s="1"/>
  <c r="W45" i="8"/>
  <c r="X229" i="1"/>
  <c r="X257" i="1" s="1"/>
  <c r="X48" i="8" s="1"/>
  <c r="W215" i="1"/>
  <c r="X234" i="1"/>
  <c r="X262" i="1" s="1"/>
  <c r="X53" i="8" s="1"/>
  <c r="W218" i="1"/>
  <c r="W246" i="1" s="1"/>
  <c r="W37" i="8" s="1"/>
  <c r="W219" i="1"/>
  <c r="W247" i="1" s="1"/>
  <c r="W38" i="8" s="1"/>
  <c r="W216" i="1"/>
  <c r="W244" i="1" s="1"/>
  <c r="W35" i="8" s="1"/>
  <c r="V55" i="8"/>
  <c r="W51" i="8"/>
  <c r="V224" i="1"/>
  <c r="V252" i="1" s="1"/>
  <c r="V43" i="8" s="1"/>
  <c r="P210" i="1" l="1"/>
  <c r="Q203" i="1" s="1"/>
  <c r="Q206" i="1" s="1"/>
  <c r="P17" i="8"/>
  <c r="P18" i="8" s="1"/>
  <c r="Q14" i="8" s="1"/>
  <c r="U16" i="8"/>
  <c r="U176" i="1"/>
  <c r="U182" i="1" s="1"/>
  <c r="U183" i="1" s="1"/>
  <c r="Y163" i="1"/>
  <c r="X235" i="1"/>
  <c r="X263" i="1" s="1"/>
  <c r="X54" i="8" s="1"/>
  <c r="X166" i="1"/>
  <c r="W238" i="1"/>
  <c r="W266" i="1" s="1"/>
  <c r="W57" i="8" s="1"/>
  <c r="Z159" i="1"/>
  <c r="Y231" i="1"/>
  <c r="Y259" i="1" s="1"/>
  <c r="Y50" i="8" s="1"/>
  <c r="W227" i="1"/>
  <c r="W255" i="1" s="1"/>
  <c r="W46" i="8" s="1"/>
  <c r="X215" i="1"/>
  <c r="Y237" i="1"/>
  <c r="Y265" i="1" s="1"/>
  <c r="Y56" i="8" s="1"/>
  <c r="Y221" i="1"/>
  <c r="Y249" i="1" s="1"/>
  <c r="Y40" i="8" s="1"/>
  <c r="W228" i="1"/>
  <c r="W256" i="1" s="1"/>
  <c r="X218" i="1"/>
  <c r="X246" i="1" s="1"/>
  <c r="X37" i="8" s="1"/>
  <c r="Y229" i="1"/>
  <c r="Y257" i="1" s="1"/>
  <c r="Y48" i="8" s="1"/>
  <c r="W223" i="1"/>
  <c r="W251" i="1" s="1"/>
  <c r="W42" i="8" s="1"/>
  <c r="W220" i="1"/>
  <c r="W248" i="1" s="1"/>
  <c r="W39" i="8" s="1"/>
  <c r="X217" i="1"/>
  <c r="X245" i="1" s="1"/>
  <c r="X36" i="8" s="1"/>
  <c r="V240" i="1"/>
  <c r="V27" i="8" s="1"/>
  <c r="W239" i="1"/>
  <c r="W267" i="1" s="1"/>
  <c r="W58" i="8" s="1"/>
  <c r="V47" i="8"/>
  <c r="X51" i="8"/>
  <c r="V268" i="1"/>
  <c r="V28" i="8" s="1"/>
  <c r="V34" i="8"/>
  <c r="W243" i="1"/>
  <c r="X222" i="1"/>
  <c r="X250" i="1" s="1"/>
  <c r="X41" i="8" s="1"/>
  <c r="Y226" i="1"/>
  <c r="Y254" i="1" s="1"/>
  <c r="U59" i="8"/>
  <c r="X216" i="1"/>
  <c r="X244" i="1" s="1"/>
  <c r="X35" i="8" s="1"/>
  <c r="W55" i="8"/>
  <c r="W224" i="1"/>
  <c r="W252" i="1" s="1"/>
  <c r="W43" i="8" s="1"/>
  <c r="X219" i="1"/>
  <c r="X247" i="1" s="1"/>
  <c r="X38" i="8" s="1"/>
  <c r="Y234" i="1"/>
  <c r="Y262" i="1" s="1"/>
  <c r="Y53" i="8" s="1"/>
  <c r="W168" i="1"/>
  <c r="W170" i="1" s="1"/>
  <c r="W205" i="1" s="1"/>
  <c r="Y225" i="1"/>
  <c r="Y253" i="1" s="1"/>
  <c r="Y44" i="8" s="1"/>
  <c r="Y232" i="1"/>
  <c r="Y260" i="1" s="1"/>
  <c r="X236" i="1"/>
  <c r="X264" i="1" s="1"/>
  <c r="X45" i="8"/>
  <c r="X230" i="1"/>
  <c r="X258" i="1" s="1"/>
  <c r="X49" i="8" s="1"/>
  <c r="X233" i="1"/>
  <c r="X261" i="1" s="1"/>
  <c r="X52" i="8" s="1"/>
  <c r="V175" i="1"/>
  <c r="V174" i="1"/>
  <c r="Q210" i="1" l="1"/>
  <c r="R203" i="1" s="1"/>
  <c r="R206" i="1" s="1"/>
  <c r="Q17" i="8"/>
  <c r="Q18" i="8" s="1"/>
  <c r="R14" i="8" s="1"/>
  <c r="W16" i="8"/>
  <c r="Z163" i="1"/>
  <c r="Y235" i="1"/>
  <c r="Y263" i="1" s="1"/>
  <c r="Y54" i="8" s="1"/>
  <c r="Y166" i="1"/>
  <c r="X238" i="1"/>
  <c r="X266" i="1" s="1"/>
  <c r="X57" i="8" s="1"/>
  <c r="AA159" i="1"/>
  <c r="Z231" i="1"/>
  <c r="Z259" i="1" s="1"/>
  <c r="Z50" i="8" s="1"/>
  <c r="X227" i="1"/>
  <c r="X255" i="1" s="1"/>
  <c r="X46" i="8" s="1"/>
  <c r="W240" i="1"/>
  <c r="W27" i="8" s="1"/>
  <c r="Y216" i="1"/>
  <c r="Y244" i="1" s="1"/>
  <c r="Y35" i="8" s="1"/>
  <c r="Y217" i="1"/>
  <c r="Y245" i="1" s="1"/>
  <c r="Y36" i="8" s="1"/>
  <c r="Y218" i="1"/>
  <c r="Y246" i="1" s="1"/>
  <c r="Y37" i="8" s="1"/>
  <c r="Y215" i="1"/>
  <c r="Y233" i="1"/>
  <c r="Y261" i="1" s="1"/>
  <c r="Y52" i="8" s="1"/>
  <c r="Z232" i="1"/>
  <c r="Z260" i="1" s="1"/>
  <c r="W175" i="1"/>
  <c r="W174" i="1"/>
  <c r="X239" i="1"/>
  <c r="X267" i="1" s="1"/>
  <c r="X58" i="8" s="1"/>
  <c r="Y219" i="1"/>
  <c r="Y247" i="1" s="1"/>
  <c r="Y38" i="8" s="1"/>
  <c r="Y222" i="1"/>
  <c r="Y250" i="1" s="1"/>
  <c r="Y41" i="8" s="1"/>
  <c r="V59" i="8"/>
  <c r="X223" i="1"/>
  <c r="X251" i="1" s="1"/>
  <c r="X42" i="8" s="1"/>
  <c r="Z234" i="1"/>
  <c r="Z262" i="1" s="1"/>
  <c r="Z53" i="8" s="1"/>
  <c r="Z226" i="1"/>
  <c r="Z254" i="1" s="1"/>
  <c r="X220" i="1"/>
  <c r="X248" i="1" s="1"/>
  <c r="X39" i="8" s="1"/>
  <c r="Z229" i="1"/>
  <c r="Z257" i="1" s="1"/>
  <c r="Z48" i="8" s="1"/>
  <c r="X228" i="1"/>
  <c r="X256" i="1" s="1"/>
  <c r="Z237" i="1"/>
  <c r="Z265" i="1" s="1"/>
  <c r="Z56" i="8" s="1"/>
  <c r="X168" i="1"/>
  <c r="X170" i="1" s="1"/>
  <c r="X205" i="1" s="1"/>
  <c r="X55" i="8"/>
  <c r="X224" i="1"/>
  <c r="X252" i="1" s="1"/>
  <c r="X43" i="8" s="1"/>
  <c r="Z221" i="1"/>
  <c r="Z249" i="1" s="1"/>
  <c r="Z40" i="8" s="1"/>
  <c r="Y51" i="8"/>
  <c r="V24" i="8"/>
  <c r="V176" i="1"/>
  <c r="V182" i="1" s="1"/>
  <c r="V183" i="1" s="1"/>
  <c r="Y230" i="1"/>
  <c r="Y258" i="1" s="1"/>
  <c r="Y49" i="8" s="1"/>
  <c r="Y236" i="1"/>
  <c r="Y264" i="1" s="1"/>
  <c r="Z225" i="1"/>
  <c r="Z253" i="1" s="1"/>
  <c r="Z44" i="8" s="1"/>
  <c r="Y45" i="8"/>
  <c r="W268" i="1"/>
  <c r="W28" i="8" s="1"/>
  <c r="W34" i="8"/>
  <c r="W47" i="8"/>
  <c r="X243" i="1"/>
  <c r="R210" i="1" l="1"/>
  <c r="S203" i="1" s="1"/>
  <c r="R17" i="8"/>
  <c r="R18" i="8" s="1"/>
  <c r="S14" i="8" s="1"/>
  <c r="X16" i="8"/>
  <c r="AB159" i="1"/>
  <c r="AA231" i="1"/>
  <c r="AA259" i="1" s="1"/>
  <c r="AA50" i="8" s="1"/>
  <c r="Z166" i="1"/>
  <c r="Y238" i="1"/>
  <c r="Y266" i="1" s="1"/>
  <c r="Y57" i="8" s="1"/>
  <c r="AA163" i="1"/>
  <c r="Z235" i="1"/>
  <c r="Z263" i="1" s="1"/>
  <c r="Z54" i="8" s="1"/>
  <c r="Y227" i="1"/>
  <c r="Y255" i="1" s="1"/>
  <c r="Y46" i="8" s="1"/>
  <c r="Z227" i="1"/>
  <c r="Z255" i="1" s="1"/>
  <c r="Z46" i="8" s="1"/>
  <c r="Y224" i="1"/>
  <c r="Y252" i="1" s="1"/>
  <c r="Y43" i="8" s="1"/>
  <c r="X174" i="1"/>
  <c r="X175" i="1"/>
  <c r="Z233" i="1"/>
  <c r="Z261" i="1" s="1"/>
  <c r="Z52" i="8" s="1"/>
  <c r="Z217" i="1"/>
  <c r="Z245" i="1" s="1"/>
  <c r="Z36" i="8" s="1"/>
  <c r="X240" i="1"/>
  <c r="X27" i="8" s="1"/>
  <c r="AA237" i="1"/>
  <c r="AA265" i="1" s="1"/>
  <c r="AA56" i="8" s="1"/>
  <c r="AA229" i="1"/>
  <c r="AA257" i="1" s="1"/>
  <c r="AA48" i="8" s="1"/>
  <c r="Y239" i="1"/>
  <c r="Y267" i="1" s="1"/>
  <c r="Y58" i="8" s="1"/>
  <c r="Y243" i="1"/>
  <c r="AA225" i="1"/>
  <c r="AA253" i="1" s="1"/>
  <c r="AA44" i="8" s="1"/>
  <c r="X47" i="8"/>
  <c r="Y223" i="1"/>
  <c r="Y251" i="1" s="1"/>
  <c r="Y42" i="8" s="1"/>
  <c r="AA234" i="1"/>
  <c r="AA262" i="1" s="1"/>
  <c r="AA53" i="8" s="1"/>
  <c r="AA232" i="1"/>
  <c r="AA260" i="1" s="1"/>
  <c r="Z215" i="1"/>
  <c r="Z218" i="1"/>
  <c r="Z246" i="1" s="1"/>
  <c r="Z37" i="8" s="1"/>
  <c r="Z216" i="1"/>
  <c r="Z244" i="1" s="1"/>
  <c r="Z35" i="8" s="1"/>
  <c r="X268" i="1"/>
  <c r="X28" i="8" s="1"/>
  <c r="X34" i="8"/>
  <c r="Z230" i="1"/>
  <c r="Z258" i="1" s="1"/>
  <c r="Z49" i="8" s="1"/>
  <c r="Z222" i="1"/>
  <c r="Z250" i="1" s="1"/>
  <c r="Z41" i="8" s="1"/>
  <c r="W176" i="1"/>
  <c r="W182" i="1" s="1"/>
  <c r="W183" i="1" s="1"/>
  <c r="W24" i="8"/>
  <c r="Z236" i="1"/>
  <c r="Z264" i="1" s="1"/>
  <c r="AA221" i="1"/>
  <c r="AA249" i="1" s="1"/>
  <c r="AA40" i="8" s="1"/>
  <c r="AA226" i="1"/>
  <c r="AA254" i="1" s="1"/>
  <c r="W59" i="8"/>
  <c r="Y55" i="8"/>
  <c r="Y228" i="1"/>
  <c r="Y256" i="1" s="1"/>
  <c r="Y220" i="1"/>
  <c r="Y248" i="1" s="1"/>
  <c r="Y39" i="8" s="1"/>
  <c r="Z45" i="8"/>
  <c r="Z219" i="1"/>
  <c r="Z247" i="1" s="1"/>
  <c r="Z38" i="8" s="1"/>
  <c r="Z51" i="8"/>
  <c r="Y168" i="1"/>
  <c r="Y170" i="1" s="1"/>
  <c r="Y205" i="1" s="1"/>
  <c r="S206" i="1" l="1"/>
  <c r="S17" i="8" s="1"/>
  <c r="S18" i="8" s="1"/>
  <c r="T14" i="8" s="1"/>
  <c r="Y16" i="8"/>
  <c r="AC159" i="1"/>
  <c r="AB231" i="1"/>
  <c r="AB259" i="1" s="1"/>
  <c r="AB50" i="8" s="1"/>
  <c r="AA166" i="1"/>
  <c r="Z238" i="1"/>
  <c r="Z266" i="1" s="1"/>
  <c r="Z57" i="8" s="1"/>
  <c r="AB163" i="1"/>
  <c r="AA235" i="1"/>
  <c r="AA263" i="1" s="1"/>
  <c r="AA54" i="8" s="1"/>
  <c r="Z168" i="1"/>
  <c r="AA227" i="1"/>
  <c r="AA255" i="1" s="1"/>
  <c r="AA46" i="8" s="1"/>
  <c r="AA222" i="1"/>
  <c r="AA250" i="1" s="1"/>
  <c r="AA41" i="8" s="1"/>
  <c r="Z223" i="1"/>
  <c r="Z251" i="1" s="1"/>
  <c r="Z42" i="8" s="1"/>
  <c r="Z228" i="1"/>
  <c r="Z256" i="1" s="1"/>
  <c r="AA45" i="8"/>
  <c r="Z55" i="8"/>
  <c r="AB234" i="1"/>
  <c r="AB262" i="1" s="1"/>
  <c r="AB53" i="8" s="1"/>
  <c r="AB237" i="1"/>
  <c r="AB265" i="1" s="1"/>
  <c r="AB56" i="8" s="1"/>
  <c r="AA233" i="1"/>
  <c r="AA261" i="1" s="1"/>
  <c r="AA52" i="8" s="1"/>
  <c r="X24" i="8"/>
  <c r="X176" i="1"/>
  <c r="X182" i="1" s="1"/>
  <c r="X183" i="1" s="1"/>
  <c r="Y175" i="1"/>
  <c r="Y174" i="1"/>
  <c r="AB226" i="1"/>
  <c r="AB254" i="1" s="1"/>
  <c r="AA218" i="1"/>
  <c r="AA246" i="1" s="1"/>
  <c r="AA37" i="8" s="1"/>
  <c r="AB225" i="1"/>
  <c r="AB253" i="1" s="1"/>
  <c r="AB44" i="8" s="1"/>
  <c r="Y47" i="8"/>
  <c r="AA230" i="1"/>
  <c r="AA258" i="1" s="1"/>
  <c r="AA49" i="8" s="1"/>
  <c r="AA216" i="1"/>
  <c r="AA244" i="1" s="1"/>
  <c r="AA35" i="8" s="1"/>
  <c r="AA215" i="1"/>
  <c r="AB232" i="1"/>
  <c r="AB260" i="1" s="1"/>
  <c r="Y240" i="1"/>
  <c r="Y27" i="8" s="1"/>
  <c r="AA217" i="1"/>
  <c r="AA245" i="1" s="1"/>
  <c r="AA36" i="8" s="1"/>
  <c r="Z224" i="1"/>
  <c r="Z252" i="1" s="1"/>
  <c r="Z43" i="8" s="1"/>
  <c r="AA236" i="1"/>
  <c r="AA264" i="1" s="1"/>
  <c r="X59" i="8"/>
  <c r="Z243" i="1"/>
  <c r="Z239" i="1"/>
  <c r="Z267" i="1" s="1"/>
  <c r="Z58" i="8" s="1"/>
  <c r="AB221" i="1"/>
  <c r="AB249" i="1" s="1"/>
  <c r="AB40" i="8" s="1"/>
  <c r="AA219" i="1"/>
  <c r="AA247" i="1" s="1"/>
  <c r="AA38" i="8" s="1"/>
  <c r="Z220" i="1"/>
  <c r="Z248" i="1" s="1"/>
  <c r="Z39" i="8" s="1"/>
  <c r="AA51" i="8"/>
  <c r="Y34" i="8"/>
  <c r="Y268" i="1"/>
  <c r="Y28" i="8" s="1"/>
  <c r="AB229" i="1"/>
  <c r="AB257" i="1" s="1"/>
  <c r="AB48" i="8" s="1"/>
  <c r="S210" i="1" l="1"/>
  <c r="T203" i="1" s="1"/>
  <c r="AD159" i="1"/>
  <c r="AC231" i="1"/>
  <c r="AC259" i="1" s="1"/>
  <c r="AC50" i="8" s="1"/>
  <c r="Z174" i="1"/>
  <c r="Z24" i="8" s="1"/>
  <c r="Z170" i="1"/>
  <c r="Z205" i="1" s="1"/>
  <c r="AB166" i="1"/>
  <c r="AA238" i="1"/>
  <c r="AA266" i="1" s="1"/>
  <c r="AA57" i="8" s="1"/>
  <c r="AC163" i="1"/>
  <c r="AB235" i="1"/>
  <c r="AB263" i="1" s="1"/>
  <c r="AB54" i="8" s="1"/>
  <c r="Z175" i="1"/>
  <c r="AB218" i="1"/>
  <c r="AB246" i="1" s="1"/>
  <c r="AB37" i="8" s="1"/>
  <c r="AC234" i="1"/>
  <c r="AC262" i="1" s="1"/>
  <c r="AC53" i="8" s="1"/>
  <c r="AB222" i="1"/>
  <c r="AB250" i="1" s="1"/>
  <c r="AB41" i="8" s="1"/>
  <c r="AC229" i="1"/>
  <c r="AC257" i="1" s="1"/>
  <c r="AC48" i="8" s="1"/>
  <c r="AA220" i="1"/>
  <c r="AA248" i="1" s="1"/>
  <c r="AA39" i="8" s="1"/>
  <c r="AC221" i="1"/>
  <c r="AC249" i="1" s="1"/>
  <c r="AC40" i="8" s="1"/>
  <c r="Z268" i="1"/>
  <c r="Z28" i="8" s="1"/>
  <c r="Z34" i="8"/>
  <c r="AB236" i="1"/>
  <c r="AB264" i="1" s="1"/>
  <c r="AA168" i="1"/>
  <c r="AA170" i="1" s="1"/>
  <c r="AA205" i="1" s="1"/>
  <c r="AA16" i="8" s="1"/>
  <c r="AB216" i="1"/>
  <c r="AB244" i="1" s="1"/>
  <c r="AB35" i="8" s="1"/>
  <c r="Y176" i="1"/>
  <c r="Y182" i="1" s="1"/>
  <c r="Y183" i="1" s="1"/>
  <c r="Y24" i="8"/>
  <c r="AC232" i="1"/>
  <c r="AC260" i="1" s="1"/>
  <c r="AA243" i="1"/>
  <c r="AB230" i="1"/>
  <c r="AB258" i="1" s="1"/>
  <c r="AB49" i="8" s="1"/>
  <c r="AC225" i="1"/>
  <c r="AC253" i="1" s="1"/>
  <c r="AC44" i="8" s="1"/>
  <c r="AC226" i="1"/>
  <c r="AC254" i="1" s="1"/>
  <c r="AC237" i="1"/>
  <c r="AC265" i="1" s="1"/>
  <c r="AC56" i="8" s="1"/>
  <c r="AA228" i="1"/>
  <c r="AA256" i="1" s="1"/>
  <c r="AA223" i="1"/>
  <c r="AA251" i="1" s="1"/>
  <c r="AA42" i="8" s="1"/>
  <c r="Y59" i="8"/>
  <c r="AB215" i="1"/>
  <c r="AB233" i="1"/>
  <c r="AB261" i="1" s="1"/>
  <c r="AB52" i="8" s="1"/>
  <c r="Z240" i="1"/>
  <c r="Z27" i="8" s="1"/>
  <c r="AA55" i="8"/>
  <c r="AB219" i="1"/>
  <c r="AB247" i="1" s="1"/>
  <c r="AB38" i="8" s="1"/>
  <c r="AA239" i="1"/>
  <c r="AA267" i="1" s="1"/>
  <c r="AA58" i="8" s="1"/>
  <c r="AA224" i="1"/>
  <c r="AA252" i="1" s="1"/>
  <c r="AA43" i="8" s="1"/>
  <c r="AB217" i="1"/>
  <c r="AB245" i="1" s="1"/>
  <c r="AB36" i="8" s="1"/>
  <c r="AB51" i="8"/>
  <c r="AB45" i="8"/>
  <c r="Z47" i="8"/>
  <c r="Z176" i="1" l="1"/>
  <c r="Z182" i="1" s="1"/>
  <c r="Z183" i="1" s="1"/>
  <c r="Z16" i="8"/>
  <c r="T206" i="1"/>
  <c r="T17" i="8" s="1"/>
  <c r="T18" i="8" s="1"/>
  <c r="U14" i="8" s="1"/>
  <c r="AC166" i="1"/>
  <c r="AB238" i="1"/>
  <c r="AB266" i="1" s="1"/>
  <c r="AB57" i="8" s="1"/>
  <c r="AD163" i="1"/>
  <c r="AC235" i="1"/>
  <c r="AC263" i="1" s="1"/>
  <c r="AC54" i="8" s="1"/>
  <c r="AE159" i="1"/>
  <c r="AD231" i="1"/>
  <c r="AD259" i="1" s="1"/>
  <c r="AD50" i="8" s="1"/>
  <c r="AB227" i="1"/>
  <c r="AB255" i="1" s="1"/>
  <c r="AB46" i="8" s="1"/>
  <c r="AB168" i="1"/>
  <c r="AD229" i="1"/>
  <c r="AD257" i="1" s="1"/>
  <c r="AD48" i="8" s="1"/>
  <c r="AB239" i="1"/>
  <c r="AB267" i="1" s="1"/>
  <c r="AB58" i="8" s="1"/>
  <c r="AC215" i="1"/>
  <c r="AB228" i="1"/>
  <c r="AB256" i="1" s="1"/>
  <c r="AD226" i="1"/>
  <c r="AD254" i="1" s="1"/>
  <c r="AC230" i="1"/>
  <c r="AC258" i="1" s="1"/>
  <c r="AC49" i="8" s="1"/>
  <c r="AD232" i="1"/>
  <c r="AD260" i="1" s="1"/>
  <c r="AA175" i="1"/>
  <c r="AA174" i="1"/>
  <c r="AB55" i="8"/>
  <c r="AD234" i="1"/>
  <c r="AD262" i="1" s="1"/>
  <c r="AD53" i="8" s="1"/>
  <c r="AC236" i="1"/>
  <c r="AC264" i="1" s="1"/>
  <c r="AA47" i="8"/>
  <c r="AC45" i="8"/>
  <c r="AC51" i="8"/>
  <c r="Z59" i="8"/>
  <c r="AB220" i="1"/>
  <c r="AB248" i="1" s="1"/>
  <c r="AB39" i="8" s="1"/>
  <c r="AC222" i="1"/>
  <c r="AC250" i="1" s="1"/>
  <c r="AC41" i="8" s="1"/>
  <c r="AC218" i="1"/>
  <c r="AC246" i="1" s="1"/>
  <c r="AC37" i="8" s="1"/>
  <c r="AA268" i="1"/>
  <c r="AA28" i="8" s="1"/>
  <c r="AA34" i="8"/>
  <c r="AD221" i="1"/>
  <c r="AD249" i="1" s="1"/>
  <c r="AD40" i="8" s="1"/>
  <c r="AC217" i="1"/>
  <c r="AC245" i="1" s="1"/>
  <c r="AC36" i="8" s="1"/>
  <c r="AB224" i="1"/>
  <c r="AB252" i="1" s="1"/>
  <c r="AB43" i="8" s="1"/>
  <c r="AC219" i="1"/>
  <c r="AC247" i="1" s="1"/>
  <c r="AC38" i="8" s="1"/>
  <c r="AC233" i="1"/>
  <c r="AC261" i="1" s="1"/>
  <c r="AC52" i="8" s="1"/>
  <c r="AB243" i="1"/>
  <c r="AB223" i="1"/>
  <c r="AB251" i="1" s="1"/>
  <c r="AB42" i="8" s="1"/>
  <c r="AD237" i="1"/>
  <c r="AD265" i="1" s="1"/>
  <c r="AD56" i="8" s="1"/>
  <c r="AD225" i="1"/>
  <c r="AD253" i="1" s="1"/>
  <c r="AD44" i="8" s="1"/>
  <c r="AA240" i="1"/>
  <c r="AA27" i="8" s="1"/>
  <c r="AC216" i="1"/>
  <c r="AC244" i="1" s="1"/>
  <c r="AC35" i="8" s="1"/>
  <c r="T210" i="1" l="1"/>
  <c r="U203" i="1" s="1"/>
  <c r="U206" i="1" s="1"/>
  <c r="U17" i="8" s="1"/>
  <c r="U18" i="8" s="1"/>
  <c r="V14" i="8" s="1"/>
  <c r="AB174" i="1"/>
  <c r="AB24" i="8" s="1"/>
  <c r="AB170" i="1"/>
  <c r="AB205" i="1" s="1"/>
  <c r="AF159" i="1"/>
  <c r="AE231" i="1"/>
  <c r="AE259" i="1" s="1"/>
  <c r="AE50" i="8" s="1"/>
  <c r="AE163" i="1"/>
  <c r="AD235" i="1"/>
  <c r="AD263" i="1" s="1"/>
  <c r="AD54" i="8" s="1"/>
  <c r="AD166" i="1"/>
  <c r="AC238" i="1"/>
  <c r="AC266" i="1" s="1"/>
  <c r="AC57" i="8" s="1"/>
  <c r="AB175" i="1"/>
  <c r="AB176" i="1" s="1"/>
  <c r="AB182" i="1" s="1"/>
  <c r="AC227" i="1"/>
  <c r="AC255" i="1" s="1"/>
  <c r="AC46" i="8" s="1"/>
  <c r="AC168" i="1"/>
  <c r="AB240" i="1"/>
  <c r="AB27" i="8" s="1"/>
  <c r="AD217" i="1"/>
  <c r="AD245" i="1" s="1"/>
  <c r="AD36" i="8" s="1"/>
  <c r="AA59" i="8"/>
  <c r="AD215" i="1"/>
  <c r="AE229" i="1"/>
  <c r="AE257" i="1" s="1"/>
  <c r="AE48" i="8" s="1"/>
  <c r="AE225" i="1"/>
  <c r="AE253" i="1" s="1"/>
  <c r="AE44" i="8" s="1"/>
  <c r="AC223" i="1"/>
  <c r="AC251" i="1" s="1"/>
  <c r="AC42" i="8" s="1"/>
  <c r="AD233" i="1"/>
  <c r="AD261" i="1" s="1"/>
  <c r="AD52" i="8" s="1"/>
  <c r="AC224" i="1"/>
  <c r="AC252" i="1" s="1"/>
  <c r="AC43" i="8" s="1"/>
  <c r="AD51" i="8"/>
  <c r="AD45" i="8"/>
  <c r="AD222" i="1"/>
  <c r="AD250" i="1" s="1"/>
  <c r="AD41" i="8" s="1"/>
  <c r="AE232" i="1"/>
  <c r="AE260" i="1" s="1"/>
  <c r="AE221" i="1"/>
  <c r="AE249" i="1" s="1"/>
  <c r="AE40" i="8" s="1"/>
  <c r="AC220" i="1"/>
  <c r="AC248" i="1" s="1"/>
  <c r="AC39" i="8" s="1"/>
  <c r="AD236" i="1"/>
  <c r="AD264" i="1" s="1"/>
  <c r="AA24" i="8"/>
  <c r="AA176" i="1"/>
  <c r="AA182" i="1" s="1"/>
  <c r="AA183" i="1" s="1"/>
  <c r="AD230" i="1"/>
  <c r="AD258" i="1" s="1"/>
  <c r="AD49" i="8" s="1"/>
  <c r="AC228" i="1"/>
  <c r="AC256" i="1" s="1"/>
  <c r="AC243" i="1"/>
  <c r="AC239" i="1"/>
  <c r="AC267" i="1" s="1"/>
  <c r="AC58" i="8" s="1"/>
  <c r="AE237" i="1"/>
  <c r="AE265" i="1" s="1"/>
  <c r="AE56" i="8" s="1"/>
  <c r="AE234" i="1"/>
  <c r="AE262" i="1" s="1"/>
  <c r="AE53" i="8" s="1"/>
  <c r="AE226" i="1"/>
  <c r="AE254" i="1" s="1"/>
  <c r="AD216" i="1"/>
  <c r="AD244" i="1" s="1"/>
  <c r="AD35" i="8" s="1"/>
  <c r="AD218" i="1"/>
  <c r="AD246" i="1" s="1"/>
  <c r="AD37" i="8" s="1"/>
  <c r="AB268" i="1"/>
  <c r="AB28" i="8" s="1"/>
  <c r="AB34" i="8"/>
  <c r="AD219" i="1"/>
  <c r="AD247" i="1" s="1"/>
  <c r="AD38" i="8" s="1"/>
  <c r="AC55" i="8"/>
  <c r="AB47" i="8"/>
  <c r="U210" i="1" l="1"/>
  <c r="V203" i="1" s="1"/>
  <c r="AB16" i="8"/>
  <c r="AC175" i="1"/>
  <c r="AC170" i="1"/>
  <c r="AC205" i="1" s="1"/>
  <c r="AE166" i="1"/>
  <c r="AD238" i="1"/>
  <c r="AD266" i="1" s="1"/>
  <c r="AD57" i="8" s="1"/>
  <c r="AG159" i="1"/>
  <c r="AF231" i="1"/>
  <c r="AF259" i="1" s="1"/>
  <c r="AF50" i="8" s="1"/>
  <c r="AF163" i="1"/>
  <c r="AE235" i="1"/>
  <c r="AE263" i="1" s="1"/>
  <c r="AE54" i="8" s="1"/>
  <c r="AC174" i="1"/>
  <c r="AC24" i="8" s="1"/>
  <c r="AD227" i="1"/>
  <c r="AD255" i="1" s="1"/>
  <c r="AD46" i="8" s="1"/>
  <c r="AE45" i="8"/>
  <c r="AD224" i="1"/>
  <c r="AD252" i="1" s="1"/>
  <c r="AD43" i="8" s="1"/>
  <c r="AF229" i="1"/>
  <c r="AF257" i="1" s="1"/>
  <c r="AF48" i="8" s="1"/>
  <c r="AB59" i="8"/>
  <c r="AE216" i="1"/>
  <c r="AE244" i="1" s="1"/>
  <c r="AE35" i="8" s="1"/>
  <c r="AF234" i="1"/>
  <c r="AF262" i="1" s="1"/>
  <c r="AF53" i="8" s="1"/>
  <c r="AC240" i="1"/>
  <c r="AC27" i="8" s="1"/>
  <c r="AE230" i="1"/>
  <c r="AE258" i="1" s="1"/>
  <c r="AE49" i="8" s="1"/>
  <c r="AE236" i="1"/>
  <c r="AE264" i="1" s="1"/>
  <c r="AD220" i="1"/>
  <c r="AD248" i="1" s="1"/>
  <c r="AD39" i="8" s="1"/>
  <c r="AE222" i="1"/>
  <c r="AE250" i="1" s="1"/>
  <c r="AE41" i="8" s="1"/>
  <c r="AD243" i="1"/>
  <c r="AD223" i="1"/>
  <c r="AD251" i="1" s="1"/>
  <c r="AD42" i="8" s="1"/>
  <c r="AE217" i="1"/>
  <c r="AE245" i="1" s="1"/>
  <c r="AE36" i="8" s="1"/>
  <c r="AB183" i="1"/>
  <c r="AC268" i="1"/>
  <c r="AC28" i="8" s="1"/>
  <c r="AC34" i="8"/>
  <c r="AD55" i="8"/>
  <c r="AE233" i="1"/>
  <c r="AE261" i="1" s="1"/>
  <c r="AE52" i="8" s="1"/>
  <c r="AF225" i="1"/>
  <c r="AF253" i="1" s="1"/>
  <c r="AF44" i="8" s="1"/>
  <c r="AE215" i="1"/>
  <c r="AC47" i="8"/>
  <c r="AE51" i="8"/>
  <c r="AE219" i="1"/>
  <c r="AE247" i="1" s="1"/>
  <c r="AE38" i="8" s="1"/>
  <c r="AE218" i="1"/>
  <c r="AE246" i="1" s="1"/>
  <c r="AE37" i="8" s="1"/>
  <c r="AF226" i="1"/>
  <c r="AF254" i="1" s="1"/>
  <c r="AF237" i="1"/>
  <c r="AF265" i="1" s="1"/>
  <c r="AF56" i="8" s="1"/>
  <c r="AD239" i="1"/>
  <c r="AD267" i="1" s="1"/>
  <c r="AD58" i="8" s="1"/>
  <c r="AD228" i="1"/>
  <c r="AD256" i="1" s="1"/>
  <c r="AF221" i="1"/>
  <c r="AF249" i="1" s="1"/>
  <c r="AF40" i="8" s="1"/>
  <c r="AF232" i="1"/>
  <c r="AF260" i="1" s="1"/>
  <c r="AD168" i="1"/>
  <c r="AD170" i="1" s="1"/>
  <c r="AD205" i="1" s="1"/>
  <c r="AD16" i="8" s="1"/>
  <c r="AC16" i="8" l="1"/>
  <c r="V206" i="1"/>
  <c r="V17" i="8" s="1"/>
  <c r="V18" i="8" s="1"/>
  <c r="W14" i="8" s="1"/>
  <c r="AG163" i="1"/>
  <c r="AF235" i="1"/>
  <c r="AF263" i="1" s="1"/>
  <c r="AF54" i="8" s="1"/>
  <c r="AF166" i="1"/>
  <c r="AE238" i="1"/>
  <c r="AE266" i="1" s="1"/>
  <c r="AE57" i="8" s="1"/>
  <c r="AH159" i="1"/>
  <c r="AG231" i="1"/>
  <c r="AG259" i="1" s="1"/>
  <c r="AG50" i="8" s="1"/>
  <c r="AC176" i="1"/>
  <c r="AC182" i="1" s="1"/>
  <c r="AC183" i="1" s="1"/>
  <c r="AE227" i="1"/>
  <c r="AE255" i="1" s="1"/>
  <c r="AE46" i="8" s="1"/>
  <c r="AE220" i="1"/>
  <c r="AE248" i="1" s="1"/>
  <c r="AE39" i="8" s="1"/>
  <c r="AE239" i="1"/>
  <c r="AE267" i="1" s="1"/>
  <c r="AE58" i="8" s="1"/>
  <c r="AG226" i="1"/>
  <c r="AG254" i="1" s="1"/>
  <c r="AF219" i="1"/>
  <c r="AF247" i="1" s="1"/>
  <c r="AF38" i="8" s="1"/>
  <c r="AE243" i="1"/>
  <c r="AF233" i="1"/>
  <c r="AF261" i="1" s="1"/>
  <c r="AF52" i="8" s="1"/>
  <c r="AC59" i="8"/>
  <c r="AD34" i="8"/>
  <c r="AD268" i="1"/>
  <c r="AD28" i="8" s="1"/>
  <c r="AF216" i="1"/>
  <c r="AF244" i="1" s="1"/>
  <c r="AF35" i="8" s="1"/>
  <c r="AG229" i="1"/>
  <c r="AG257" i="1" s="1"/>
  <c r="AG48" i="8" s="1"/>
  <c r="AD47" i="8"/>
  <c r="AF217" i="1"/>
  <c r="AF245" i="1" s="1"/>
  <c r="AF36" i="8" s="1"/>
  <c r="AF230" i="1"/>
  <c r="AF258" i="1" s="1"/>
  <c r="AF49" i="8" s="1"/>
  <c r="AG232" i="1"/>
  <c r="AG260" i="1" s="1"/>
  <c r="AF51" i="8"/>
  <c r="AF45" i="8"/>
  <c r="AE168" i="1"/>
  <c r="AE170" i="1" s="1"/>
  <c r="AE205" i="1" s="1"/>
  <c r="AE223" i="1"/>
  <c r="AE251" i="1" s="1"/>
  <c r="AE42" i="8" s="1"/>
  <c r="AD240" i="1"/>
  <c r="AD27" i="8" s="1"/>
  <c r="AF236" i="1"/>
  <c r="AF264" i="1" s="1"/>
  <c r="AD174" i="1"/>
  <c r="AD175" i="1"/>
  <c r="AF222" i="1"/>
  <c r="AF250" i="1" s="1"/>
  <c r="AF41" i="8" s="1"/>
  <c r="AG221" i="1"/>
  <c r="AG249" i="1" s="1"/>
  <c r="AG40" i="8" s="1"/>
  <c r="AE228" i="1"/>
  <c r="AE256" i="1" s="1"/>
  <c r="AG237" i="1"/>
  <c r="AG265" i="1" s="1"/>
  <c r="AG56" i="8" s="1"/>
  <c r="AF218" i="1"/>
  <c r="AF246" i="1" s="1"/>
  <c r="AF37" i="8" s="1"/>
  <c r="AF215" i="1"/>
  <c r="AG225" i="1"/>
  <c r="AG253" i="1" s="1"/>
  <c r="AG44" i="8" s="1"/>
  <c r="AE55" i="8"/>
  <c r="AG234" i="1"/>
  <c r="AG262" i="1" s="1"/>
  <c r="AG53" i="8" s="1"/>
  <c r="AE224" i="1"/>
  <c r="AE252" i="1" s="1"/>
  <c r="AE43" i="8" s="1"/>
  <c r="V210" i="1" l="1"/>
  <c r="W203" i="1" s="1"/>
  <c r="W206" i="1" s="1"/>
  <c r="W17" i="8" s="1"/>
  <c r="W18" i="8" s="1"/>
  <c r="X14" i="8" s="1"/>
  <c r="AE16" i="8"/>
  <c r="AG166" i="1"/>
  <c r="AF238" i="1"/>
  <c r="AF266" i="1" s="1"/>
  <c r="AF57" i="8" s="1"/>
  <c r="AI159" i="1"/>
  <c r="AH231" i="1"/>
  <c r="AH259" i="1" s="1"/>
  <c r="AH50" i="8" s="1"/>
  <c r="AH163" i="1"/>
  <c r="AG235" i="1"/>
  <c r="AG263" i="1" s="1"/>
  <c r="AG54" i="8" s="1"/>
  <c r="AF227" i="1"/>
  <c r="AF255" i="1" s="1"/>
  <c r="AF46" i="8" s="1"/>
  <c r="AG236" i="1"/>
  <c r="AG264" i="1" s="1"/>
  <c r="AG45" i="8"/>
  <c r="AH234" i="1"/>
  <c r="AH262" i="1" s="1"/>
  <c r="AH53" i="8" s="1"/>
  <c r="AF243" i="1"/>
  <c r="AH221" i="1"/>
  <c r="AH249" i="1" s="1"/>
  <c r="AH40" i="8" s="1"/>
  <c r="AF223" i="1"/>
  <c r="AF251" i="1" s="1"/>
  <c r="AF42" i="8" s="1"/>
  <c r="AH232" i="1"/>
  <c r="AH260" i="1" s="1"/>
  <c r="AG217" i="1"/>
  <c r="AG245" i="1" s="1"/>
  <c r="AG36" i="8" s="1"/>
  <c r="AH229" i="1"/>
  <c r="AH257" i="1" s="1"/>
  <c r="AH48" i="8" s="1"/>
  <c r="AG233" i="1"/>
  <c r="AG261" i="1" s="1"/>
  <c r="AG52" i="8" s="1"/>
  <c r="AG219" i="1"/>
  <c r="AG247" i="1" s="1"/>
  <c r="AG38" i="8" s="1"/>
  <c r="AF239" i="1"/>
  <c r="AF267" i="1" s="1"/>
  <c r="AF58" i="8" s="1"/>
  <c r="AF220" i="1"/>
  <c r="AF248" i="1" s="1"/>
  <c r="AF39" i="8" s="1"/>
  <c r="AH225" i="1"/>
  <c r="AH253" i="1" s="1"/>
  <c r="AH44" i="8" s="1"/>
  <c r="AH237" i="1"/>
  <c r="AH265" i="1" s="1"/>
  <c r="AH56" i="8" s="1"/>
  <c r="AF55" i="8"/>
  <c r="AF168" i="1"/>
  <c r="AF170" i="1" s="1"/>
  <c r="AF205" i="1" s="1"/>
  <c r="AD176" i="1"/>
  <c r="AD182" i="1" s="1"/>
  <c r="AD183" i="1" s="1"/>
  <c r="AD24" i="8"/>
  <c r="AG51" i="8"/>
  <c r="AD59" i="8"/>
  <c r="AE47" i="8"/>
  <c r="AE240" i="1"/>
  <c r="AE27" i="8" s="1"/>
  <c r="AF224" i="1"/>
  <c r="AF252" i="1" s="1"/>
  <c r="AF43" i="8" s="1"/>
  <c r="AG215" i="1"/>
  <c r="AG218" i="1"/>
  <c r="AG246" i="1" s="1"/>
  <c r="AG37" i="8" s="1"/>
  <c r="AF228" i="1"/>
  <c r="AF256" i="1" s="1"/>
  <c r="AG222" i="1"/>
  <c r="AG250" i="1" s="1"/>
  <c r="AG41" i="8" s="1"/>
  <c r="AE174" i="1"/>
  <c r="AE175" i="1"/>
  <c r="AG230" i="1"/>
  <c r="AG258" i="1" s="1"/>
  <c r="AG49" i="8" s="1"/>
  <c r="AG216" i="1"/>
  <c r="AG244" i="1" s="1"/>
  <c r="AG35" i="8" s="1"/>
  <c r="AE34" i="8"/>
  <c r="AE268" i="1"/>
  <c r="AE28" i="8" s="1"/>
  <c r="AH226" i="1"/>
  <c r="AH254" i="1" s="1"/>
  <c r="W210" i="1" l="1"/>
  <c r="X203" i="1" s="1"/>
  <c r="X206" i="1" s="1"/>
  <c r="X17" i="8" s="1"/>
  <c r="X18" i="8" s="1"/>
  <c r="Y14" i="8" s="1"/>
  <c r="AF16" i="8"/>
  <c r="AH166" i="1"/>
  <c r="AG238" i="1"/>
  <c r="AG266" i="1" s="1"/>
  <c r="AG57" i="8" s="1"/>
  <c r="AJ159" i="1"/>
  <c r="AI231" i="1"/>
  <c r="AI259" i="1" s="1"/>
  <c r="AI50" i="8" s="1"/>
  <c r="AI163" i="1"/>
  <c r="AH235" i="1"/>
  <c r="AH263" i="1" s="1"/>
  <c r="AH54" i="8" s="1"/>
  <c r="AG227" i="1"/>
  <c r="AG255" i="1" s="1"/>
  <c r="AG46" i="8" s="1"/>
  <c r="AG168" i="1"/>
  <c r="AH230" i="1"/>
  <c r="AH258" i="1" s="1"/>
  <c r="AH49" i="8" s="1"/>
  <c r="AG239" i="1"/>
  <c r="AG267" i="1" s="1"/>
  <c r="AG58" i="8" s="1"/>
  <c r="AH233" i="1"/>
  <c r="AH261" i="1" s="1"/>
  <c r="AH52" i="8" s="1"/>
  <c r="AH217" i="1"/>
  <c r="AH245" i="1" s="1"/>
  <c r="AH36" i="8" s="1"/>
  <c r="AG223" i="1"/>
  <c r="AG251" i="1" s="1"/>
  <c r="AG42" i="8" s="1"/>
  <c r="AF34" i="8"/>
  <c r="AF268" i="1"/>
  <c r="AF28" i="8" s="1"/>
  <c r="AE59" i="8"/>
  <c r="AI237" i="1"/>
  <c r="AI265" i="1" s="1"/>
  <c r="AI56" i="8" s="1"/>
  <c r="AF240" i="1"/>
  <c r="AF27" i="8" s="1"/>
  <c r="AH222" i="1"/>
  <c r="AH250" i="1" s="1"/>
  <c r="AH41" i="8" s="1"/>
  <c r="AG243" i="1"/>
  <c r="AH216" i="1"/>
  <c r="AH244" i="1" s="1"/>
  <c r="AH35" i="8" s="1"/>
  <c r="AH215" i="1"/>
  <c r="AG220" i="1"/>
  <c r="AG248" i="1" s="1"/>
  <c r="AG39" i="8" s="1"/>
  <c r="AH219" i="1"/>
  <c r="AH247" i="1" s="1"/>
  <c r="AH38" i="8" s="1"/>
  <c r="AI229" i="1"/>
  <c r="AI257" i="1" s="1"/>
  <c r="AI48" i="8" s="1"/>
  <c r="AI232" i="1"/>
  <c r="AI260" i="1" s="1"/>
  <c r="AI221" i="1"/>
  <c r="AI249" i="1" s="1"/>
  <c r="AI40" i="8" s="1"/>
  <c r="AI234" i="1"/>
  <c r="AI262" i="1" s="1"/>
  <c r="AI53" i="8" s="1"/>
  <c r="AH236" i="1"/>
  <c r="AH264" i="1" s="1"/>
  <c r="AH218" i="1"/>
  <c r="AH246" i="1" s="1"/>
  <c r="AH37" i="8" s="1"/>
  <c r="AI226" i="1"/>
  <c r="AI254" i="1" s="1"/>
  <c r="AG228" i="1"/>
  <c r="AG256" i="1" s="1"/>
  <c r="AG224" i="1"/>
  <c r="AG252" i="1" s="1"/>
  <c r="AG43" i="8" s="1"/>
  <c r="AF175" i="1"/>
  <c r="AF174" i="1"/>
  <c r="AH45" i="8"/>
  <c r="AE24" i="8"/>
  <c r="AE176" i="1"/>
  <c r="AE182" i="1" s="1"/>
  <c r="AE183" i="1" s="1"/>
  <c r="AF47" i="8"/>
  <c r="AI225" i="1"/>
  <c r="AI253" i="1" s="1"/>
  <c r="AI44" i="8" s="1"/>
  <c r="AH51" i="8"/>
  <c r="AG55" i="8"/>
  <c r="X210" i="1" l="1"/>
  <c r="Y203" i="1" s="1"/>
  <c r="Y206" i="1" s="1"/>
  <c r="Y17" i="8" s="1"/>
  <c r="Y18" i="8" s="1"/>
  <c r="Z14" i="8" s="1"/>
  <c r="AJ163" i="1"/>
  <c r="AI235" i="1"/>
  <c r="AI263" i="1" s="1"/>
  <c r="AI54" i="8" s="1"/>
  <c r="AI166" i="1"/>
  <c r="AH238" i="1"/>
  <c r="AH266" i="1" s="1"/>
  <c r="AH57" i="8" s="1"/>
  <c r="AK159" i="1"/>
  <c r="AJ231" i="1"/>
  <c r="AJ259" i="1" s="1"/>
  <c r="AJ50" i="8" s="1"/>
  <c r="AG175" i="1"/>
  <c r="AG170" i="1"/>
  <c r="AG205" i="1" s="1"/>
  <c r="AH227" i="1"/>
  <c r="AH255" i="1" s="1"/>
  <c r="AH46" i="8" s="1"/>
  <c r="AG174" i="1"/>
  <c r="AG24" i="8" s="1"/>
  <c r="AG240" i="1"/>
  <c r="AG27" i="8" s="1"/>
  <c r="AH224" i="1"/>
  <c r="AH252" i="1" s="1"/>
  <c r="AH43" i="8" s="1"/>
  <c r="AJ221" i="1"/>
  <c r="AJ249" i="1" s="1"/>
  <c r="AJ40" i="8" s="1"/>
  <c r="AH223" i="1"/>
  <c r="AH251" i="1" s="1"/>
  <c r="AH42" i="8" s="1"/>
  <c r="AI233" i="1"/>
  <c r="AI261" i="1" s="1"/>
  <c r="AI52" i="8" s="1"/>
  <c r="AI230" i="1"/>
  <c r="AI258" i="1" s="1"/>
  <c r="AI49" i="8" s="1"/>
  <c r="AJ225" i="1"/>
  <c r="AJ253" i="1" s="1"/>
  <c r="AJ44" i="8" s="1"/>
  <c r="AI45" i="8"/>
  <c r="AH55" i="8"/>
  <c r="AH243" i="1"/>
  <c r="AG268" i="1"/>
  <c r="AG28" i="8" s="1"/>
  <c r="AG34" i="8"/>
  <c r="AJ226" i="1"/>
  <c r="AJ254" i="1" s="1"/>
  <c r="AJ229" i="1"/>
  <c r="AJ257" i="1" s="1"/>
  <c r="AJ48" i="8" s="1"/>
  <c r="AI218" i="1"/>
  <c r="AI246" i="1" s="1"/>
  <c r="AI37" i="8" s="1"/>
  <c r="AJ232" i="1"/>
  <c r="AJ260" i="1" s="1"/>
  <c r="AI215" i="1"/>
  <c r="AI216" i="1"/>
  <c r="AI244" i="1" s="1"/>
  <c r="AI35" i="8" s="1"/>
  <c r="AI222" i="1"/>
  <c r="AI250" i="1" s="1"/>
  <c r="AI41" i="8" s="1"/>
  <c r="AI217" i="1"/>
  <c r="AI245" i="1" s="1"/>
  <c r="AI36" i="8" s="1"/>
  <c r="AH239" i="1"/>
  <c r="AH267" i="1" s="1"/>
  <c r="AH58" i="8" s="1"/>
  <c r="AI236" i="1"/>
  <c r="AI264" i="1" s="1"/>
  <c r="AH220" i="1"/>
  <c r="AH248" i="1" s="1"/>
  <c r="AH39" i="8" s="1"/>
  <c r="AF176" i="1"/>
  <c r="AF182" i="1" s="1"/>
  <c r="AF183" i="1" s="1"/>
  <c r="AF24" i="8"/>
  <c r="AH228" i="1"/>
  <c r="AH256" i="1" s="1"/>
  <c r="AJ234" i="1"/>
  <c r="AJ262" i="1" s="1"/>
  <c r="AJ53" i="8" s="1"/>
  <c r="AI219" i="1"/>
  <c r="AI247" i="1" s="1"/>
  <c r="AI38" i="8" s="1"/>
  <c r="AG47" i="8"/>
  <c r="AI51" i="8"/>
  <c r="AH168" i="1"/>
  <c r="AH170" i="1" s="1"/>
  <c r="AH205" i="1" s="1"/>
  <c r="AH16" i="8" s="1"/>
  <c r="AJ237" i="1"/>
  <c r="AJ265" i="1" s="1"/>
  <c r="AJ56" i="8" s="1"/>
  <c r="AF59" i="8"/>
  <c r="Y210" i="1" l="1"/>
  <c r="Z203" i="1" s="1"/>
  <c r="Z206" i="1" s="1"/>
  <c r="Z17" i="8" s="1"/>
  <c r="Z18" i="8" s="1"/>
  <c r="AA14" i="8" s="1"/>
  <c r="AG16" i="8"/>
  <c r="AL159" i="1"/>
  <c r="AK231" i="1"/>
  <c r="AK259" i="1" s="1"/>
  <c r="AK50" i="8" s="1"/>
  <c r="AJ166" i="1"/>
  <c r="AI238" i="1"/>
  <c r="AI266" i="1" s="1"/>
  <c r="AI57" i="8" s="1"/>
  <c r="AK163" i="1"/>
  <c r="AJ235" i="1"/>
  <c r="AJ263" i="1" s="1"/>
  <c r="AJ54" i="8" s="1"/>
  <c r="AG176" i="1"/>
  <c r="AG182" i="1" s="1"/>
  <c r="AG183" i="1" s="1"/>
  <c r="AI227" i="1"/>
  <c r="AI255" i="1" s="1"/>
  <c r="AI46" i="8" s="1"/>
  <c r="AK234" i="1"/>
  <c r="AK262" i="1" s="1"/>
  <c r="AK53" i="8" s="1"/>
  <c r="AG59" i="8"/>
  <c r="AJ230" i="1"/>
  <c r="AJ258" i="1" s="1"/>
  <c r="AJ49" i="8" s="1"/>
  <c r="AH174" i="1"/>
  <c r="AH175" i="1"/>
  <c r="AJ236" i="1"/>
  <c r="AJ264" i="1" s="1"/>
  <c r="AI239" i="1"/>
  <c r="AI267" i="1" s="1"/>
  <c r="AI58" i="8" s="1"/>
  <c r="AJ222" i="1"/>
  <c r="AJ250" i="1" s="1"/>
  <c r="AJ41" i="8" s="1"/>
  <c r="AJ215" i="1"/>
  <c r="AK232" i="1"/>
  <c r="AK260" i="1" s="1"/>
  <c r="AK229" i="1"/>
  <c r="AK257" i="1" s="1"/>
  <c r="AK48" i="8" s="1"/>
  <c r="AJ45" i="8"/>
  <c r="AK221" i="1"/>
  <c r="AK249" i="1" s="1"/>
  <c r="AK40" i="8" s="1"/>
  <c r="AJ219" i="1"/>
  <c r="AJ247" i="1" s="1"/>
  <c r="AJ38" i="8" s="1"/>
  <c r="AI228" i="1"/>
  <c r="AI256" i="1" s="1"/>
  <c r="AI55" i="8"/>
  <c r="AI243" i="1"/>
  <c r="AJ51" i="8"/>
  <c r="AH268" i="1"/>
  <c r="AH28" i="8" s="1"/>
  <c r="AH34" i="8"/>
  <c r="AK225" i="1"/>
  <c r="AK253" i="1" s="1"/>
  <c r="AK44" i="8" s="1"/>
  <c r="AJ233" i="1"/>
  <c r="AJ261" i="1" s="1"/>
  <c r="AJ52" i="8" s="1"/>
  <c r="AI224" i="1"/>
  <c r="AI252" i="1" s="1"/>
  <c r="AI43" i="8" s="1"/>
  <c r="AI223" i="1"/>
  <c r="AI251" i="1" s="1"/>
  <c r="AI42" i="8" s="1"/>
  <c r="AK237" i="1"/>
  <c r="AK265" i="1" s="1"/>
  <c r="AK56" i="8" s="1"/>
  <c r="AH47" i="8"/>
  <c r="AI220" i="1"/>
  <c r="AI248" i="1" s="1"/>
  <c r="AI39" i="8" s="1"/>
  <c r="AJ217" i="1"/>
  <c r="AJ245" i="1" s="1"/>
  <c r="AJ36" i="8" s="1"/>
  <c r="AJ216" i="1"/>
  <c r="AJ244" i="1" s="1"/>
  <c r="AJ35" i="8" s="1"/>
  <c r="AI168" i="1"/>
  <c r="AI170" i="1" s="1"/>
  <c r="AI205" i="1" s="1"/>
  <c r="AJ218" i="1"/>
  <c r="AJ246" i="1" s="1"/>
  <c r="AJ37" i="8" s="1"/>
  <c r="AK226" i="1"/>
  <c r="AK254" i="1" s="1"/>
  <c r="AH240" i="1"/>
  <c r="AH27" i="8" s="1"/>
  <c r="AI16" i="8" l="1"/>
  <c r="Z210" i="1"/>
  <c r="AA203" i="1" s="1"/>
  <c r="AA206" i="1" s="1"/>
  <c r="AL163" i="1"/>
  <c r="AK235" i="1"/>
  <c r="AK263" i="1" s="1"/>
  <c r="AK54" i="8" s="1"/>
  <c r="AK166" i="1"/>
  <c r="AJ238" i="1"/>
  <c r="AJ266" i="1" s="1"/>
  <c r="AJ57" i="8" s="1"/>
  <c r="AM159" i="1"/>
  <c r="AL231" i="1"/>
  <c r="AL259" i="1" s="1"/>
  <c r="AL50" i="8" s="1"/>
  <c r="AJ227" i="1"/>
  <c r="AJ255" i="1" s="1"/>
  <c r="AJ46" i="8" s="1"/>
  <c r="AJ168" i="1"/>
  <c r="AK217" i="1"/>
  <c r="AK245" i="1" s="1"/>
  <c r="AK36" i="8" s="1"/>
  <c r="AL225" i="1"/>
  <c r="AL253" i="1" s="1"/>
  <c r="AL44" i="8" s="1"/>
  <c r="AI47" i="8"/>
  <c r="AL232" i="1"/>
  <c r="AL260" i="1" s="1"/>
  <c r="AJ239" i="1"/>
  <c r="AJ267" i="1" s="1"/>
  <c r="AJ58" i="8" s="1"/>
  <c r="AL226" i="1"/>
  <c r="AL254" i="1" s="1"/>
  <c r="AI174" i="1"/>
  <c r="AI175" i="1"/>
  <c r="AK219" i="1"/>
  <c r="AK247" i="1" s="1"/>
  <c r="AK38" i="8" s="1"/>
  <c r="AK51" i="8"/>
  <c r="AH176" i="1"/>
  <c r="AH182" i="1" s="1"/>
  <c r="AH183" i="1" s="1"/>
  <c r="AH24" i="8"/>
  <c r="AJ223" i="1"/>
  <c r="AJ251" i="1" s="1"/>
  <c r="AJ42" i="8" s="1"/>
  <c r="AK45" i="8"/>
  <c r="AJ220" i="1"/>
  <c r="AJ248" i="1" s="1"/>
  <c r="AJ39" i="8" s="1"/>
  <c r="AJ224" i="1"/>
  <c r="AJ252" i="1" s="1"/>
  <c r="AJ43" i="8" s="1"/>
  <c r="AK233" i="1"/>
  <c r="AK261" i="1" s="1"/>
  <c r="AK52" i="8" s="1"/>
  <c r="AH59" i="8"/>
  <c r="AL229" i="1"/>
  <c r="AL257" i="1" s="1"/>
  <c r="AL48" i="8" s="1"/>
  <c r="AK215" i="1"/>
  <c r="AK222" i="1"/>
  <c r="AK250" i="1" s="1"/>
  <c r="AK41" i="8" s="1"/>
  <c r="AK236" i="1"/>
  <c r="AK264" i="1" s="1"/>
  <c r="AK230" i="1"/>
  <c r="AK258" i="1" s="1"/>
  <c r="AK49" i="8" s="1"/>
  <c r="AL234" i="1"/>
  <c r="AL262" i="1" s="1"/>
  <c r="AL53" i="8" s="1"/>
  <c r="AI34" i="8"/>
  <c r="AI268" i="1"/>
  <c r="AI28" i="8" s="1"/>
  <c r="AK216" i="1"/>
  <c r="AK244" i="1" s="1"/>
  <c r="AK35" i="8" s="1"/>
  <c r="AL237" i="1"/>
  <c r="AL265" i="1" s="1"/>
  <c r="AL56" i="8" s="1"/>
  <c r="AK218" i="1"/>
  <c r="AK246" i="1" s="1"/>
  <c r="AK37" i="8" s="1"/>
  <c r="AI240" i="1"/>
  <c r="AI27" i="8" s="1"/>
  <c r="AJ228" i="1"/>
  <c r="AJ256" i="1" s="1"/>
  <c r="AL221" i="1"/>
  <c r="AL249" i="1" s="1"/>
  <c r="AL40" i="8" s="1"/>
  <c r="AJ243" i="1"/>
  <c r="AJ55" i="8"/>
  <c r="AA210" i="1" l="1"/>
  <c r="AB203" i="1" s="1"/>
  <c r="AA17" i="8"/>
  <c r="AA18" i="8" s="1"/>
  <c r="AB14" i="8" s="1"/>
  <c r="AJ174" i="1"/>
  <c r="AJ24" i="8" s="1"/>
  <c r="AJ170" i="1"/>
  <c r="AJ205" i="1" s="1"/>
  <c r="AM163" i="1"/>
  <c r="AL235" i="1"/>
  <c r="AL263" i="1" s="1"/>
  <c r="AL54" i="8" s="1"/>
  <c r="AL166" i="1"/>
  <c r="AK238" i="1"/>
  <c r="AK266" i="1" s="1"/>
  <c r="AK57" i="8" s="1"/>
  <c r="AN159" i="1"/>
  <c r="AM231" i="1"/>
  <c r="AM259" i="1" s="1"/>
  <c r="AM50" i="8" s="1"/>
  <c r="AJ175" i="1"/>
  <c r="AK227" i="1"/>
  <c r="AK255" i="1" s="1"/>
  <c r="AK46" i="8" s="1"/>
  <c r="AJ240" i="1"/>
  <c r="AJ27" i="8" s="1"/>
  <c r="AK224" i="1"/>
  <c r="AK252" i="1" s="1"/>
  <c r="AK43" i="8" s="1"/>
  <c r="AL217" i="1"/>
  <c r="AL245" i="1" s="1"/>
  <c r="AL36" i="8" s="1"/>
  <c r="AJ34" i="8"/>
  <c r="AJ268" i="1"/>
  <c r="AJ28" i="8" s="1"/>
  <c r="AK228" i="1"/>
  <c r="AK256" i="1" s="1"/>
  <c r="AL218" i="1"/>
  <c r="AL246" i="1" s="1"/>
  <c r="AL37" i="8" s="1"/>
  <c r="AK243" i="1"/>
  <c r="AI176" i="1"/>
  <c r="AI182" i="1" s="1"/>
  <c r="AI183" i="1" s="1"/>
  <c r="AI24" i="8"/>
  <c r="AL216" i="1"/>
  <c r="AL244" i="1" s="1"/>
  <c r="AL35" i="8" s="1"/>
  <c r="AL222" i="1"/>
  <c r="AL250" i="1" s="1"/>
  <c r="AL41" i="8" s="1"/>
  <c r="AK239" i="1"/>
  <c r="AK267" i="1" s="1"/>
  <c r="AK58" i="8" s="1"/>
  <c r="AJ47" i="8"/>
  <c r="AL236" i="1"/>
  <c r="AL264" i="1" s="1"/>
  <c r="AM229" i="1"/>
  <c r="AM257" i="1" s="1"/>
  <c r="AM48" i="8" s="1"/>
  <c r="AL233" i="1"/>
  <c r="AL261" i="1" s="1"/>
  <c r="AL52" i="8" s="1"/>
  <c r="AK220" i="1"/>
  <c r="AK248" i="1" s="1"/>
  <c r="AK39" i="8" s="1"/>
  <c r="AK223" i="1"/>
  <c r="AK251" i="1" s="1"/>
  <c r="AK42" i="8" s="1"/>
  <c r="AM226" i="1"/>
  <c r="AM254" i="1" s="1"/>
  <c r="AM225" i="1"/>
  <c r="AM253" i="1" s="1"/>
  <c r="AM44" i="8" s="1"/>
  <c r="AL230" i="1"/>
  <c r="AL258" i="1" s="1"/>
  <c r="AL49" i="8" s="1"/>
  <c r="AL219" i="1"/>
  <c r="AL247" i="1" s="1"/>
  <c r="AL38" i="8" s="1"/>
  <c r="AL51" i="8"/>
  <c r="AM237" i="1"/>
  <c r="AM265" i="1" s="1"/>
  <c r="AM56" i="8" s="1"/>
  <c r="AM234" i="1"/>
  <c r="AM262" i="1" s="1"/>
  <c r="AM53" i="8" s="1"/>
  <c r="AL215" i="1"/>
  <c r="AM221" i="1"/>
  <c r="AM249" i="1" s="1"/>
  <c r="AM40" i="8" s="1"/>
  <c r="AI59" i="8"/>
  <c r="AK55" i="8"/>
  <c r="AK168" i="1"/>
  <c r="AK170" i="1" s="1"/>
  <c r="AK205" i="1" s="1"/>
  <c r="AK16" i="8" s="1"/>
  <c r="AL45" i="8"/>
  <c r="AM232" i="1"/>
  <c r="AM260" i="1" s="1"/>
  <c r="AJ16" i="8" l="1"/>
  <c r="AB206" i="1"/>
  <c r="AB17" i="8" s="1"/>
  <c r="AB18" i="8" s="1"/>
  <c r="AC14" i="8" s="1"/>
  <c r="AJ176" i="1"/>
  <c r="AJ182" i="1" s="1"/>
  <c r="AJ183" i="1" s="1"/>
  <c r="AO159" i="1"/>
  <c r="AN231" i="1"/>
  <c r="AN259" i="1" s="1"/>
  <c r="AN50" i="8" s="1"/>
  <c r="AN163" i="1"/>
  <c r="AM235" i="1"/>
  <c r="AM263" i="1" s="1"/>
  <c r="AM54" i="8" s="1"/>
  <c r="AM166" i="1"/>
  <c r="AL238" i="1"/>
  <c r="AL266" i="1" s="1"/>
  <c r="AL57" i="8" s="1"/>
  <c r="AL168" i="1"/>
  <c r="AL227" i="1"/>
  <c r="AL255" i="1" s="1"/>
  <c r="AL46" i="8" s="1"/>
  <c r="AM51" i="8"/>
  <c r="AM230" i="1"/>
  <c r="AM258" i="1" s="1"/>
  <c r="AM49" i="8" s="1"/>
  <c r="AM233" i="1"/>
  <c r="AM261" i="1" s="1"/>
  <c r="AM52" i="8" s="1"/>
  <c r="AL239" i="1"/>
  <c r="AL267" i="1" s="1"/>
  <c r="AL58" i="8" s="1"/>
  <c r="AN221" i="1"/>
  <c r="AN249" i="1" s="1"/>
  <c r="AN40" i="8" s="1"/>
  <c r="AL243" i="1"/>
  <c r="AN237" i="1"/>
  <c r="AN265" i="1" s="1"/>
  <c r="AN56" i="8" s="1"/>
  <c r="AM219" i="1"/>
  <c r="AM247" i="1" s="1"/>
  <c r="AM38" i="8" s="1"/>
  <c r="AL55" i="8"/>
  <c r="AK240" i="1"/>
  <c r="AK27" i="8" s="1"/>
  <c r="AL228" i="1"/>
  <c r="AL256" i="1" s="1"/>
  <c r="AM217" i="1"/>
  <c r="AM245" i="1" s="1"/>
  <c r="AM36" i="8" s="1"/>
  <c r="AK174" i="1"/>
  <c r="AK175" i="1"/>
  <c r="AN225" i="1"/>
  <c r="AN253" i="1" s="1"/>
  <c r="AN44" i="8" s="1"/>
  <c r="AM236" i="1"/>
  <c r="AM264" i="1" s="1"/>
  <c r="AJ59" i="8"/>
  <c r="AN226" i="1"/>
  <c r="AN254" i="1" s="1"/>
  <c r="AL220" i="1"/>
  <c r="AL248" i="1" s="1"/>
  <c r="AL39" i="8" s="1"/>
  <c r="AN229" i="1"/>
  <c r="AN257" i="1" s="1"/>
  <c r="AN48" i="8" s="1"/>
  <c r="AM222" i="1"/>
  <c r="AM250" i="1" s="1"/>
  <c r="AM41" i="8" s="1"/>
  <c r="AK47" i="8"/>
  <c r="AL223" i="1"/>
  <c r="AL251" i="1" s="1"/>
  <c r="AL42" i="8" s="1"/>
  <c r="AM216" i="1"/>
  <c r="AM244" i="1" s="1"/>
  <c r="AM35" i="8" s="1"/>
  <c r="AK34" i="8"/>
  <c r="AK268" i="1"/>
  <c r="AK28" i="8" s="1"/>
  <c r="AN232" i="1"/>
  <c r="AN260" i="1" s="1"/>
  <c r="AM215" i="1"/>
  <c r="AN234" i="1"/>
  <c r="AN262" i="1" s="1"/>
  <c r="AN53" i="8" s="1"/>
  <c r="AM45" i="8"/>
  <c r="AM218" i="1"/>
  <c r="AM246" i="1" s="1"/>
  <c r="AM37" i="8" s="1"/>
  <c r="AL224" i="1"/>
  <c r="AL252" i="1" s="1"/>
  <c r="AL43" i="8" s="1"/>
  <c r="AB210" i="1" l="1"/>
  <c r="AC203" i="1" s="1"/>
  <c r="AO163" i="1"/>
  <c r="AN235" i="1"/>
  <c r="AN263" i="1" s="1"/>
  <c r="AN54" i="8" s="1"/>
  <c r="AL175" i="1"/>
  <c r="AL170" i="1"/>
  <c r="AL205" i="1" s="1"/>
  <c r="AN166" i="1"/>
  <c r="AM238" i="1"/>
  <c r="AM266" i="1" s="1"/>
  <c r="AM57" i="8" s="1"/>
  <c r="AP159" i="1"/>
  <c r="AO231" i="1"/>
  <c r="AO259" i="1" s="1"/>
  <c r="AO50" i="8" s="1"/>
  <c r="AL174" i="1"/>
  <c r="AM227" i="1"/>
  <c r="AM255" i="1" s="1"/>
  <c r="AM46" i="8" s="1"/>
  <c r="AN215" i="1"/>
  <c r="AL47" i="8"/>
  <c r="AM239" i="1"/>
  <c r="AM267" i="1" s="1"/>
  <c r="AM58" i="8" s="1"/>
  <c r="AM224" i="1"/>
  <c r="AM252" i="1" s="1"/>
  <c r="AM43" i="8" s="1"/>
  <c r="AN51" i="8"/>
  <c r="AK59" i="8"/>
  <c r="AN222" i="1"/>
  <c r="AN250" i="1" s="1"/>
  <c r="AN41" i="8" s="1"/>
  <c r="AM220" i="1"/>
  <c r="AM248" i="1" s="1"/>
  <c r="AM39" i="8" s="1"/>
  <c r="AO225" i="1"/>
  <c r="AO253" i="1" s="1"/>
  <c r="AO44" i="8" s="1"/>
  <c r="AN217" i="1"/>
  <c r="AN245" i="1" s="1"/>
  <c r="AN36" i="8" s="1"/>
  <c r="AL268" i="1"/>
  <c r="AL28" i="8" s="1"/>
  <c r="AL34" i="8"/>
  <c r="AM223" i="1"/>
  <c r="AM251" i="1" s="1"/>
  <c r="AM42" i="8" s="1"/>
  <c r="AN45" i="8"/>
  <c r="AL24" i="8"/>
  <c r="AN219" i="1"/>
  <c r="AN247" i="1" s="1"/>
  <c r="AN38" i="8" s="1"/>
  <c r="AL240" i="1"/>
  <c r="AL27" i="8" s="1"/>
  <c r="AO234" i="1"/>
  <c r="AO262" i="1" s="1"/>
  <c r="AO53" i="8" s="1"/>
  <c r="AM243" i="1"/>
  <c r="AN216" i="1"/>
  <c r="AN244" i="1" s="1"/>
  <c r="AN35" i="8" s="1"/>
  <c r="AK24" i="8"/>
  <c r="AK176" i="1"/>
  <c r="AK182" i="1" s="1"/>
  <c r="AK183" i="1" s="1"/>
  <c r="AO237" i="1"/>
  <c r="AO265" i="1" s="1"/>
  <c r="AO56" i="8" s="1"/>
  <c r="AO221" i="1"/>
  <c r="AO249" i="1" s="1"/>
  <c r="AO40" i="8" s="1"/>
  <c r="AN233" i="1"/>
  <c r="AN261" i="1" s="1"/>
  <c r="AN52" i="8" s="1"/>
  <c r="AO232" i="1"/>
  <c r="AO260" i="1" s="1"/>
  <c r="AM55" i="8"/>
  <c r="AN230" i="1"/>
  <c r="AN258" i="1" s="1"/>
  <c r="AN49" i="8" s="1"/>
  <c r="AN218" i="1"/>
  <c r="AN246" i="1" s="1"/>
  <c r="AN37" i="8" s="1"/>
  <c r="AM168" i="1"/>
  <c r="AM170" i="1" s="1"/>
  <c r="AM205" i="1" s="1"/>
  <c r="AM16" i="8" s="1"/>
  <c r="AO229" i="1"/>
  <c r="AO257" i="1" s="1"/>
  <c r="AO48" i="8" s="1"/>
  <c r="AO226" i="1"/>
  <c r="AO254" i="1" s="1"/>
  <c r="AN236" i="1"/>
  <c r="AN264" i="1" s="1"/>
  <c r="AM228" i="1"/>
  <c r="AM256" i="1" s="1"/>
  <c r="AL16" i="8" l="1"/>
  <c r="AC206" i="1"/>
  <c r="AC17" i="8" s="1"/>
  <c r="AC18" i="8" s="1"/>
  <c r="AD14" i="8" s="1"/>
  <c r="AL176" i="1"/>
  <c r="AL182" i="1" s="1"/>
  <c r="AL183" i="1" s="1"/>
  <c r="AO166" i="1"/>
  <c r="AN238" i="1"/>
  <c r="AN266" i="1" s="1"/>
  <c r="AN57" i="8" s="1"/>
  <c r="AQ159" i="1"/>
  <c r="AP231" i="1"/>
  <c r="AP259" i="1" s="1"/>
  <c r="AP50" i="8" s="1"/>
  <c r="AP163" i="1"/>
  <c r="AO235" i="1"/>
  <c r="AO263" i="1" s="1"/>
  <c r="AO54" i="8" s="1"/>
  <c r="AN227" i="1"/>
  <c r="AN255" i="1" s="1"/>
  <c r="AN46" i="8" s="1"/>
  <c r="AN168" i="1"/>
  <c r="AM47" i="8"/>
  <c r="AO216" i="1"/>
  <c r="AO244" i="1" s="1"/>
  <c r="AO35" i="8" s="1"/>
  <c r="AO45" i="8"/>
  <c r="AO51" i="8"/>
  <c r="AO215" i="1"/>
  <c r="AN55" i="8"/>
  <c r="AO233" i="1"/>
  <c r="AO261" i="1" s="1"/>
  <c r="AO52" i="8" s="1"/>
  <c r="AP234" i="1"/>
  <c r="AP262" i="1" s="1"/>
  <c r="AP53" i="8" s="1"/>
  <c r="AO218" i="1"/>
  <c r="AO246" i="1" s="1"/>
  <c r="AO37" i="8" s="1"/>
  <c r="AP221" i="1"/>
  <c r="AP249" i="1" s="1"/>
  <c r="AP40" i="8" s="1"/>
  <c r="AM268" i="1"/>
  <c r="AM28" i="8" s="1"/>
  <c r="AM34" i="8"/>
  <c r="AN228" i="1"/>
  <c r="AN256" i="1" s="1"/>
  <c r="AO236" i="1"/>
  <c r="AO264" i="1" s="1"/>
  <c r="AP229" i="1"/>
  <c r="AP257" i="1" s="1"/>
  <c r="AP48" i="8" s="1"/>
  <c r="AM240" i="1"/>
  <c r="AM27" i="8" s="1"/>
  <c r="AO219" i="1"/>
  <c r="AO247" i="1" s="1"/>
  <c r="AO38" i="8" s="1"/>
  <c r="AL59" i="8"/>
  <c r="AP225" i="1"/>
  <c r="AP253" i="1" s="1"/>
  <c r="AP44" i="8" s="1"/>
  <c r="AO222" i="1"/>
  <c r="AO250" i="1" s="1"/>
  <c r="AO41" i="8" s="1"/>
  <c r="AN224" i="1"/>
  <c r="AN252" i="1" s="1"/>
  <c r="AN43" i="8" s="1"/>
  <c r="AO230" i="1"/>
  <c r="AO258" i="1" s="1"/>
  <c r="AO49" i="8" s="1"/>
  <c r="AP237" i="1"/>
  <c r="AP265" i="1" s="1"/>
  <c r="AP56" i="8" s="1"/>
  <c r="AN243" i="1"/>
  <c r="AP226" i="1"/>
  <c r="AP254" i="1" s="1"/>
  <c r="AM174" i="1"/>
  <c r="AM175" i="1"/>
  <c r="AP232" i="1"/>
  <c r="AP260" i="1" s="1"/>
  <c r="AN223" i="1"/>
  <c r="AN251" i="1" s="1"/>
  <c r="AN42" i="8" s="1"/>
  <c r="AO217" i="1"/>
  <c r="AO245" i="1" s="1"/>
  <c r="AO36" i="8" s="1"/>
  <c r="AN220" i="1"/>
  <c r="AN248" i="1" s="1"/>
  <c r="AN39" i="8" s="1"/>
  <c r="AN239" i="1"/>
  <c r="AN267" i="1" s="1"/>
  <c r="AN58" i="8" s="1"/>
  <c r="AC210" i="1" l="1"/>
  <c r="AD203" i="1" s="1"/>
  <c r="AD206" i="1" s="1"/>
  <c r="AD17" i="8" s="1"/>
  <c r="AD18" i="8" s="1"/>
  <c r="AE14" i="8" s="1"/>
  <c r="AQ163" i="1"/>
  <c r="AP235" i="1"/>
  <c r="AP263" i="1" s="1"/>
  <c r="AP54" i="8" s="1"/>
  <c r="AR159" i="1"/>
  <c r="AQ231" i="1"/>
  <c r="AQ259" i="1" s="1"/>
  <c r="AQ50" i="8" s="1"/>
  <c r="AP166" i="1"/>
  <c r="AO238" i="1"/>
  <c r="AO266" i="1" s="1"/>
  <c r="AO57" i="8" s="1"/>
  <c r="AN174" i="1"/>
  <c r="AN24" i="8" s="1"/>
  <c r="AN170" i="1"/>
  <c r="AN205" i="1" s="1"/>
  <c r="AN175" i="1"/>
  <c r="AO227" i="1"/>
  <c r="AO255" i="1" s="1"/>
  <c r="AO46" i="8" s="1"/>
  <c r="AQ232" i="1"/>
  <c r="AQ260" i="1" s="1"/>
  <c r="AN34" i="8"/>
  <c r="AN268" i="1"/>
  <c r="AN28" i="8" s="1"/>
  <c r="AO239" i="1"/>
  <c r="AO267" i="1" s="1"/>
  <c r="AO58" i="8" s="1"/>
  <c r="AO223" i="1"/>
  <c r="AO251" i="1" s="1"/>
  <c r="AO42" i="8" s="1"/>
  <c r="AQ237" i="1"/>
  <c r="AQ265" i="1" s="1"/>
  <c r="AQ56" i="8" s="1"/>
  <c r="AO224" i="1"/>
  <c r="AO252" i="1" s="1"/>
  <c r="AO43" i="8" s="1"/>
  <c r="AO55" i="8"/>
  <c r="AQ226" i="1"/>
  <c r="AQ254" i="1" s="1"/>
  <c r="AO220" i="1"/>
  <c r="AO248" i="1" s="1"/>
  <c r="AO39" i="8" s="1"/>
  <c r="AM176" i="1"/>
  <c r="AM182" i="1" s="1"/>
  <c r="AM183" i="1" s="1"/>
  <c r="AM24" i="8"/>
  <c r="AQ225" i="1"/>
  <c r="AQ253" i="1" s="1"/>
  <c r="AQ44" i="8" s="1"/>
  <c r="AP219" i="1"/>
  <c r="AP247" i="1" s="1"/>
  <c r="AP38" i="8" s="1"/>
  <c r="AQ229" i="1"/>
  <c r="AQ257" i="1" s="1"/>
  <c r="AQ48" i="8" s="1"/>
  <c r="AO228" i="1"/>
  <c r="AO256" i="1" s="1"/>
  <c r="AQ221" i="1"/>
  <c r="AQ249" i="1" s="1"/>
  <c r="AQ40" i="8" s="1"/>
  <c r="AQ234" i="1"/>
  <c r="AQ262" i="1" s="1"/>
  <c r="AQ53" i="8" s="1"/>
  <c r="AO168" i="1"/>
  <c r="AO170" i="1" s="1"/>
  <c r="AO205" i="1" s="1"/>
  <c r="AO16" i="8" s="1"/>
  <c r="AP216" i="1"/>
  <c r="AP244" i="1" s="1"/>
  <c r="AP35" i="8" s="1"/>
  <c r="AP217" i="1"/>
  <c r="AP245" i="1" s="1"/>
  <c r="AP36" i="8" s="1"/>
  <c r="AP230" i="1"/>
  <c r="AP258" i="1" s="1"/>
  <c r="AP49" i="8" s="1"/>
  <c r="AN47" i="8"/>
  <c r="AO243" i="1"/>
  <c r="AP51" i="8"/>
  <c r="AP45" i="8"/>
  <c r="AN240" i="1"/>
  <c r="AN27" i="8" s="1"/>
  <c r="AP222" i="1"/>
  <c r="AP250" i="1" s="1"/>
  <c r="AP41" i="8" s="1"/>
  <c r="AP236" i="1"/>
  <c r="AP264" i="1" s="1"/>
  <c r="AM59" i="8"/>
  <c r="AP218" i="1"/>
  <c r="AP246" i="1" s="1"/>
  <c r="AP37" i="8" s="1"/>
  <c r="AP233" i="1"/>
  <c r="AP261" i="1" s="1"/>
  <c r="AP52" i="8" s="1"/>
  <c r="AP215" i="1"/>
  <c r="AD210" i="1" l="1"/>
  <c r="AE203" i="1" s="1"/>
  <c r="AE206" i="1" s="1"/>
  <c r="AE17" i="8" s="1"/>
  <c r="AE18" i="8" s="1"/>
  <c r="AF14" i="8" s="1"/>
  <c r="AN16" i="8"/>
  <c r="AN176" i="1"/>
  <c r="AN182" i="1" s="1"/>
  <c r="AN183" i="1" s="1"/>
  <c r="AR163" i="1"/>
  <c r="AQ235" i="1"/>
  <c r="AQ263" i="1" s="1"/>
  <c r="AQ54" i="8" s="1"/>
  <c r="AS159" i="1"/>
  <c r="AR231" i="1"/>
  <c r="AR259" i="1" s="1"/>
  <c r="AR50" i="8" s="1"/>
  <c r="AQ166" i="1"/>
  <c r="AP238" i="1"/>
  <c r="AP266" i="1" s="1"/>
  <c r="AP57" i="8" s="1"/>
  <c r="AP227" i="1"/>
  <c r="AP255" i="1" s="1"/>
  <c r="AP46" i="8" s="1"/>
  <c r="AQ236" i="1"/>
  <c r="AQ264" i="1" s="1"/>
  <c r="AP223" i="1"/>
  <c r="AP251" i="1" s="1"/>
  <c r="AP42" i="8" s="1"/>
  <c r="AP168" i="1"/>
  <c r="AP170" i="1" s="1"/>
  <c r="AP205" i="1" s="1"/>
  <c r="AP55" i="8"/>
  <c r="AO240" i="1"/>
  <c r="AO27" i="8" s="1"/>
  <c r="AQ217" i="1"/>
  <c r="AQ245" i="1" s="1"/>
  <c r="AQ36" i="8" s="1"/>
  <c r="AO175" i="1"/>
  <c r="AO174" i="1"/>
  <c r="AR226" i="1"/>
  <c r="AR254" i="1" s="1"/>
  <c r="AN59" i="8"/>
  <c r="AQ218" i="1"/>
  <c r="AQ246" i="1" s="1"/>
  <c r="AQ37" i="8" s="1"/>
  <c r="AR221" i="1"/>
  <c r="AR249" i="1" s="1"/>
  <c r="AR40" i="8" s="1"/>
  <c r="AR225" i="1"/>
  <c r="AR253" i="1" s="1"/>
  <c r="AR44" i="8" s="1"/>
  <c r="AQ215" i="1"/>
  <c r="AQ222" i="1"/>
  <c r="AQ250" i="1" s="1"/>
  <c r="AQ41" i="8" s="1"/>
  <c r="AR234" i="1"/>
  <c r="AR262" i="1" s="1"/>
  <c r="AR53" i="8" s="1"/>
  <c r="AP228" i="1"/>
  <c r="AP256" i="1" s="1"/>
  <c r="AQ219" i="1"/>
  <c r="AQ247" i="1" s="1"/>
  <c r="AQ38" i="8" s="1"/>
  <c r="AQ45" i="8"/>
  <c r="AR237" i="1"/>
  <c r="AR265" i="1" s="1"/>
  <c r="AR56" i="8" s="1"/>
  <c r="AP239" i="1"/>
  <c r="AP267" i="1" s="1"/>
  <c r="AP58" i="8" s="1"/>
  <c r="AR232" i="1"/>
  <c r="AR260" i="1" s="1"/>
  <c r="AR229" i="1"/>
  <c r="AR257" i="1" s="1"/>
  <c r="AR48" i="8" s="1"/>
  <c r="AP224" i="1"/>
  <c r="AP252" i="1" s="1"/>
  <c r="AP43" i="8" s="1"/>
  <c r="AQ233" i="1"/>
  <c r="AQ261" i="1" s="1"/>
  <c r="AQ52" i="8" s="1"/>
  <c r="AO268" i="1"/>
  <c r="AO28" i="8" s="1"/>
  <c r="AO34" i="8"/>
  <c r="AP243" i="1"/>
  <c r="AQ230" i="1"/>
  <c r="AQ258" i="1" s="1"/>
  <c r="AQ49" i="8" s="1"/>
  <c r="AQ216" i="1"/>
  <c r="AQ244" i="1" s="1"/>
  <c r="AQ35" i="8" s="1"/>
  <c r="AO47" i="8"/>
  <c r="AP220" i="1"/>
  <c r="AP248" i="1" s="1"/>
  <c r="AP39" i="8" s="1"/>
  <c r="AQ51" i="8"/>
  <c r="AE210" i="1" l="1"/>
  <c r="AF203" i="1" s="1"/>
  <c r="AF206" i="1" s="1"/>
  <c r="AF17" i="8" s="1"/>
  <c r="AF18" i="8" s="1"/>
  <c r="AG14" i="8" s="1"/>
  <c r="AP16" i="8"/>
  <c r="AS163" i="1"/>
  <c r="AR235" i="1"/>
  <c r="AR263" i="1" s="1"/>
  <c r="AR54" i="8" s="1"/>
  <c r="AT159" i="1"/>
  <c r="AS231" i="1"/>
  <c r="AS259" i="1" s="1"/>
  <c r="AS50" i="8" s="1"/>
  <c r="AR166" i="1"/>
  <c r="AQ238" i="1"/>
  <c r="AQ266" i="1" s="1"/>
  <c r="AQ57" i="8" s="1"/>
  <c r="AQ227" i="1"/>
  <c r="AQ255" i="1" s="1"/>
  <c r="AQ46" i="8" s="1"/>
  <c r="AQ224" i="1"/>
  <c r="AQ252" i="1" s="1"/>
  <c r="AQ43" i="8" s="1"/>
  <c r="AP47" i="8"/>
  <c r="AQ223" i="1"/>
  <c r="AQ251" i="1" s="1"/>
  <c r="AQ42" i="8" s="1"/>
  <c r="AR51" i="8"/>
  <c r="AR219" i="1"/>
  <c r="AR247" i="1" s="1"/>
  <c r="AR38" i="8" s="1"/>
  <c r="AS234" i="1"/>
  <c r="AS262" i="1" s="1"/>
  <c r="AS53" i="8" s="1"/>
  <c r="AR215" i="1"/>
  <c r="AS225" i="1"/>
  <c r="AS253" i="1" s="1"/>
  <c r="AS44" i="8" s="1"/>
  <c r="AR218" i="1"/>
  <c r="AR246" i="1" s="1"/>
  <c r="AR37" i="8" s="1"/>
  <c r="AS226" i="1"/>
  <c r="AS254" i="1" s="1"/>
  <c r="AR217" i="1"/>
  <c r="AR245" i="1" s="1"/>
  <c r="AR36" i="8" s="1"/>
  <c r="AQ220" i="1"/>
  <c r="AQ248" i="1" s="1"/>
  <c r="AQ39" i="8" s="1"/>
  <c r="AO59" i="8"/>
  <c r="AS237" i="1"/>
  <c r="AS265" i="1" s="1"/>
  <c r="AS56" i="8" s="1"/>
  <c r="AR230" i="1"/>
  <c r="AR258" i="1" s="1"/>
  <c r="AR49" i="8" s="1"/>
  <c r="AP34" i="8"/>
  <c r="AP268" i="1"/>
  <c r="AP28" i="8" s="1"/>
  <c r="AR233" i="1"/>
  <c r="AR261" i="1" s="1"/>
  <c r="AR52" i="8" s="1"/>
  <c r="AS229" i="1"/>
  <c r="AS257" i="1" s="1"/>
  <c r="AS48" i="8" s="1"/>
  <c r="AQ239" i="1"/>
  <c r="AQ267" i="1" s="1"/>
  <c r="AQ58" i="8" s="1"/>
  <c r="AQ243" i="1"/>
  <c r="AR45" i="8"/>
  <c r="AP174" i="1"/>
  <c r="AP175" i="1"/>
  <c r="AR236" i="1"/>
  <c r="AR264" i="1" s="1"/>
  <c r="AR216" i="1"/>
  <c r="AR244" i="1" s="1"/>
  <c r="AR35" i="8" s="1"/>
  <c r="AS232" i="1"/>
  <c r="AS260" i="1" s="1"/>
  <c r="AQ168" i="1"/>
  <c r="AQ170" i="1" s="1"/>
  <c r="AQ205" i="1" s="1"/>
  <c r="AP240" i="1"/>
  <c r="AP27" i="8" s="1"/>
  <c r="AQ228" i="1"/>
  <c r="AQ256" i="1" s="1"/>
  <c r="AR222" i="1"/>
  <c r="AR250" i="1" s="1"/>
  <c r="AR41" i="8" s="1"/>
  <c r="AS221" i="1"/>
  <c r="AS249" i="1" s="1"/>
  <c r="AS40" i="8" s="1"/>
  <c r="AO176" i="1"/>
  <c r="AO182" i="1" s="1"/>
  <c r="AO183" i="1" s="1"/>
  <c r="AO24" i="8"/>
  <c r="AQ55" i="8"/>
  <c r="AF210" i="1" l="1"/>
  <c r="AG203" i="1" s="1"/>
  <c r="AG206" i="1" s="1"/>
  <c r="AG17" i="8" s="1"/>
  <c r="AG18" i="8" s="1"/>
  <c r="AH14" i="8" s="1"/>
  <c r="AQ16" i="8"/>
  <c r="AS166" i="1"/>
  <c r="AR238" i="1"/>
  <c r="AR266" i="1" s="1"/>
  <c r="AR57" i="8" s="1"/>
  <c r="AU159" i="1"/>
  <c r="AT231" i="1"/>
  <c r="AT259" i="1" s="1"/>
  <c r="AT50" i="8" s="1"/>
  <c r="AT163" i="1"/>
  <c r="AS235" i="1"/>
  <c r="AS263" i="1" s="1"/>
  <c r="AS54" i="8" s="1"/>
  <c r="AR227" i="1"/>
  <c r="AR255" i="1" s="1"/>
  <c r="AR46" i="8" s="1"/>
  <c r="AQ175" i="1"/>
  <c r="AQ174" i="1"/>
  <c r="AP24" i="8"/>
  <c r="AP176" i="1"/>
  <c r="AP182" i="1" s="1"/>
  <c r="AP183" i="1" s="1"/>
  <c r="AS217" i="1"/>
  <c r="AS245" i="1" s="1"/>
  <c r="AS36" i="8" s="1"/>
  <c r="AT234" i="1"/>
  <c r="AT262" i="1" s="1"/>
  <c r="AT53" i="8" s="1"/>
  <c r="AR228" i="1"/>
  <c r="AR256" i="1" s="1"/>
  <c r="AT232" i="1"/>
  <c r="AT260" i="1" s="1"/>
  <c r="AS236" i="1"/>
  <c r="AS264" i="1" s="1"/>
  <c r="AQ240" i="1"/>
  <c r="AQ27" i="8" s="1"/>
  <c r="AT229" i="1"/>
  <c r="AT257" i="1" s="1"/>
  <c r="AT48" i="8" s="1"/>
  <c r="AS215" i="1"/>
  <c r="AQ47" i="8"/>
  <c r="AS51" i="8"/>
  <c r="AP59" i="8"/>
  <c r="AT237" i="1"/>
  <c r="AT265" i="1" s="1"/>
  <c r="AT56" i="8" s="1"/>
  <c r="AR220" i="1"/>
  <c r="AR248" i="1" s="1"/>
  <c r="AR39" i="8" s="1"/>
  <c r="AT226" i="1"/>
  <c r="AT254" i="1" s="1"/>
  <c r="AT225" i="1"/>
  <c r="AT253" i="1" s="1"/>
  <c r="AT44" i="8" s="1"/>
  <c r="AR168" i="1"/>
  <c r="AR170" i="1" s="1"/>
  <c r="AR205" i="1" s="1"/>
  <c r="AS219" i="1"/>
  <c r="AS247" i="1" s="1"/>
  <c r="AS38" i="8" s="1"/>
  <c r="AR223" i="1"/>
  <c r="AR251" i="1" s="1"/>
  <c r="AR42" i="8" s="1"/>
  <c r="AR224" i="1"/>
  <c r="AR252" i="1" s="1"/>
  <c r="AR43" i="8" s="1"/>
  <c r="AT221" i="1"/>
  <c r="AT249" i="1" s="1"/>
  <c r="AT40" i="8" s="1"/>
  <c r="AQ268" i="1"/>
  <c r="AQ28" i="8" s="1"/>
  <c r="AQ34" i="8"/>
  <c r="AS218" i="1"/>
  <c r="AS246" i="1" s="1"/>
  <c r="AS37" i="8" s="1"/>
  <c r="AR55" i="8"/>
  <c r="AS222" i="1"/>
  <c r="AS250" i="1" s="1"/>
  <c r="AS41" i="8" s="1"/>
  <c r="AS216" i="1"/>
  <c r="AS244" i="1" s="1"/>
  <c r="AS35" i="8" s="1"/>
  <c r="AR239" i="1"/>
  <c r="AR267" i="1" s="1"/>
  <c r="AR58" i="8" s="1"/>
  <c r="AS233" i="1"/>
  <c r="AS261" i="1" s="1"/>
  <c r="AS52" i="8" s="1"/>
  <c r="AS230" i="1"/>
  <c r="AS258" i="1" s="1"/>
  <c r="AS49" i="8" s="1"/>
  <c r="AS45" i="8"/>
  <c r="AR243" i="1"/>
  <c r="AG210" i="1" l="1"/>
  <c r="AH203" i="1" s="1"/>
  <c r="AH206" i="1" s="1"/>
  <c r="AR16" i="8"/>
  <c r="AV159" i="1"/>
  <c r="AU231" i="1"/>
  <c r="AU259" i="1" s="1"/>
  <c r="AU50" i="8" s="1"/>
  <c r="AU163" i="1"/>
  <c r="AT235" i="1"/>
  <c r="AT263" i="1" s="1"/>
  <c r="AT54" i="8" s="1"/>
  <c r="AT166" i="1"/>
  <c r="AS238" i="1"/>
  <c r="AS266" i="1" s="1"/>
  <c r="AS57" i="8" s="1"/>
  <c r="AS227" i="1"/>
  <c r="AS255" i="1" s="1"/>
  <c r="AS46" i="8" s="1"/>
  <c r="AR240" i="1"/>
  <c r="AR27" i="8" s="1"/>
  <c r="AS224" i="1"/>
  <c r="AS252" i="1" s="1"/>
  <c r="AS43" i="8" s="1"/>
  <c r="AS243" i="1"/>
  <c r="AU234" i="1"/>
  <c r="AU262" i="1" s="1"/>
  <c r="AU53" i="8" s="1"/>
  <c r="AT233" i="1"/>
  <c r="AT261" i="1" s="1"/>
  <c r="AT52" i="8" s="1"/>
  <c r="AT216" i="1"/>
  <c r="AT244" i="1" s="1"/>
  <c r="AT35" i="8" s="1"/>
  <c r="AU226" i="1"/>
  <c r="AU254" i="1" s="1"/>
  <c r="AU237" i="1"/>
  <c r="AU265" i="1" s="1"/>
  <c r="AU56" i="8" s="1"/>
  <c r="AT51" i="8"/>
  <c r="AR47" i="8"/>
  <c r="AT219" i="1"/>
  <c r="AT247" i="1" s="1"/>
  <c r="AT38" i="8" s="1"/>
  <c r="AU232" i="1"/>
  <c r="AU260" i="1" s="1"/>
  <c r="AT218" i="1"/>
  <c r="AT246" i="1" s="1"/>
  <c r="AT37" i="8" s="1"/>
  <c r="AU221" i="1"/>
  <c r="AU249" i="1" s="1"/>
  <c r="AU40" i="8" s="1"/>
  <c r="AS223" i="1"/>
  <c r="AS251" i="1" s="1"/>
  <c r="AS42" i="8" s="1"/>
  <c r="AR174" i="1"/>
  <c r="AR175" i="1"/>
  <c r="AT45" i="8"/>
  <c r="AT215" i="1"/>
  <c r="AT236" i="1"/>
  <c r="AT264" i="1" s="1"/>
  <c r="AT217" i="1"/>
  <c r="AT245" i="1" s="1"/>
  <c r="AT36" i="8" s="1"/>
  <c r="AQ24" i="8"/>
  <c r="AQ176" i="1"/>
  <c r="AQ182" i="1" s="1"/>
  <c r="AQ183" i="1" s="1"/>
  <c r="AQ59" i="8"/>
  <c r="AS228" i="1"/>
  <c r="AS256" i="1" s="1"/>
  <c r="AR268" i="1"/>
  <c r="AR28" i="8" s="1"/>
  <c r="AR34" i="8"/>
  <c r="AT230" i="1"/>
  <c r="AT258" i="1" s="1"/>
  <c r="AT49" i="8" s="1"/>
  <c r="AS239" i="1"/>
  <c r="AS267" i="1" s="1"/>
  <c r="AS58" i="8" s="1"/>
  <c r="AT222" i="1"/>
  <c r="AT250" i="1" s="1"/>
  <c r="AT41" i="8" s="1"/>
  <c r="AU225" i="1"/>
  <c r="AU253" i="1" s="1"/>
  <c r="AU44" i="8" s="1"/>
  <c r="AS220" i="1"/>
  <c r="AS248" i="1" s="1"/>
  <c r="AS39" i="8" s="1"/>
  <c r="AS168" i="1"/>
  <c r="AS170" i="1" s="1"/>
  <c r="AS205" i="1" s="1"/>
  <c r="AU229" i="1"/>
  <c r="AU257" i="1" s="1"/>
  <c r="AU48" i="8" s="1"/>
  <c r="AS55" i="8"/>
  <c r="AS16" i="8" l="1"/>
  <c r="AH210" i="1"/>
  <c r="AI203" i="1" s="1"/>
  <c r="AH17" i="8"/>
  <c r="AH18" i="8" s="1"/>
  <c r="AI14" i="8" s="1"/>
  <c r="AU166" i="1"/>
  <c r="AT238" i="1"/>
  <c r="AT266" i="1" s="1"/>
  <c r="AT57" i="8" s="1"/>
  <c r="AV163" i="1"/>
  <c r="AU235" i="1"/>
  <c r="AU263" i="1" s="1"/>
  <c r="AU54" i="8" s="1"/>
  <c r="AW159" i="1"/>
  <c r="AV231" i="1"/>
  <c r="AV259" i="1" s="1"/>
  <c r="AV50" i="8" s="1"/>
  <c r="AT227" i="1"/>
  <c r="AT255" i="1" s="1"/>
  <c r="AT46" i="8" s="1"/>
  <c r="AS174" i="1"/>
  <c r="AS175" i="1"/>
  <c r="AU51" i="8"/>
  <c r="AS240" i="1"/>
  <c r="AS27" i="8" s="1"/>
  <c r="AT220" i="1"/>
  <c r="AT248" i="1" s="1"/>
  <c r="AT39" i="8" s="1"/>
  <c r="AT168" i="1"/>
  <c r="AT170" i="1" s="1"/>
  <c r="AT205" i="1" s="1"/>
  <c r="AT223" i="1"/>
  <c r="AT251" i="1" s="1"/>
  <c r="AT42" i="8" s="1"/>
  <c r="AU218" i="1"/>
  <c r="AU246" i="1" s="1"/>
  <c r="AU37" i="8" s="1"/>
  <c r="AU219" i="1"/>
  <c r="AU247" i="1" s="1"/>
  <c r="AU38" i="8" s="1"/>
  <c r="AV226" i="1"/>
  <c r="AV254" i="1" s="1"/>
  <c r="AU216" i="1"/>
  <c r="AU244" i="1" s="1"/>
  <c r="AU35" i="8" s="1"/>
  <c r="AV234" i="1"/>
  <c r="AV262" i="1" s="1"/>
  <c r="AV53" i="8" s="1"/>
  <c r="AS34" i="8"/>
  <c r="AS268" i="1"/>
  <c r="AS28" i="8" s="1"/>
  <c r="AR59" i="8"/>
  <c r="AU215" i="1"/>
  <c r="AU230" i="1"/>
  <c r="AU258" i="1" s="1"/>
  <c r="AU49" i="8" s="1"/>
  <c r="AT228" i="1"/>
  <c r="AT256" i="1" s="1"/>
  <c r="AU217" i="1"/>
  <c r="AU245" i="1" s="1"/>
  <c r="AU36" i="8" s="1"/>
  <c r="AU236" i="1"/>
  <c r="AU264" i="1" s="1"/>
  <c r="AT243" i="1"/>
  <c r="AU45" i="8"/>
  <c r="AT224" i="1"/>
  <c r="AT252" i="1" s="1"/>
  <c r="AT43" i="8" s="1"/>
  <c r="AT239" i="1"/>
  <c r="AT267" i="1" s="1"/>
  <c r="AT58" i="8" s="1"/>
  <c r="AR24" i="8"/>
  <c r="AR176" i="1"/>
  <c r="AR182" i="1" s="1"/>
  <c r="AR183" i="1" s="1"/>
  <c r="AV229" i="1"/>
  <c r="AV257" i="1" s="1"/>
  <c r="AV48" i="8" s="1"/>
  <c r="AU222" i="1"/>
  <c r="AU250" i="1" s="1"/>
  <c r="AU41" i="8" s="1"/>
  <c r="AV225" i="1"/>
  <c r="AV253" i="1" s="1"/>
  <c r="AV44" i="8" s="1"/>
  <c r="AS47" i="8"/>
  <c r="AT55" i="8"/>
  <c r="AV221" i="1"/>
  <c r="AV249" i="1" s="1"/>
  <c r="AV40" i="8" s="1"/>
  <c r="AV232" i="1"/>
  <c r="AV260" i="1" s="1"/>
  <c r="AV237" i="1"/>
  <c r="AV265" i="1" s="1"/>
  <c r="AV56" i="8" s="1"/>
  <c r="AU233" i="1"/>
  <c r="AU261" i="1" s="1"/>
  <c r="AU52" i="8" s="1"/>
  <c r="AI206" i="1" l="1"/>
  <c r="AI17" i="8" s="1"/>
  <c r="AI18" i="8" s="1"/>
  <c r="AJ14" i="8" s="1"/>
  <c r="AT16" i="8"/>
  <c r="AX159" i="1"/>
  <c r="AW231" i="1"/>
  <c r="AW259" i="1" s="1"/>
  <c r="AW50" i="8" s="1"/>
  <c r="AW163" i="1"/>
  <c r="AV235" i="1"/>
  <c r="AV263" i="1" s="1"/>
  <c r="AV54" i="8" s="1"/>
  <c r="AV166" i="1"/>
  <c r="AU238" i="1"/>
  <c r="AU266" i="1" s="1"/>
  <c r="AU57" i="8" s="1"/>
  <c r="AU227" i="1"/>
  <c r="AU255" i="1" s="1"/>
  <c r="AU46" i="8" s="1"/>
  <c r="AW221" i="1"/>
  <c r="AW249" i="1" s="1"/>
  <c r="AW40" i="8" s="1"/>
  <c r="AV216" i="1"/>
  <c r="AV244" i="1" s="1"/>
  <c r="AV35" i="8" s="1"/>
  <c r="AW229" i="1"/>
  <c r="AW257" i="1" s="1"/>
  <c r="AW48" i="8" s="1"/>
  <c r="AU224" i="1"/>
  <c r="AU252" i="1" s="1"/>
  <c r="AU43" i="8" s="1"/>
  <c r="AU55" i="8"/>
  <c r="AS59" i="8"/>
  <c r="AV219" i="1"/>
  <c r="AV247" i="1" s="1"/>
  <c r="AV38" i="8" s="1"/>
  <c r="AU223" i="1"/>
  <c r="AU251" i="1" s="1"/>
  <c r="AU42" i="8" s="1"/>
  <c r="AW225" i="1"/>
  <c r="AW253" i="1" s="1"/>
  <c r="AW44" i="8" s="1"/>
  <c r="AV230" i="1"/>
  <c r="AV258" i="1" s="1"/>
  <c r="AV49" i="8" s="1"/>
  <c r="AV233" i="1"/>
  <c r="AV261" i="1" s="1"/>
  <c r="AV52" i="8" s="1"/>
  <c r="AV217" i="1"/>
  <c r="AV245" i="1" s="1"/>
  <c r="AV36" i="8" s="1"/>
  <c r="AU228" i="1"/>
  <c r="AU256" i="1" s="1"/>
  <c r="AV215" i="1"/>
  <c r="AW234" i="1"/>
  <c r="AW262" i="1" s="1"/>
  <c r="AW53" i="8" s="1"/>
  <c r="AW226" i="1"/>
  <c r="AW254" i="1" s="1"/>
  <c r="AW237" i="1"/>
  <c r="AW265" i="1" s="1"/>
  <c r="AW56" i="8" s="1"/>
  <c r="AV236" i="1"/>
  <c r="AV264" i="1" s="1"/>
  <c r="AU243" i="1"/>
  <c r="AU220" i="1"/>
  <c r="AU248" i="1" s="1"/>
  <c r="AU39" i="8" s="1"/>
  <c r="AW232" i="1"/>
  <c r="AW260" i="1" s="1"/>
  <c r="AT240" i="1"/>
  <c r="AT27" i="8" s="1"/>
  <c r="AV51" i="8"/>
  <c r="AV222" i="1"/>
  <c r="AV250" i="1" s="1"/>
  <c r="AV41" i="8" s="1"/>
  <c r="AU239" i="1"/>
  <c r="AU267" i="1" s="1"/>
  <c r="AU58" i="8" s="1"/>
  <c r="AT268" i="1"/>
  <c r="AT28" i="8" s="1"/>
  <c r="AT34" i="8"/>
  <c r="AT47" i="8"/>
  <c r="AU168" i="1"/>
  <c r="AU170" i="1" s="1"/>
  <c r="AU205" i="1" s="1"/>
  <c r="AV45" i="8"/>
  <c r="AV218" i="1"/>
  <c r="AV246" i="1" s="1"/>
  <c r="AV37" i="8" s="1"/>
  <c r="AT175" i="1"/>
  <c r="AT174" i="1"/>
  <c r="AS176" i="1"/>
  <c r="AS182" i="1" s="1"/>
  <c r="AS183" i="1" s="1"/>
  <c r="AS24" i="8"/>
  <c r="AI210" i="1" l="1"/>
  <c r="AJ203" i="1" s="1"/>
  <c r="AJ206" i="1" s="1"/>
  <c r="AJ17" i="8" s="1"/>
  <c r="AJ18" i="8" s="1"/>
  <c r="AK14" i="8" s="1"/>
  <c r="AU16" i="8"/>
  <c r="AW166" i="1"/>
  <c r="AV238" i="1"/>
  <c r="AV266" i="1" s="1"/>
  <c r="AV57" i="8" s="1"/>
  <c r="AX163" i="1"/>
  <c r="AW235" i="1"/>
  <c r="AW263" i="1" s="1"/>
  <c r="AW54" i="8" s="1"/>
  <c r="AY159" i="1"/>
  <c r="AX231" i="1"/>
  <c r="AX259" i="1" s="1"/>
  <c r="AX50" i="8" s="1"/>
  <c r="AV227" i="1"/>
  <c r="AV255" i="1" s="1"/>
  <c r="AV46" i="8" s="1"/>
  <c r="AW215" i="1"/>
  <c r="AW219" i="1"/>
  <c r="AW247" i="1" s="1"/>
  <c r="AW38" i="8" s="1"/>
  <c r="AV239" i="1"/>
  <c r="AV267" i="1" s="1"/>
  <c r="AV58" i="8" s="1"/>
  <c r="AX232" i="1"/>
  <c r="AX260" i="1" s="1"/>
  <c r="AU268" i="1"/>
  <c r="AU28" i="8" s="1"/>
  <c r="AU34" i="8"/>
  <c r="AX237" i="1"/>
  <c r="AX265" i="1" s="1"/>
  <c r="AX56" i="8" s="1"/>
  <c r="AW45" i="8"/>
  <c r="AU47" i="8"/>
  <c r="AU174" i="1"/>
  <c r="AU175" i="1"/>
  <c r="AV55" i="8"/>
  <c r="AV228" i="1"/>
  <c r="AV256" i="1" s="1"/>
  <c r="AX225" i="1"/>
  <c r="AX253" i="1" s="1"/>
  <c r="AX44" i="8" s="1"/>
  <c r="AU240" i="1"/>
  <c r="AU27" i="8" s="1"/>
  <c r="AX234" i="1"/>
  <c r="AX262" i="1" s="1"/>
  <c r="AX53" i="8" s="1"/>
  <c r="AV168" i="1"/>
  <c r="AV170" i="1" s="1"/>
  <c r="AV205" i="1" s="1"/>
  <c r="AW217" i="1"/>
  <c r="AW245" i="1" s="1"/>
  <c r="AW36" i="8" s="1"/>
  <c r="AW230" i="1"/>
  <c r="AW258" i="1" s="1"/>
  <c r="AW49" i="8" s="1"/>
  <c r="AV223" i="1"/>
  <c r="AV251" i="1" s="1"/>
  <c r="AV42" i="8" s="1"/>
  <c r="AW216" i="1"/>
  <c r="AW244" i="1" s="1"/>
  <c r="AW35" i="8" s="1"/>
  <c r="AX221" i="1"/>
  <c r="AX249" i="1" s="1"/>
  <c r="AX40" i="8" s="1"/>
  <c r="AW218" i="1"/>
  <c r="AW246" i="1" s="1"/>
  <c r="AW37" i="8" s="1"/>
  <c r="AX226" i="1"/>
  <c r="AX254" i="1" s="1"/>
  <c r="AW233" i="1"/>
  <c r="AW261" i="1" s="1"/>
  <c r="AW52" i="8" s="1"/>
  <c r="AT176" i="1"/>
  <c r="AT182" i="1" s="1"/>
  <c r="AT183" i="1" s="1"/>
  <c r="AT24" i="8"/>
  <c r="AW51" i="8"/>
  <c r="AT59" i="8"/>
  <c r="AW222" i="1"/>
  <c r="AW250" i="1" s="1"/>
  <c r="AW41" i="8" s="1"/>
  <c r="AV220" i="1"/>
  <c r="AV248" i="1" s="1"/>
  <c r="AV39" i="8" s="1"/>
  <c r="AW236" i="1"/>
  <c r="AW264" i="1" s="1"/>
  <c r="AV243" i="1"/>
  <c r="AV224" i="1"/>
  <c r="AV252" i="1" s="1"/>
  <c r="AV43" i="8" s="1"/>
  <c r="AX229" i="1"/>
  <c r="AX257" i="1" s="1"/>
  <c r="AX48" i="8" s="1"/>
  <c r="AJ210" i="1" l="1"/>
  <c r="AK203" i="1" s="1"/>
  <c r="AV16" i="8"/>
  <c r="AX166" i="1"/>
  <c r="AW238" i="1"/>
  <c r="AW266" i="1" s="1"/>
  <c r="AW57" i="8" s="1"/>
  <c r="AY163" i="1"/>
  <c r="AX235" i="1"/>
  <c r="AX263" i="1" s="1"/>
  <c r="AX54" i="8" s="1"/>
  <c r="AZ159" i="1"/>
  <c r="AY231" i="1"/>
  <c r="AY259" i="1" s="1"/>
  <c r="AY50" i="8" s="1"/>
  <c r="AW227" i="1"/>
  <c r="AW255" i="1" s="1"/>
  <c r="AW46" i="8" s="1"/>
  <c r="AW55" i="8"/>
  <c r="AY234" i="1"/>
  <c r="AY262" i="1" s="1"/>
  <c r="AY53" i="8" s="1"/>
  <c r="AX215" i="1"/>
  <c r="AW220" i="1"/>
  <c r="AW248" i="1" s="1"/>
  <c r="AW39" i="8" s="1"/>
  <c r="AY226" i="1"/>
  <c r="AY254" i="1" s="1"/>
  <c r="AY221" i="1"/>
  <c r="AY249" i="1" s="1"/>
  <c r="AY40" i="8" s="1"/>
  <c r="AW223" i="1"/>
  <c r="AW251" i="1" s="1"/>
  <c r="AW42" i="8" s="1"/>
  <c r="AX217" i="1"/>
  <c r="AX245" i="1" s="1"/>
  <c r="AX36" i="8" s="1"/>
  <c r="AW228" i="1"/>
  <c r="AW256" i="1" s="1"/>
  <c r="AU59" i="8"/>
  <c r="AW239" i="1"/>
  <c r="AW267" i="1" s="1"/>
  <c r="AW58" i="8" s="1"/>
  <c r="AW243" i="1"/>
  <c r="AX51" i="8"/>
  <c r="AY229" i="1"/>
  <c r="AY257" i="1" s="1"/>
  <c r="AY48" i="8" s="1"/>
  <c r="AV268" i="1"/>
  <c r="AV28" i="8" s="1"/>
  <c r="AV34" i="8"/>
  <c r="AV240" i="1"/>
  <c r="AV27" i="8" s="1"/>
  <c r="AX45" i="8"/>
  <c r="AV47" i="8"/>
  <c r="AU24" i="8"/>
  <c r="AU176" i="1"/>
  <c r="AU182" i="1" s="1"/>
  <c r="AU183" i="1" s="1"/>
  <c r="AX219" i="1"/>
  <c r="AX247" i="1" s="1"/>
  <c r="AX38" i="8" s="1"/>
  <c r="AW224" i="1"/>
  <c r="AW252" i="1" s="1"/>
  <c r="AW43" i="8" s="1"/>
  <c r="AX236" i="1"/>
  <c r="AX264" i="1" s="1"/>
  <c r="AX222" i="1"/>
  <c r="AX250" i="1" s="1"/>
  <c r="AX41" i="8" s="1"/>
  <c r="AX233" i="1"/>
  <c r="AX261" i="1" s="1"/>
  <c r="AX52" i="8" s="1"/>
  <c r="AX218" i="1"/>
  <c r="AX246" i="1" s="1"/>
  <c r="AX37" i="8" s="1"/>
  <c r="AX216" i="1"/>
  <c r="AX244" i="1" s="1"/>
  <c r="AX35" i="8" s="1"/>
  <c r="AX230" i="1"/>
  <c r="AX258" i="1" s="1"/>
  <c r="AX49" i="8" s="1"/>
  <c r="AV174" i="1"/>
  <c r="AV175" i="1"/>
  <c r="AY225" i="1"/>
  <c r="AY253" i="1" s="1"/>
  <c r="AY44" i="8" s="1"/>
  <c r="AY237" i="1"/>
  <c r="AY265" i="1" s="1"/>
  <c r="AY56" i="8" s="1"/>
  <c r="AY232" i="1"/>
  <c r="AY260" i="1" s="1"/>
  <c r="AW168" i="1"/>
  <c r="AW170" i="1" s="1"/>
  <c r="AW205" i="1" s="1"/>
  <c r="AW16" i="8" l="1"/>
  <c r="AK206" i="1"/>
  <c r="AK17" i="8" s="1"/>
  <c r="AK18" i="8" s="1"/>
  <c r="AL14" i="8" s="1"/>
  <c r="BA159" i="1"/>
  <c r="AZ231" i="1"/>
  <c r="AZ259" i="1" s="1"/>
  <c r="AZ50" i="8" s="1"/>
  <c r="AZ163" i="1"/>
  <c r="AY235" i="1"/>
  <c r="AY263" i="1" s="1"/>
  <c r="AY54" i="8" s="1"/>
  <c r="AY166" i="1"/>
  <c r="AX238" i="1"/>
  <c r="AX266" i="1" s="1"/>
  <c r="AX57" i="8" s="1"/>
  <c r="AX227" i="1"/>
  <c r="AX255" i="1" s="1"/>
  <c r="AX46" i="8" s="1"/>
  <c r="AX168" i="1"/>
  <c r="AY216" i="1"/>
  <c r="AY244" i="1" s="1"/>
  <c r="AY35" i="8" s="1"/>
  <c r="AX223" i="1"/>
  <c r="AX251" i="1" s="1"/>
  <c r="AX42" i="8" s="1"/>
  <c r="AZ226" i="1"/>
  <c r="AZ254" i="1" s="1"/>
  <c r="AY215" i="1"/>
  <c r="AZ234" i="1"/>
  <c r="AZ262" i="1" s="1"/>
  <c r="AZ53" i="8" s="1"/>
  <c r="AV176" i="1"/>
  <c r="AV182" i="1" s="1"/>
  <c r="AV183" i="1" s="1"/>
  <c r="AV24" i="8"/>
  <c r="AY236" i="1"/>
  <c r="AY264" i="1" s="1"/>
  <c r="AV59" i="8"/>
  <c r="AW47" i="8"/>
  <c r="AY45" i="8"/>
  <c r="AY233" i="1"/>
  <c r="AY261" i="1" s="1"/>
  <c r="AY52" i="8" s="1"/>
  <c r="AX228" i="1"/>
  <c r="AX256" i="1" s="1"/>
  <c r="AW175" i="1"/>
  <c r="AW174" i="1"/>
  <c r="AZ225" i="1"/>
  <c r="AZ253" i="1" s="1"/>
  <c r="AZ44" i="8" s="1"/>
  <c r="AY218" i="1"/>
  <c r="AY246" i="1" s="1"/>
  <c r="AY37" i="8" s="1"/>
  <c r="AX55" i="8"/>
  <c r="AY219" i="1"/>
  <c r="AY247" i="1" s="1"/>
  <c r="AY38" i="8" s="1"/>
  <c r="AW240" i="1"/>
  <c r="AW27" i="8" s="1"/>
  <c r="AY217" i="1"/>
  <c r="AY245" i="1" s="1"/>
  <c r="AY36" i="8" s="1"/>
  <c r="AZ221" i="1"/>
  <c r="AZ249" i="1" s="1"/>
  <c r="AZ40" i="8" s="1"/>
  <c r="AX220" i="1"/>
  <c r="AX248" i="1" s="1"/>
  <c r="AX39" i="8" s="1"/>
  <c r="AX243" i="1"/>
  <c r="AZ237" i="1"/>
  <c r="AZ265" i="1" s="1"/>
  <c r="AZ56" i="8" s="1"/>
  <c r="AX239" i="1"/>
  <c r="AX267" i="1" s="1"/>
  <c r="AX58" i="8" s="1"/>
  <c r="AZ232" i="1"/>
  <c r="AZ260" i="1" s="1"/>
  <c r="AY230" i="1"/>
  <c r="AY258" i="1" s="1"/>
  <c r="AY49" i="8" s="1"/>
  <c r="AY51" i="8"/>
  <c r="AY222" i="1"/>
  <c r="AY250" i="1" s="1"/>
  <c r="AY41" i="8" s="1"/>
  <c r="AX224" i="1"/>
  <c r="AX252" i="1" s="1"/>
  <c r="AX43" i="8" s="1"/>
  <c r="AZ229" i="1"/>
  <c r="AZ257" i="1" s="1"/>
  <c r="AZ48" i="8" s="1"/>
  <c r="AW268" i="1"/>
  <c r="AW28" i="8" s="1"/>
  <c r="AW34" i="8"/>
  <c r="AK210" i="1" l="1"/>
  <c r="AL203" i="1" s="1"/>
  <c r="AL206" i="1" s="1"/>
  <c r="AL17" i="8" s="1"/>
  <c r="AL18" i="8" s="1"/>
  <c r="AM14" i="8" s="1"/>
  <c r="AZ166" i="1"/>
  <c r="AY238" i="1"/>
  <c r="AY266" i="1" s="1"/>
  <c r="AY57" i="8" s="1"/>
  <c r="AX174" i="1"/>
  <c r="AX24" i="8" s="1"/>
  <c r="AX170" i="1"/>
  <c r="AX205" i="1" s="1"/>
  <c r="BA163" i="1"/>
  <c r="AZ235" i="1"/>
  <c r="AZ263" i="1" s="1"/>
  <c r="AZ54" i="8" s="1"/>
  <c r="BB159" i="1"/>
  <c r="BA231" i="1"/>
  <c r="BA259" i="1" s="1"/>
  <c r="BA50" i="8" s="1"/>
  <c r="AX175" i="1"/>
  <c r="AY227" i="1"/>
  <c r="AY255" i="1" s="1"/>
  <c r="AY46" i="8" s="1"/>
  <c r="AZ218" i="1"/>
  <c r="AZ246" i="1" s="1"/>
  <c r="AZ37" i="8" s="1"/>
  <c r="AW24" i="8"/>
  <c r="AW176" i="1"/>
  <c r="AW182" i="1" s="1"/>
  <c r="AW183" i="1" s="1"/>
  <c r="AY223" i="1"/>
  <c r="AY251" i="1" s="1"/>
  <c r="AY42" i="8" s="1"/>
  <c r="AZ216" i="1"/>
  <c r="AZ244" i="1" s="1"/>
  <c r="AZ35" i="8" s="1"/>
  <c r="AW59" i="8"/>
  <c r="AY224" i="1"/>
  <c r="AY252" i="1" s="1"/>
  <c r="AY43" i="8" s="1"/>
  <c r="BA232" i="1"/>
  <c r="BA260" i="1" s="1"/>
  <c r="BA237" i="1"/>
  <c r="BA265" i="1" s="1"/>
  <c r="BA56" i="8" s="1"/>
  <c r="AY220" i="1"/>
  <c r="AY248" i="1" s="1"/>
  <c r="AY39" i="8" s="1"/>
  <c r="AZ217" i="1"/>
  <c r="AZ245" i="1" s="1"/>
  <c r="AZ36" i="8" s="1"/>
  <c r="AZ233" i="1"/>
  <c r="AZ261" i="1" s="1"/>
  <c r="AZ52" i="8" s="1"/>
  <c r="AY168" i="1"/>
  <c r="AY170" i="1" s="1"/>
  <c r="AY205" i="1" s="1"/>
  <c r="AY16" i="8" s="1"/>
  <c r="AX268" i="1"/>
  <c r="AX28" i="8" s="1"/>
  <c r="AX34" i="8"/>
  <c r="BA234" i="1"/>
  <c r="BA262" i="1" s="1"/>
  <c r="BA53" i="8" s="1"/>
  <c r="AZ51" i="8"/>
  <c r="BA225" i="1"/>
  <c r="BA253" i="1" s="1"/>
  <c r="BA44" i="8" s="1"/>
  <c r="AY228" i="1"/>
  <c r="AY256" i="1" s="1"/>
  <c r="AZ215" i="1"/>
  <c r="BA226" i="1"/>
  <c r="BA254" i="1" s="1"/>
  <c r="AZ219" i="1"/>
  <c r="AZ247" i="1" s="1"/>
  <c r="AZ38" i="8" s="1"/>
  <c r="AY55" i="8"/>
  <c r="AY243" i="1"/>
  <c r="BA229" i="1"/>
  <c r="BA257" i="1" s="1"/>
  <c r="BA48" i="8" s="1"/>
  <c r="AZ222" i="1"/>
  <c r="AZ250" i="1" s="1"/>
  <c r="AZ41" i="8" s="1"/>
  <c r="AZ230" i="1"/>
  <c r="AZ258" i="1" s="1"/>
  <c r="AZ49" i="8" s="1"/>
  <c r="AY239" i="1"/>
  <c r="AY267" i="1" s="1"/>
  <c r="AY58" i="8" s="1"/>
  <c r="AX240" i="1"/>
  <c r="AX27" i="8" s="1"/>
  <c r="BA221" i="1"/>
  <c r="BA249" i="1" s="1"/>
  <c r="BA40" i="8" s="1"/>
  <c r="AX47" i="8"/>
  <c r="AZ236" i="1"/>
  <c r="AZ264" i="1" s="1"/>
  <c r="AZ45" i="8"/>
  <c r="AX16" i="8" l="1"/>
  <c r="AL210" i="1"/>
  <c r="AM203" i="1" s="1"/>
  <c r="AX176" i="1"/>
  <c r="AX182" i="1" s="1"/>
  <c r="AX183" i="1" s="1"/>
  <c r="BB163" i="1"/>
  <c r="BA235" i="1"/>
  <c r="BA263" i="1" s="1"/>
  <c r="BA54" i="8" s="1"/>
  <c r="BC159" i="1"/>
  <c r="BB231" i="1"/>
  <c r="BB259" i="1" s="1"/>
  <c r="BB50" i="8" s="1"/>
  <c r="BA166" i="1"/>
  <c r="AZ238" i="1"/>
  <c r="AZ266" i="1" s="1"/>
  <c r="AZ57" i="8" s="1"/>
  <c r="AZ227" i="1"/>
  <c r="AZ255" i="1" s="1"/>
  <c r="AZ46" i="8" s="1"/>
  <c r="BB229" i="1"/>
  <c r="BB257" i="1" s="1"/>
  <c r="BB48" i="8" s="1"/>
  <c r="AY174" i="1"/>
  <c r="AY175" i="1"/>
  <c r="BA215" i="1"/>
  <c r="AZ228" i="1"/>
  <c r="AZ256" i="1" s="1"/>
  <c r="BA233" i="1"/>
  <c r="BA261" i="1" s="1"/>
  <c r="BA52" i="8" s="1"/>
  <c r="AZ220" i="1"/>
  <c r="AZ248" i="1" s="1"/>
  <c r="AZ39" i="8" s="1"/>
  <c r="BB232" i="1"/>
  <c r="BB260" i="1" s="1"/>
  <c r="AZ223" i="1"/>
  <c r="AZ251" i="1" s="1"/>
  <c r="AZ42" i="8" s="1"/>
  <c r="BA218" i="1"/>
  <c r="BA246" i="1" s="1"/>
  <c r="BA37" i="8" s="1"/>
  <c r="BA230" i="1"/>
  <c r="BA258" i="1" s="1"/>
  <c r="BA49" i="8" s="1"/>
  <c r="BA45" i="8"/>
  <c r="BA236" i="1"/>
  <c r="BA264" i="1" s="1"/>
  <c r="AZ55" i="8"/>
  <c r="AZ239" i="1"/>
  <c r="AZ267" i="1" s="1"/>
  <c r="AZ58" i="8" s="1"/>
  <c r="BA222" i="1"/>
  <c r="BA250" i="1" s="1"/>
  <c r="BA41" i="8" s="1"/>
  <c r="AY240" i="1"/>
  <c r="AY27" i="8" s="1"/>
  <c r="AZ168" i="1"/>
  <c r="AZ170" i="1" s="1"/>
  <c r="AZ205" i="1" s="1"/>
  <c r="AY47" i="8"/>
  <c r="AX59" i="8"/>
  <c r="BA51" i="8"/>
  <c r="BB221" i="1"/>
  <c r="BB249" i="1" s="1"/>
  <c r="BB40" i="8" s="1"/>
  <c r="AY34" i="8"/>
  <c r="AY268" i="1"/>
  <c r="AY28" i="8" s="1"/>
  <c r="BA219" i="1"/>
  <c r="BA247" i="1" s="1"/>
  <c r="BA38" i="8" s="1"/>
  <c r="BB226" i="1"/>
  <c r="BB254" i="1" s="1"/>
  <c r="AZ243" i="1"/>
  <c r="BB225" i="1"/>
  <c r="BB253" i="1" s="1"/>
  <c r="BB44" i="8" s="1"/>
  <c r="BB234" i="1"/>
  <c r="BB262" i="1" s="1"/>
  <c r="BB53" i="8" s="1"/>
  <c r="BA217" i="1"/>
  <c r="BA245" i="1" s="1"/>
  <c r="BA36" i="8" s="1"/>
  <c r="BB237" i="1"/>
  <c r="BB265" i="1" s="1"/>
  <c r="BB56" i="8" s="1"/>
  <c r="AZ224" i="1"/>
  <c r="AZ252" i="1" s="1"/>
  <c r="AZ43" i="8" s="1"/>
  <c r="BA216" i="1"/>
  <c r="BA244" i="1" s="1"/>
  <c r="BA35" i="8" s="1"/>
  <c r="AZ16" i="8" l="1"/>
  <c r="AM206" i="1"/>
  <c r="AM17" i="8" s="1"/>
  <c r="AM18" i="8" s="1"/>
  <c r="AN14" i="8" s="1"/>
  <c r="BC163" i="1"/>
  <c r="BB235" i="1"/>
  <c r="BB263" i="1" s="1"/>
  <c r="BB54" i="8" s="1"/>
  <c r="BD159" i="1"/>
  <c r="BC231" i="1"/>
  <c r="BC259" i="1" s="1"/>
  <c r="BC50" i="8" s="1"/>
  <c r="BB166" i="1"/>
  <c r="BA238" i="1"/>
  <c r="BA266" i="1" s="1"/>
  <c r="BA57" i="8" s="1"/>
  <c r="BA227" i="1"/>
  <c r="BA255" i="1" s="1"/>
  <c r="BA46" i="8" s="1"/>
  <c r="AZ175" i="1"/>
  <c r="AZ174" i="1"/>
  <c r="BB218" i="1"/>
  <c r="BB246" i="1" s="1"/>
  <c r="BB37" i="8" s="1"/>
  <c r="BB216" i="1"/>
  <c r="BB244" i="1" s="1"/>
  <c r="BB35" i="8" s="1"/>
  <c r="BC237" i="1"/>
  <c r="BC265" i="1" s="1"/>
  <c r="BC56" i="8" s="1"/>
  <c r="BC234" i="1"/>
  <c r="BC262" i="1" s="1"/>
  <c r="BC53" i="8" s="1"/>
  <c r="AZ268" i="1"/>
  <c r="AZ28" i="8" s="1"/>
  <c r="AZ34" i="8"/>
  <c r="BB219" i="1"/>
  <c r="BB247" i="1" s="1"/>
  <c r="BB38" i="8" s="1"/>
  <c r="BC221" i="1"/>
  <c r="BC249" i="1" s="1"/>
  <c r="BC40" i="8" s="1"/>
  <c r="BB51" i="8"/>
  <c r="BB215" i="1"/>
  <c r="BC229" i="1"/>
  <c r="BC257" i="1" s="1"/>
  <c r="BC48" i="8" s="1"/>
  <c r="BB45" i="8"/>
  <c r="BA239" i="1"/>
  <c r="BA267" i="1" s="1"/>
  <c r="BA58" i="8" s="1"/>
  <c r="BB233" i="1"/>
  <c r="BB261" i="1" s="1"/>
  <c r="BB52" i="8" s="1"/>
  <c r="BA243" i="1"/>
  <c r="AZ240" i="1"/>
  <c r="AZ27" i="8" s="1"/>
  <c r="BB222" i="1"/>
  <c r="BB250" i="1" s="1"/>
  <c r="BB41" i="8" s="1"/>
  <c r="BB236" i="1"/>
  <c r="BB264" i="1" s="1"/>
  <c r="BB230" i="1"/>
  <c r="BB258" i="1" s="1"/>
  <c r="BB49" i="8" s="1"/>
  <c r="BA223" i="1"/>
  <c r="BA251" i="1" s="1"/>
  <c r="BA42" i="8" s="1"/>
  <c r="BA220" i="1"/>
  <c r="BA248" i="1" s="1"/>
  <c r="BA39" i="8" s="1"/>
  <c r="AY59" i="8"/>
  <c r="BC232" i="1"/>
  <c r="BC260" i="1" s="1"/>
  <c r="AZ47" i="8"/>
  <c r="AY176" i="1"/>
  <c r="AY182" i="1" s="1"/>
  <c r="AY183" i="1" s="1"/>
  <c r="AY24" i="8"/>
  <c r="BA224" i="1"/>
  <c r="BA252" i="1" s="1"/>
  <c r="BA43" i="8" s="1"/>
  <c r="BB217" i="1"/>
  <c r="BB245" i="1" s="1"/>
  <c r="BB36" i="8" s="1"/>
  <c r="BC225" i="1"/>
  <c r="BC253" i="1" s="1"/>
  <c r="BC44" i="8" s="1"/>
  <c r="BC226" i="1"/>
  <c r="BC254" i="1" s="1"/>
  <c r="BA55" i="8"/>
  <c r="BA228" i="1"/>
  <c r="BA256" i="1" s="1"/>
  <c r="BA168" i="1"/>
  <c r="BA170" i="1" s="1"/>
  <c r="BA205" i="1" s="1"/>
  <c r="AM210" i="1" l="1"/>
  <c r="AN203" i="1" s="1"/>
  <c r="AN206" i="1" s="1"/>
  <c r="AN17" i="8" s="1"/>
  <c r="AN18" i="8" s="1"/>
  <c r="AO14" i="8" s="1"/>
  <c r="BA16" i="8"/>
  <c r="BD163" i="1"/>
  <c r="BC235" i="1"/>
  <c r="BC263" i="1" s="1"/>
  <c r="BC54" i="8" s="1"/>
  <c r="BE159" i="1"/>
  <c r="BD231" i="1"/>
  <c r="BD259" i="1" s="1"/>
  <c r="BD50" i="8" s="1"/>
  <c r="BC166" i="1"/>
  <c r="BB238" i="1"/>
  <c r="BB266" i="1" s="1"/>
  <c r="BB57" i="8" s="1"/>
  <c r="BB227" i="1"/>
  <c r="BB255" i="1" s="1"/>
  <c r="BB46" i="8" s="1"/>
  <c r="BB168" i="1"/>
  <c r="BB228" i="1"/>
  <c r="BB256" i="1" s="1"/>
  <c r="BC51" i="8"/>
  <c r="BA240" i="1"/>
  <c r="BA27" i="8" s="1"/>
  <c r="BA47" i="8"/>
  <c r="BD225" i="1"/>
  <c r="BD253" i="1" s="1"/>
  <c r="BD44" i="8" s="1"/>
  <c r="BC236" i="1"/>
  <c r="BC264" i="1" s="1"/>
  <c r="BC233" i="1"/>
  <c r="BC261" i="1" s="1"/>
  <c r="BC52" i="8" s="1"/>
  <c r="BC215" i="1"/>
  <c r="BC219" i="1"/>
  <c r="BC247" i="1" s="1"/>
  <c r="BC38" i="8" s="1"/>
  <c r="BD234" i="1"/>
  <c r="BD262" i="1" s="1"/>
  <c r="BD53" i="8" s="1"/>
  <c r="BC216" i="1"/>
  <c r="BC244" i="1" s="1"/>
  <c r="BC35" i="8" s="1"/>
  <c r="AZ176" i="1"/>
  <c r="AZ182" i="1" s="1"/>
  <c r="AZ183" i="1" s="1"/>
  <c r="AZ24" i="8"/>
  <c r="BB224" i="1"/>
  <c r="BB252" i="1" s="1"/>
  <c r="BB43" i="8" s="1"/>
  <c r="BB223" i="1"/>
  <c r="BB251" i="1" s="1"/>
  <c r="BB42" i="8" s="1"/>
  <c r="BB55" i="8"/>
  <c r="BC45" i="8"/>
  <c r="BA175" i="1"/>
  <c r="BA174" i="1"/>
  <c r="BD226" i="1"/>
  <c r="BD254" i="1" s="1"/>
  <c r="BC217" i="1"/>
  <c r="BC245" i="1" s="1"/>
  <c r="BC36" i="8" s="1"/>
  <c r="BD232" i="1"/>
  <c r="BD260" i="1" s="1"/>
  <c r="BB220" i="1"/>
  <c r="BB248" i="1" s="1"/>
  <c r="BB39" i="8" s="1"/>
  <c r="BC230" i="1"/>
  <c r="BC258" i="1" s="1"/>
  <c r="BC49" i="8" s="1"/>
  <c r="BC222" i="1"/>
  <c r="BC250" i="1" s="1"/>
  <c r="BC41" i="8" s="1"/>
  <c r="BA268" i="1"/>
  <c r="BA28" i="8" s="1"/>
  <c r="BA34" i="8"/>
  <c r="BB239" i="1"/>
  <c r="BB267" i="1" s="1"/>
  <c r="BB58" i="8" s="1"/>
  <c r="BD229" i="1"/>
  <c r="BD257" i="1" s="1"/>
  <c r="BD48" i="8" s="1"/>
  <c r="BB243" i="1"/>
  <c r="BD221" i="1"/>
  <c r="BD249" i="1" s="1"/>
  <c r="BD40" i="8" s="1"/>
  <c r="AZ59" i="8"/>
  <c r="BD237" i="1"/>
  <c r="BD265" i="1" s="1"/>
  <c r="BD56" i="8" s="1"/>
  <c r="BC218" i="1"/>
  <c r="BC246" i="1" s="1"/>
  <c r="BC37" i="8" s="1"/>
  <c r="AN210" i="1" l="1"/>
  <c r="AO203" i="1" s="1"/>
  <c r="AO206" i="1" s="1"/>
  <c r="BB175" i="1"/>
  <c r="BB170" i="1"/>
  <c r="BB205" i="1" s="1"/>
  <c r="BE163" i="1"/>
  <c r="BD235" i="1"/>
  <c r="BD263" i="1" s="1"/>
  <c r="BD54" i="8" s="1"/>
  <c r="BF159" i="1"/>
  <c r="BE231" i="1"/>
  <c r="BE259" i="1" s="1"/>
  <c r="BE50" i="8" s="1"/>
  <c r="BD166" i="1"/>
  <c r="BC238" i="1"/>
  <c r="BC266" i="1" s="1"/>
  <c r="BC57" i="8" s="1"/>
  <c r="BC227" i="1"/>
  <c r="BC255" i="1" s="1"/>
  <c r="BC46" i="8" s="1"/>
  <c r="BB174" i="1"/>
  <c r="BB24" i="8" s="1"/>
  <c r="BE229" i="1"/>
  <c r="BE257" i="1" s="1"/>
  <c r="BE48" i="8" s="1"/>
  <c r="BE232" i="1"/>
  <c r="BE260" i="1" s="1"/>
  <c r="BD233" i="1"/>
  <c r="BD261" i="1" s="1"/>
  <c r="BD52" i="8" s="1"/>
  <c r="BC228" i="1"/>
  <c r="BC256" i="1" s="1"/>
  <c r="BD51" i="8"/>
  <c r="BD45" i="8"/>
  <c r="BC223" i="1"/>
  <c r="BC251" i="1" s="1"/>
  <c r="BC42" i="8" s="1"/>
  <c r="BB47" i="8"/>
  <c r="BE237" i="1"/>
  <c r="BE265" i="1" s="1"/>
  <c r="BE56" i="8" s="1"/>
  <c r="BD230" i="1"/>
  <c r="BD258" i="1" s="1"/>
  <c r="BD49" i="8" s="1"/>
  <c r="BE234" i="1"/>
  <c r="BE262" i="1" s="1"/>
  <c r="BE53" i="8" s="1"/>
  <c r="BC55" i="8"/>
  <c r="BD218" i="1"/>
  <c r="BD246" i="1" s="1"/>
  <c r="BD37" i="8" s="1"/>
  <c r="BB268" i="1"/>
  <c r="BB28" i="8" s="1"/>
  <c r="BB34" i="8"/>
  <c r="BD222" i="1"/>
  <c r="BD250" i="1" s="1"/>
  <c r="BD41" i="8" s="1"/>
  <c r="BC220" i="1"/>
  <c r="BC248" i="1" s="1"/>
  <c r="BC39" i="8" s="1"/>
  <c r="BD217" i="1"/>
  <c r="BD245" i="1" s="1"/>
  <c r="BD36" i="8" s="1"/>
  <c r="BA24" i="8"/>
  <c r="BA176" i="1"/>
  <c r="BA182" i="1" s="1"/>
  <c r="BA183" i="1" s="1"/>
  <c r="BD216" i="1"/>
  <c r="BD244" i="1" s="1"/>
  <c r="BD35" i="8" s="1"/>
  <c r="BD219" i="1"/>
  <c r="BD247" i="1" s="1"/>
  <c r="BD38" i="8" s="1"/>
  <c r="BC168" i="1"/>
  <c r="BC170" i="1" s="1"/>
  <c r="BC205" i="1" s="1"/>
  <c r="BC16" i="8" s="1"/>
  <c r="BE221" i="1"/>
  <c r="BE249" i="1" s="1"/>
  <c r="BE40" i="8" s="1"/>
  <c r="BA59" i="8"/>
  <c r="BE226" i="1"/>
  <c r="BE254" i="1" s="1"/>
  <c r="BD215" i="1"/>
  <c r="BC239" i="1"/>
  <c r="BC267" i="1" s="1"/>
  <c r="BC58" i="8" s="1"/>
  <c r="BB240" i="1"/>
  <c r="BB27" i="8" s="1"/>
  <c r="BC224" i="1"/>
  <c r="BC252" i="1" s="1"/>
  <c r="BC43" i="8" s="1"/>
  <c r="BC243" i="1"/>
  <c r="BD236" i="1"/>
  <c r="BD264" i="1" s="1"/>
  <c r="BE225" i="1"/>
  <c r="BE253" i="1" s="1"/>
  <c r="BE44" i="8" s="1"/>
  <c r="BB16" i="8" l="1"/>
  <c r="AO210" i="1"/>
  <c r="AP203" i="1" s="1"/>
  <c r="AO17" i="8"/>
  <c r="AO18" i="8" s="1"/>
  <c r="AP14" i="8" s="1"/>
  <c r="BB176" i="1"/>
  <c r="BB182" i="1" s="1"/>
  <c r="BB183" i="1" s="1"/>
  <c r="BG159" i="1"/>
  <c r="BF231" i="1"/>
  <c r="BF259" i="1" s="1"/>
  <c r="BF50" i="8" s="1"/>
  <c r="BE166" i="1"/>
  <c r="BD238" i="1"/>
  <c r="BD266" i="1" s="1"/>
  <c r="BD57" i="8" s="1"/>
  <c r="BF163" i="1"/>
  <c r="BE235" i="1"/>
  <c r="BE263" i="1" s="1"/>
  <c r="BE54" i="8" s="1"/>
  <c r="BD227" i="1"/>
  <c r="BD255" i="1" s="1"/>
  <c r="BD46" i="8" s="1"/>
  <c r="BC240" i="1"/>
  <c r="BC27" i="8" s="1"/>
  <c r="BE219" i="1"/>
  <c r="BE247" i="1" s="1"/>
  <c r="BE38" i="8" s="1"/>
  <c r="BD223" i="1"/>
  <c r="BD251" i="1" s="1"/>
  <c r="BD42" i="8" s="1"/>
  <c r="BF232" i="1"/>
  <c r="BF260" i="1" s="1"/>
  <c r="BE236" i="1"/>
  <c r="BE264" i="1" s="1"/>
  <c r="BD239" i="1"/>
  <c r="BD267" i="1" s="1"/>
  <c r="BD58" i="8" s="1"/>
  <c r="BD220" i="1"/>
  <c r="BD248" i="1" s="1"/>
  <c r="BD39" i="8" s="1"/>
  <c r="BB59" i="8"/>
  <c r="BE230" i="1"/>
  <c r="BE258" i="1" s="1"/>
  <c r="BE49" i="8" s="1"/>
  <c r="BC47" i="8"/>
  <c r="BE51" i="8"/>
  <c r="BD243" i="1"/>
  <c r="BD228" i="1"/>
  <c r="BD256" i="1" s="1"/>
  <c r="BD55" i="8"/>
  <c r="BD224" i="1"/>
  <c r="BD252" i="1" s="1"/>
  <c r="BD43" i="8" s="1"/>
  <c r="BD168" i="1"/>
  <c r="BD170" i="1" s="1"/>
  <c r="BD205" i="1" s="1"/>
  <c r="BD16" i="8" s="1"/>
  <c r="BE216" i="1"/>
  <c r="BE244" i="1" s="1"/>
  <c r="BE35" i="8" s="1"/>
  <c r="BE233" i="1"/>
  <c r="BE261" i="1" s="1"/>
  <c r="BE52" i="8" s="1"/>
  <c r="BF229" i="1"/>
  <c r="BF257" i="1" s="1"/>
  <c r="BF48" i="8" s="1"/>
  <c r="BE45" i="8"/>
  <c r="BF225" i="1"/>
  <c r="BF253" i="1" s="1"/>
  <c r="BF44" i="8" s="1"/>
  <c r="BC34" i="8"/>
  <c r="BC268" i="1"/>
  <c r="BC28" i="8" s="1"/>
  <c r="BE215" i="1"/>
  <c r="BF226" i="1"/>
  <c r="BF254" i="1" s="1"/>
  <c r="BF221" i="1"/>
  <c r="BF249" i="1" s="1"/>
  <c r="BF40" i="8" s="1"/>
  <c r="BC174" i="1"/>
  <c r="BC175" i="1"/>
  <c r="BE217" i="1"/>
  <c r="BE245" i="1" s="1"/>
  <c r="BE36" i="8" s="1"/>
  <c r="BE222" i="1"/>
  <c r="BE250" i="1" s="1"/>
  <c r="BE41" i="8" s="1"/>
  <c r="BE218" i="1"/>
  <c r="BE246" i="1" s="1"/>
  <c r="BE37" i="8" s="1"/>
  <c r="BF234" i="1"/>
  <c r="BF262" i="1" s="1"/>
  <c r="BF53" i="8" s="1"/>
  <c r="BF237" i="1"/>
  <c r="BF265" i="1" s="1"/>
  <c r="BF56" i="8" s="1"/>
  <c r="AP206" i="1" l="1"/>
  <c r="AP17" i="8" s="1"/>
  <c r="AP18" i="8" s="1"/>
  <c r="AQ14" i="8" s="1"/>
  <c r="BH159" i="1"/>
  <c r="BG231" i="1"/>
  <c r="BG259" i="1" s="1"/>
  <c r="BG50" i="8" s="1"/>
  <c r="BF166" i="1"/>
  <c r="BE238" i="1"/>
  <c r="BE266" i="1" s="1"/>
  <c r="BE57" i="8" s="1"/>
  <c r="BG163" i="1"/>
  <c r="BF235" i="1"/>
  <c r="BF263" i="1" s="1"/>
  <c r="BF54" i="8" s="1"/>
  <c r="BE227" i="1"/>
  <c r="BE255" i="1" s="1"/>
  <c r="BE46" i="8" s="1"/>
  <c r="BF218" i="1"/>
  <c r="BF246" i="1" s="1"/>
  <c r="BF37" i="8" s="1"/>
  <c r="BF215" i="1"/>
  <c r="BE224" i="1"/>
  <c r="BE252" i="1" s="1"/>
  <c r="BE43" i="8" s="1"/>
  <c r="BE228" i="1"/>
  <c r="BE256" i="1" s="1"/>
  <c r="BF236" i="1"/>
  <c r="BF264" i="1" s="1"/>
  <c r="BE223" i="1"/>
  <c r="BE251" i="1" s="1"/>
  <c r="BE42" i="8" s="1"/>
  <c r="BC59" i="8"/>
  <c r="BF216" i="1"/>
  <c r="BF244" i="1" s="1"/>
  <c r="BF35" i="8" s="1"/>
  <c r="BD47" i="8"/>
  <c r="BD268" i="1"/>
  <c r="BD28" i="8" s="1"/>
  <c r="BD34" i="8"/>
  <c r="BE55" i="8"/>
  <c r="BF217" i="1"/>
  <c r="BF245" i="1" s="1"/>
  <c r="BF36" i="8" s="1"/>
  <c r="BG226" i="1"/>
  <c r="BG254" i="1" s="1"/>
  <c r="BE168" i="1"/>
  <c r="BE170" i="1" s="1"/>
  <c r="BE205" i="1" s="1"/>
  <c r="BE16" i="8" s="1"/>
  <c r="BG229" i="1"/>
  <c r="BG257" i="1" s="1"/>
  <c r="BG48" i="8" s="1"/>
  <c r="BD240" i="1"/>
  <c r="BD27" i="8" s="1"/>
  <c r="BE239" i="1"/>
  <c r="BE267" i="1" s="1"/>
  <c r="BE58" i="8" s="1"/>
  <c r="BG232" i="1"/>
  <c r="BG260" i="1" s="1"/>
  <c r="BF219" i="1"/>
  <c r="BF247" i="1" s="1"/>
  <c r="BF38" i="8" s="1"/>
  <c r="BG237" i="1"/>
  <c r="BG265" i="1" s="1"/>
  <c r="BG56" i="8" s="1"/>
  <c r="BG221" i="1"/>
  <c r="BG249" i="1" s="1"/>
  <c r="BG40" i="8" s="1"/>
  <c r="BF233" i="1"/>
  <c r="BF261" i="1" s="1"/>
  <c r="BF52" i="8" s="1"/>
  <c r="BF222" i="1"/>
  <c r="BF250" i="1" s="1"/>
  <c r="BF41" i="8" s="1"/>
  <c r="BG225" i="1"/>
  <c r="BG253" i="1" s="1"/>
  <c r="BG44" i="8" s="1"/>
  <c r="BG234" i="1"/>
  <c r="BG262" i="1" s="1"/>
  <c r="BG53" i="8" s="1"/>
  <c r="BC24" i="8"/>
  <c r="BC176" i="1"/>
  <c r="BC182" i="1" s="1"/>
  <c r="BC183" i="1" s="1"/>
  <c r="BF45" i="8"/>
  <c r="BE243" i="1"/>
  <c r="BD174" i="1"/>
  <c r="BD175" i="1"/>
  <c r="BF230" i="1"/>
  <c r="BF258" i="1" s="1"/>
  <c r="BF49" i="8" s="1"/>
  <c r="BE220" i="1"/>
  <c r="BE248" i="1" s="1"/>
  <c r="BE39" i="8" s="1"/>
  <c r="BF51" i="8"/>
  <c r="AP210" i="1" l="1"/>
  <c r="AQ203" i="1" s="1"/>
  <c r="AQ206" i="1" s="1"/>
  <c r="BI159" i="1"/>
  <c r="BH231" i="1"/>
  <c r="BH259" i="1" s="1"/>
  <c r="BH50" i="8" s="1"/>
  <c r="BG166" i="1"/>
  <c r="BF238" i="1"/>
  <c r="BF266" i="1" s="1"/>
  <c r="BF57" i="8" s="1"/>
  <c r="BH163" i="1"/>
  <c r="BG235" i="1"/>
  <c r="BG263" i="1" s="1"/>
  <c r="BG54" i="8" s="1"/>
  <c r="BF227" i="1"/>
  <c r="BF255" i="1" s="1"/>
  <c r="BF46" i="8" s="1"/>
  <c r="BH234" i="1"/>
  <c r="BH262" i="1" s="1"/>
  <c r="BH53" i="8" s="1"/>
  <c r="BG222" i="1"/>
  <c r="BG250" i="1" s="1"/>
  <c r="BG41" i="8" s="1"/>
  <c r="BH221" i="1"/>
  <c r="BH249" i="1" s="1"/>
  <c r="BH40" i="8" s="1"/>
  <c r="BG219" i="1"/>
  <c r="BG247" i="1" s="1"/>
  <c r="BG38" i="8" s="1"/>
  <c r="BF239" i="1"/>
  <c r="BF267" i="1" s="1"/>
  <c r="BF58" i="8" s="1"/>
  <c r="BG217" i="1"/>
  <c r="BG245" i="1" s="1"/>
  <c r="BG36" i="8" s="1"/>
  <c r="BD59" i="8"/>
  <c r="BG216" i="1"/>
  <c r="BG244" i="1" s="1"/>
  <c r="BG35" i="8" s="1"/>
  <c r="BG236" i="1"/>
  <c r="BG264" i="1" s="1"/>
  <c r="BF224" i="1"/>
  <c r="BF252" i="1" s="1"/>
  <c r="BF43" i="8" s="1"/>
  <c r="BF243" i="1"/>
  <c r="BF220" i="1"/>
  <c r="BF248" i="1" s="1"/>
  <c r="BF39" i="8" s="1"/>
  <c r="BG233" i="1"/>
  <c r="BG261" i="1" s="1"/>
  <c r="BG52" i="8" s="1"/>
  <c r="BH232" i="1"/>
  <c r="BH260" i="1" s="1"/>
  <c r="BH226" i="1"/>
  <c r="BH254" i="1" s="1"/>
  <c r="BF223" i="1"/>
  <c r="BF251" i="1" s="1"/>
  <c r="BF42" i="8" s="1"/>
  <c r="BF228" i="1"/>
  <c r="BF256" i="1" s="1"/>
  <c r="BG215" i="1"/>
  <c r="BG218" i="1"/>
  <c r="BG246" i="1" s="1"/>
  <c r="BG37" i="8" s="1"/>
  <c r="BE175" i="1"/>
  <c r="BE174" i="1"/>
  <c r="BF55" i="8"/>
  <c r="BF168" i="1"/>
  <c r="BF170" i="1" s="1"/>
  <c r="BF205" i="1" s="1"/>
  <c r="BF16" i="8" s="1"/>
  <c r="BE240" i="1"/>
  <c r="BE27" i="8" s="1"/>
  <c r="BH225" i="1"/>
  <c r="BH253" i="1" s="1"/>
  <c r="BH44" i="8" s="1"/>
  <c r="BH237" i="1"/>
  <c r="BH265" i="1" s="1"/>
  <c r="BH56" i="8" s="1"/>
  <c r="BG230" i="1"/>
  <c r="BG258" i="1" s="1"/>
  <c r="BG49" i="8" s="1"/>
  <c r="BD24" i="8"/>
  <c r="BD176" i="1"/>
  <c r="BD182" i="1" s="1"/>
  <c r="BD183" i="1" s="1"/>
  <c r="BE268" i="1"/>
  <c r="BE28" i="8" s="1"/>
  <c r="BE34" i="8"/>
  <c r="BG51" i="8"/>
  <c r="BH229" i="1"/>
  <c r="BH257" i="1" s="1"/>
  <c r="BH48" i="8" s="1"/>
  <c r="BG45" i="8"/>
  <c r="BE47" i="8"/>
  <c r="AQ17" i="8" l="1"/>
  <c r="AQ18" i="8" s="1"/>
  <c r="AR14" i="8" s="1"/>
  <c r="AQ210" i="1"/>
  <c r="AR203" i="1" s="1"/>
  <c r="AR206" i="1" s="1"/>
  <c r="BJ159" i="1"/>
  <c r="BI231" i="1"/>
  <c r="BI259" i="1" s="1"/>
  <c r="BI50" i="8" s="1"/>
  <c r="BH166" i="1"/>
  <c r="BG238" i="1"/>
  <c r="BG266" i="1" s="1"/>
  <c r="BG57" i="8" s="1"/>
  <c r="BI163" i="1"/>
  <c r="BH235" i="1"/>
  <c r="BH263" i="1" s="1"/>
  <c r="BH54" i="8" s="1"/>
  <c r="BG227" i="1"/>
  <c r="BG255" i="1" s="1"/>
  <c r="BG46" i="8" s="1"/>
  <c r="BI225" i="1"/>
  <c r="BI253" i="1" s="1"/>
  <c r="BI44" i="8" s="1"/>
  <c r="BG239" i="1"/>
  <c r="BG267" i="1" s="1"/>
  <c r="BG58" i="8" s="1"/>
  <c r="BF175" i="1"/>
  <c r="BF174" i="1"/>
  <c r="BE24" i="8"/>
  <c r="BE176" i="1"/>
  <c r="BE182" i="1" s="1"/>
  <c r="BE183" i="1" s="1"/>
  <c r="BH218" i="1"/>
  <c r="BH246" i="1" s="1"/>
  <c r="BH37" i="8" s="1"/>
  <c r="BG243" i="1"/>
  <c r="BG223" i="1"/>
  <c r="BG251" i="1" s="1"/>
  <c r="BG42" i="8" s="1"/>
  <c r="BF268" i="1"/>
  <c r="BF28" i="8" s="1"/>
  <c r="BF34" i="8"/>
  <c r="BH236" i="1"/>
  <c r="BH264" i="1" s="1"/>
  <c r="BH230" i="1"/>
  <c r="BH258" i="1" s="1"/>
  <c r="BH49" i="8" s="1"/>
  <c r="BG55" i="8"/>
  <c r="BI221" i="1"/>
  <c r="BI249" i="1" s="1"/>
  <c r="BI40" i="8" s="1"/>
  <c r="BH215" i="1"/>
  <c r="BG228" i="1"/>
  <c r="BG256" i="1" s="1"/>
  <c r="BI226" i="1"/>
  <c r="BI254" i="1" s="1"/>
  <c r="BH51" i="8"/>
  <c r="BG220" i="1"/>
  <c r="BG248" i="1" s="1"/>
  <c r="BG39" i="8" s="1"/>
  <c r="BG224" i="1"/>
  <c r="BG252" i="1" s="1"/>
  <c r="BG43" i="8" s="1"/>
  <c r="BH216" i="1"/>
  <c r="BH244" i="1" s="1"/>
  <c r="BH35" i="8" s="1"/>
  <c r="BH217" i="1"/>
  <c r="BH245" i="1" s="1"/>
  <c r="BH36" i="8" s="1"/>
  <c r="BE59" i="8"/>
  <c r="BI232" i="1"/>
  <c r="BI260" i="1" s="1"/>
  <c r="BF240" i="1"/>
  <c r="BF27" i="8" s="1"/>
  <c r="BI234" i="1"/>
  <c r="BI262" i="1" s="1"/>
  <c r="BI53" i="8" s="1"/>
  <c r="BI229" i="1"/>
  <c r="BI257" i="1" s="1"/>
  <c r="BI48" i="8" s="1"/>
  <c r="BI237" i="1"/>
  <c r="BI265" i="1" s="1"/>
  <c r="BI56" i="8" s="1"/>
  <c r="BG168" i="1"/>
  <c r="BG170" i="1" s="1"/>
  <c r="BG205" i="1" s="1"/>
  <c r="BG16" i="8" s="1"/>
  <c r="BF47" i="8"/>
  <c r="BH45" i="8"/>
  <c r="BH233" i="1"/>
  <c r="BH261" i="1" s="1"/>
  <c r="BH52" i="8" s="1"/>
  <c r="BH219" i="1"/>
  <c r="BH247" i="1" s="1"/>
  <c r="BH38" i="8" s="1"/>
  <c r="BH222" i="1"/>
  <c r="BH250" i="1" s="1"/>
  <c r="BH41" i="8" s="1"/>
  <c r="AR17" i="8" l="1"/>
  <c r="AR18" i="8" s="1"/>
  <c r="AS14" i="8" s="1"/>
  <c r="AR210" i="1"/>
  <c r="AS203" i="1" s="1"/>
  <c r="AS206" i="1" s="1"/>
  <c r="AS17" i="8" s="1"/>
  <c r="BJ163" i="1"/>
  <c r="BI235" i="1"/>
  <c r="BI263" i="1" s="1"/>
  <c r="BI54" i="8" s="1"/>
  <c r="BI166" i="1"/>
  <c r="BH238" i="1"/>
  <c r="BH266" i="1" s="1"/>
  <c r="BH57" i="8" s="1"/>
  <c r="BK159" i="1"/>
  <c r="BJ231" i="1"/>
  <c r="BJ259" i="1" s="1"/>
  <c r="BJ50" i="8" s="1"/>
  <c r="BH227" i="1"/>
  <c r="BH255" i="1" s="1"/>
  <c r="BH46" i="8" s="1"/>
  <c r="BG240" i="1"/>
  <c r="BG27" i="8" s="1"/>
  <c r="BJ234" i="1"/>
  <c r="BJ262" i="1" s="1"/>
  <c r="BJ53" i="8" s="1"/>
  <c r="BH220" i="1"/>
  <c r="BH248" i="1" s="1"/>
  <c r="BH39" i="8" s="1"/>
  <c r="BJ221" i="1"/>
  <c r="BJ249" i="1" s="1"/>
  <c r="BJ40" i="8" s="1"/>
  <c r="BF59" i="8"/>
  <c r="BJ229" i="1"/>
  <c r="BJ257" i="1" s="1"/>
  <c r="BJ48" i="8" s="1"/>
  <c r="BI222" i="1"/>
  <c r="BI250" i="1" s="1"/>
  <c r="BI41" i="8" s="1"/>
  <c r="BJ232" i="1"/>
  <c r="BJ260" i="1" s="1"/>
  <c r="BG47" i="8"/>
  <c r="BH55" i="8"/>
  <c r="BH239" i="1"/>
  <c r="BH267" i="1" s="1"/>
  <c r="BH58" i="8" s="1"/>
  <c r="BI233" i="1"/>
  <c r="BI261" i="1" s="1"/>
  <c r="BI52" i="8" s="1"/>
  <c r="BI216" i="1"/>
  <c r="BI244" i="1" s="1"/>
  <c r="BI35" i="8" s="1"/>
  <c r="BJ226" i="1"/>
  <c r="BJ254" i="1" s="1"/>
  <c r="BI230" i="1"/>
  <c r="BI258" i="1" s="1"/>
  <c r="BI49" i="8" s="1"/>
  <c r="BI219" i="1"/>
  <c r="BI247" i="1" s="1"/>
  <c r="BI38" i="8" s="1"/>
  <c r="BI45" i="8"/>
  <c r="BH243" i="1"/>
  <c r="BG268" i="1"/>
  <c r="BG28" i="8" s="1"/>
  <c r="BG34" i="8"/>
  <c r="BJ225" i="1"/>
  <c r="BJ253" i="1" s="1"/>
  <c r="BJ44" i="8" s="1"/>
  <c r="BJ237" i="1"/>
  <c r="BJ265" i="1" s="1"/>
  <c r="BJ56" i="8" s="1"/>
  <c r="BI51" i="8"/>
  <c r="BI215" i="1"/>
  <c r="BG174" i="1"/>
  <c r="BG175" i="1"/>
  <c r="BI217" i="1"/>
  <c r="BI245" i="1" s="1"/>
  <c r="BI36" i="8" s="1"/>
  <c r="BH224" i="1"/>
  <c r="BH252" i="1" s="1"/>
  <c r="BH43" i="8" s="1"/>
  <c r="BH228" i="1"/>
  <c r="BH256" i="1" s="1"/>
  <c r="BH168" i="1"/>
  <c r="BH170" i="1" s="1"/>
  <c r="BH205" i="1" s="1"/>
  <c r="BH16" i="8" s="1"/>
  <c r="BI236" i="1"/>
  <c r="BI264" i="1" s="1"/>
  <c r="BH223" i="1"/>
  <c r="BH251" i="1" s="1"/>
  <c r="BH42" i="8" s="1"/>
  <c r="BI218" i="1"/>
  <c r="BI246" i="1" s="1"/>
  <c r="BI37" i="8" s="1"/>
  <c r="BF24" i="8"/>
  <c r="BF176" i="1"/>
  <c r="BF182" i="1" s="1"/>
  <c r="BF183" i="1" s="1"/>
  <c r="AS18" i="8" l="1"/>
  <c r="AT14" i="8" s="1"/>
  <c r="AS210" i="1"/>
  <c r="AT203" i="1" s="1"/>
  <c r="AT206" i="1" s="1"/>
  <c r="AT17" i="8" s="1"/>
  <c r="BL159" i="1"/>
  <c r="BK231" i="1"/>
  <c r="BK259" i="1" s="1"/>
  <c r="BK50" i="8" s="1"/>
  <c r="BJ166" i="1"/>
  <c r="BI238" i="1"/>
  <c r="BI266" i="1" s="1"/>
  <c r="BI57" i="8" s="1"/>
  <c r="BK163" i="1"/>
  <c r="BJ235" i="1"/>
  <c r="BJ263" i="1" s="1"/>
  <c r="BJ54" i="8" s="1"/>
  <c r="BI227" i="1"/>
  <c r="BI255" i="1" s="1"/>
  <c r="BI46" i="8" s="1"/>
  <c r="BI223" i="1"/>
  <c r="BI251" i="1" s="1"/>
  <c r="BI42" i="8" s="1"/>
  <c r="BH174" i="1"/>
  <c r="BH175" i="1"/>
  <c r="BI239" i="1"/>
  <c r="BI267" i="1" s="1"/>
  <c r="BI58" i="8" s="1"/>
  <c r="BJ222" i="1"/>
  <c r="BJ250" i="1" s="1"/>
  <c r="BJ41" i="8" s="1"/>
  <c r="BI220" i="1"/>
  <c r="BI248" i="1" s="1"/>
  <c r="BI39" i="8" s="1"/>
  <c r="BI228" i="1"/>
  <c r="BI256" i="1" s="1"/>
  <c r="BG176" i="1"/>
  <c r="BG182" i="1" s="1"/>
  <c r="BG183" i="1" s="1"/>
  <c r="BG24" i="8"/>
  <c r="BI243" i="1"/>
  <c r="BK232" i="1"/>
  <c r="BK260" i="1" s="1"/>
  <c r="BI224" i="1"/>
  <c r="BI252" i="1" s="1"/>
  <c r="BI43" i="8" s="1"/>
  <c r="BI168" i="1"/>
  <c r="BI170" i="1" s="1"/>
  <c r="BI205" i="1" s="1"/>
  <c r="BI16" i="8" s="1"/>
  <c r="BJ230" i="1"/>
  <c r="BJ258" i="1" s="1"/>
  <c r="BJ49" i="8" s="1"/>
  <c r="BJ218" i="1"/>
  <c r="BJ246" i="1" s="1"/>
  <c r="BJ37" i="8" s="1"/>
  <c r="BJ217" i="1"/>
  <c r="BJ245" i="1" s="1"/>
  <c r="BJ36" i="8" s="1"/>
  <c r="BK225" i="1"/>
  <c r="BK253" i="1" s="1"/>
  <c r="BK44" i="8" s="1"/>
  <c r="BJ219" i="1"/>
  <c r="BJ247" i="1" s="1"/>
  <c r="BJ38" i="8" s="1"/>
  <c r="BJ233" i="1"/>
  <c r="BJ261" i="1" s="1"/>
  <c r="BJ52" i="8" s="1"/>
  <c r="BJ51" i="8"/>
  <c r="BK229" i="1"/>
  <c r="BK257" i="1" s="1"/>
  <c r="BK48" i="8" s="1"/>
  <c r="BK221" i="1"/>
  <c r="BK249" i="1" s="1"/>
  <c r="BK40" i="8" s="1"/>
  <c r="BK234" i="1"/>
  <c r="BK262" i="1" s="1"/>
  <c r="BK53" i="8" s="1"/>
  <c r="BK237" i="1"/>
  <c r="BK265" i="1" s="1"/>
  <c r="BK56" i="8" s="1"/>
  <c r="BJ216" i="1"/>
  <c r="BJ244" i="1" s="1"/>
  <c r="BJ35" i="8" s="1"/>
  <c r="BJ236" i="1"/>
  <c r="BJ264" i="1" s="1"/>
  <c r="BH47" i="8"/>
  <c r="BJ215" i="1"/>
  <c r="BG59" i="8"/>
  <c r="BH240" i="1"/>
  <c r="BH27" i="8" s="1"/>
  <c r="BK226" i="1"/>
  <c r="BK254" i="1" s="1"/>
  <c r="BI55" i="8"/>
  <c r="BH34" i="8"/>
  <c r="BH268" i="1"/>
  <c r="BH28" i="8" s="1"/>
  <c r="BJ45" i="8"/>
  <c r="AT18" i="8" l="1"/>
  <c r="AU14" i="8" s="1"/>
  <c r="AT210" i="1"/>
  <c r="AU203" i="1" s="1"/>
  <c r="BM159" i="1"/>
  <c r="BL231" i="1"/>
  <c r="BL259" i="1" s="1"/>
  <c r="BL50" i="8" s="1"/>
  <c r="BK166" i="1"/>
  <c r="BJ238" i="1"/>
  <c r="BJ266" i="1" s="1"/>
  <c r="BJ57" i="8" s="1"/>
  <c r="BL163" i="1"/>
  <c r="BK235" i="1"/>
  <c r="BK263" i="1" s="1"/>
  <c r="BK54" i="8" s="1"/>
  <c r="BJ227" i="1"/>
  <c r="BJ255" i="1" s="1"/>
  <c r="BJ46" i="8" s="1"/>
  <c r="BK216" i="1"/>
  <c r="BK244" i="1" s="1"/>
  <c r="BK35" i="8" s="1"/>
  <c r="BK233" i="1"/>
  <c r="BK261" i="1" s="1"/>
  <c r="BK52" i="8" s="1"/>
  <c r="BK218" i="1"/>
  <c r="BK246" i="1" s="1"/>
  <c r="BK37" i="8" s="1"/>
  <c r="BI174" i="1"/>
  <c r="BI175" i="1"/>
  <c r="BK51" i="8"/>
  <c r="BJ220" i="1"/>
  <c r="BJ248" i="1" s="1"/>
  <c r="BJ39" i="8" s="1"/>
  <c r="BJ239" i="1"/>
  <c r="BJ267" i="1" s="1"/>
  <c r="BJ58" i="8" s="1"/>
  <c r="BJ224" i="1"/>
  <c r="BJ252" i="1" s="1"/>
  <c r="BJ43" i="8" s="1"/>
  <c r="BH24" i="8"/>
  <c r="BH176" i="1"/>
  <c r="BH182" i="1" s="1"/>
  <c r="BH183" i="1" s="1"/>
  <c r="BK45" i="8"/>
  <c r="BL229" i="1"/>
  <c r="BL257" i="1" s="1"/>
  <c r="BL48" i="8" s="1"/>
  <c r="BK236" i="1"/>
  <c r="BK264" i="1" s="1"/>
  <c r="BL221" i="1"/>
  <c r="BL249" i="1" s="1"/>
  <c r="BL40" i="8" s="1"/>
  <c r="BK217" i="1"/>
  <c r="BK245" i="1" s="1"/>
  <c r="BK36" i="8" s="1"/>
  <c r="BK230" i="1"/>
  <c r="BK258" i="1" s="1"/>
  <c r="BK49" i="8" s="1"/>
  <c r="BI240" i="1"/>
  <c r="BI27" i="8" s="1"/>
  <c r="BJ228" i="1"/>
  <c r="BJ256" i="1" s="1"/>
  <c r="BK222" i="1"/>
  <c r="BK250" i="1" s="1"/>
  <c r="BK41" i="8" s="1"/>
  <c r="BJ223" i="1"/>
  <c r="BJ251" i="1" s="1"/>
  <c r="BJ42" i="8" s="1"/>
  <c r="BK215" i="1"/>
  <c r="BL234" i="1"/>
  <c r="BL262" i="1" s="1"/>
  <c r="BL53" i="8" s="1"/>
  <c r="BL225" i="1"/>
  <c r="BL253" i="1" s="1"/>
  <c r="BL44" i="8" s="1"/>
  <c r="BJ243" i="1"/>
  <c r="BL237" i="1"/>
  <c r="BL265" i="1" s="1"/>
  <c r="BL56" i="8" s="1"/>
  <c r="BK219" i="1"/>
  <c r="BK247" i="1" s="1"/>
  <c r="BK38" i="8" s="1"/>
  <c r="BH59" i="8"/>
  <c r="BL226" i="1"/>
  <c r="BL254" i="1" s="1"/>
  <c r="BJ168" i="1"/>
  <c r="BJ170" i="1" s="1"/>
  <c r="BJ205" i="1" s="1"/>
  <c r="BJ16" i="8" s="1"/>
  <c r="BJ55" i="8"/>
  <c r="BL232" i="1"/>
  <c r="BL260" i="1" s="1"/>
  <c r="BI268" i="1"/>
  <c r="BI28" i="8" s="1"/>
  <c r="BI34" i="8"/>
  <c r="BI47" i="8"/>
  <c r="AU206" i="1" l="1"/>
  <c r="AU17" i="8" s="1"/>
  <c r="AU18" i="8" s="1"/>
  <c r="AV14" i="8" s="1"/>
  <c r="BM163" i="1"/>
  <c r="BL235" i="1"/>
  <c r="BL263" i="1" s="1"/>
  <c r="BL54" i="8" s="1"/>
  <c r="BL166" i="1"/>
  <c r="BK238" i="1"/>
  <c r="BK266" i="1" s="1"/>
  <c r="BK57" i="8" s="1"/>
  <c r="BN159" i="1"/>
  <c r="BM231" i="1"/>
  <c r="BM259" i="1" s="1"/>
  <c r="BM50" i="8" s="1"/>
  <c r="BK168" i="1"/>
  <c r="BK227" i="1"/>
  <c r="BK255" i="1" s="1"/>
  <c r="BK46" i="8" s="1"/>
  <c r="BL51" i="8"/>
  <c r="BL236" i="1"/>
  <c r="BL264" i="1" s="1"/>
  <c r="BK220" i="1"/>
  <c r="BK248" i="1" s="1"/>
  <c r="BK39" i="8" s="1"/>
  <c r="BL233" i="1"/>
  <c r="BL261" i="1" s="1"/>
  <c r="BL52" i="8" s="1"/>
  <c r="BI59" i="8"/>
  <c r="BM237" i="1"/>
  <c r="BM265" i="1" s="1"/>
  <c r="BM56" i="8" s="1"/>
  <c r="BM225" i="1"/>
  <c r="BM253" i="1" s="1"/>
  <c r="BM44" i="8" s="1"/>
  <c r="BL215" i="1"/>
  <c r="BK223" i="1"/>
  <c r="BK251" i="1" s="1"/>
  <c r="BK42" i="8" s="1"/>
  <c r="BL222" i="1"/>
  <c r="BL250" i="1" s="1"/>
  <c r="BL41" i="8" s="1"/>
  <c r="BK55" i="8"/>
  <c r="BI176" i="1"/>
  <c r="BI182" i="1" s="1"/>
  <c r="BI183" i="1" s="1"/>
  <c r="BI24" i="8"/>
  <c r="BJ34" i="8"/>
  <c r="BJ268" i="1"/>
  <c r="BJ28" i="8" s="1"/>
  <c r="BL217" i="1"/>
  <c r="BL245" i="1" s="1"/>
  <c r="BL36" i="8" s="1"/>
  <c r="BM229" i="1"/>
  <c r="BM257" i="1" s="1"/>
  <c r="BM48" i="8" s="1"/>
  <c r="BK243" i="1"/>
  <c r="BL230" i="1"/>
  <c r="BL258" i="1" s="1"/>
  <c r="BL49" i="8" s="1"/>
  <c r="BM221" i="1"/>
  <c r="BM249" i="1" s="1"/>
  <c r="BM40" i="8" s="1"/>
  <c r="BK224" i="1"/>
  <c r="BK252" i="1" s="1"/>
  <c r="BK43" i="8" s="1"/>
  <c r="BK239" i="1"/>
  <c r="BK267" i="1" s="1"/>
  <c r="BK58" i="8" s="1"/>
  <c r="BL218" i="1"/>
  <c r="BL246" i="1" s="1"/>
  <c r="BL37" i="8" s="1"/>
  <c r="BL216" i="1"/>
  <c r="BL244" i="1" s="1"/>
  <c r="BL35" i="8" s="1"/>
  <c r="BL45" i="8"/>
  <c r="BJ47" i="8"/>
  <c r="BJ175" i="1"/>
  <c r="BJ174" i="1"/>
  <c r="BM232" i="1"/>
  <c r="BM260" i="1" s="1"/>
  <c r="BM226" i="1"/>
  <c r="BM254" i="1" s="1"/>
  <c r="BL219" i="1"/>
  <c r="BL247" i="1" s="1"/>
  <c r="BL38" i="8" s="1"/>
  <c r="BJ240" i="1"/>
  <c r="BJ27" i="8" s="1"/>
  <c r="BM234" i="1"/>
  <c r="BM262" i="1" s="1"/>
  <c r="BM53" i="8" s="1"/>
  <c r="BK228" i="1"/>
  <c r="BK256" i="1" s="1"/>
  <c r="AU210" i="1" l="1"/>
  <c r="AV203" i="1" s="1"/>
  <c r="BO159" i="1"/>
  <c r="BN231" i="1"/>
  <c r="BN259" i="1" s="1"/>
  <c r="BN50" i="8" s="1"/>
  <c r="BK174" i="1"/>
  <c r="BK24" i="8" s="1"/>
  <c r="BK170" i="1"/>
  <c r="BK205" i="1" s="1"/>
  <c r="BM166" i="1"/>
  <c r="BL238" i="1"/>
  <c r="BL266" i="1" s="1"/>
  <c r="BL57" i="8" s="1"/>
  <c r="BN163" i="1"/>
  <c r="BM235" i="1"/>
  <c r="BM263" i="1" s="1"/>
  <c r="BM54" i="8" s="1"/>
  <c r="BK175" i="1"/>
  <c r="BL227" i="1"/>
  <c r="BL255" i="1" s="1"/>
  <c r="BL46" i="8" s="1"/>
  <c r="BL168" i="1"/>
  <c r="BK240" i="1"/>
  <c r="BK27" i="8" s="1"/>
  <c r="BL228" i="1"/>
  <c r="BL256" i="1" s="1"/>
  <c r="BM218" i="1"/>
  <c r="BM246" i="1" s="1"/>
  <c r="BM37" i="8" s="1"/>
  <c r="BM217" i="1"/>
  <c r="BM245" i="1" s="1"/>
  <c r="BM36" i="8" s="1"/>
  <c r="BL55" i="8"/>
  <c r="BK47" i="8"/>
  <c r="BN234" i="1"/>
  <c r="BN262" i="1" s="1"/>
  <c r="BN53" i="8" s="1"/>
  <c r="BM51" i="8"/>
  <c r="BK34" i="8"/>
  <c r="BK268" i="1"/>
  <c r="BK28" i="8" s="1"/>
  <c r="BM222" i="1"/>
  <c r="BM250" i="1" s="1"/>
  <c r="BM41" i="8" s="1"/>
  <c r="BM215" i="1"/>
  <c r="BN225" i="1"/>
  <c r="BN253" i="1" s="1"/>
  <c r="BN44" i="8" s="1"/>
  <c r="BL220" i="1"/>
  <c r="BL248" i="1" s="1"/>
  <c r="BL39" i="8" s="1"/>
  <c r="BN232" i="1"/>
  <c r="BN260" i="1" s="1"/>
  <c r="BN221" i="1"/>
  <c r="BN249" i="1" s="1"/>
  <c r="BN40" i="8" s="1"/>
  <c r="BN226" i="1"/>
  <c r="BN254" i="1" s="1"/>
  <c r="BM216" i="1"/>
  <c r="BM244" i="1" s="1"/>
  <c r="BM35" i="8" s="1"/>
  <c r="BL239" i="1"/>
  <c r="BL267" i="1" s="1"/>
  <c r="BL58" i="8" s="1"/>
  <c r="BM230" i="1"/>
  <c r="BM258" i="1" s="1"/>
  <c r="BM49" i="8" s="1"/>
  <c r="BN229" i="1"/>
  <c r="BN257" i="1" s="1"/>
  <c r="BN48" i="8" s="1"/>
  <c r="BL243" i="1"/>
  <c r="BM219" i="1"/>
  <c r="BM247" i="1" s="1"/>
  <c r="BM38" i="8" s="1"/>
  <c r="BL224" i="1"/>
  <c r="BL252" i="1" s="1"/>
  <c r="BL43" i="8" s="1"/>
  <c r="BJ24" i="8"/>
  <c r="BJ176" i="1"/>
  <c r="BJ182" i="1" s="1"/>
  <c r="BJ183" i="1" s="1"/>
  <c r="BM45" i="8"/>
  <c r="BJ59" i="8"/>
  <c r="BL223" i="1"/>
  <c r="BL251" i="1" s="1"/>
  <c r="BL42" i="8" s="1"/>
  <c r="BN237" i="1"/>
  <c r="BN265" i="1" s="1"/>
  <c r="BN56" i="8" s="1"/>
  <c r="BM233" i="1"/>
  <c r="BM261" i="1" s="1"/>
  <c r="BM52" i="8" s="1"/>
  <c r="BM236" i="1"/>
  <c r="BM264" i="1" s="1"/>
  <c r="BK16" i="8" l="1"/>
  <c r="AV206" i="1"/>
  <c r="AV17" i="8" s="1"/>
  <c r="AV18" i="8" s="1"/>
  <c r="AW14" i="8" s="1"/>
  <c r="BK176" i="1"/>
  <c r="BK182" i="1" s="1"/>
  <c r="BK183" i="1" s="1"/>
  <c r="BP159" i="1"/>
  <c r="BO231" i="1"/>
  <c r="BO259" i="1" s="1"/>
  <c r="BO50" i="8" s="1"/>
  <c r="BL175" i="1"/>
  <c r="BL170" i="1"/>
  <c r="BL205" i="1" s="1"/>
  <c r="BO163" i="1"/>
  <c r="BN235" i="1"/>
  <c r="BN263" i="1" s="1"/>
  <c r="BN54" i="8" s="1"/>
  <c r="BN166" i="1"/>
  <c r="BM238" i="1"/>
  <c r="BM266" i="1" s="1"/>
  <c r="BM57" i="8" s="1"/>
  <c r="BM227" i="1"/>
  <c r="BM255" i="1" s="1"/>
  <c r="BM46" i="8" s="1"/>
  <c r="BL174" i="1"/>
  <c r="BM168" i="1"/>
  <c r="BL268" i="1"/>
  <c r="BL28" i="8" s="1"/>
  <c r="BL34" i="8"/>
  <c r="BO226" i="1"/>
  <c r="BO254" i="1" s="1"/>
  <c r="BN217" i="1"/>
  <c r="BN245" i="1" s="1"/>
  <c r="BN36" i="8" s="1"/>
  <c r="BM228" i="1"/>
  <c r="BM256" i="1" s="1"/>
  <c r="BN236" i="1"/>
  <c r="BN264" i="1" s="1"/>
  <c r="BO237" i="1"/>
  <c r="BO265" i="1" s="1"/>
  <c r="BO56" i="8" s="1"/>
  <c r="BN219" i="1"/>
  <c r="BN247" i="1" s="1"/>
  <c r="BN38" i="8" s="1"/>
  <c r="BL240" i="1"/>
  <c r="BL27" i="8" s="1"/>
  <c r="BN45" i="8"/>
  <c r="BN51" i="8"/>
  <c r="BL47" i="8"/>
  <c r="BM223" i="1"/>
  <c r="BM251" i="1" s="1"/>
  <c r="BM42" i="8" s="1"/>
  <c r="BN230" i="1"/>
  <c r="BN258" i="1" s="1"/>
  <c r="BN49" i="8" s="1"/>
  <c r="BO232" i="1"/>
  <c r="BO260" i="1" s="1"/>
  <c r="BO221" i="1"/>
  <c r="BO249" i="1" s="1"/>
  <c r="BO40" i="8" s="1"/>
  <c r="BM220" i="1"/>
  <c r="BM248" i="1" s="1"/>
  <c r="BM39" i="8" s="1"/>
  <c r="BN215" i="1"/>
  <c r="BN222" i="1"/>
  <c r="BN250" i="1" s="1"/>
  <c r="BN41" i="8" s="1"/>
  <c r="BK59" i="8"/>
  <c r="BO234" i="1"/>
  <c r="BO262" i="1" s="1"/>
  <c r="BO53" i="8" s="1"/>
  <c r="BN218" i="1"/>
  <c r="BN246" i="1" s="1"/>
  <c r="BN37" i="8" s="1"/>
  <c r="BM239" i="1"/>
  <c r="BM267" i="1" s="1"/>
  <c r="BM58" i="8" s="1"/>
  <c r="BO225" i="1"/>
  <c r="BO253" i="1" s="1"/>
  <c r="BO44" i="8" s="1"/>
  <c r="BM55" i="8"/>
  <c r="BO229" i="1"/>
  <c r="BO257" i="1" s="1"/>
  <c r="BO48" i="8" s="1"/>
  <c r="BN216" i="1"/>
  <c r="BN244" i="1" s="1"/>
  <c r="BN35" i="8" s="1"/>
  <c r="BN233" i="1"/>
  <c r="BN261" i="1" s="1"/>
  <c r="BN52" i="8" s="1"/>
  <c r="BM224" i="1"/>
  <c r="BM252" i="1" s="1"/>
  <c r="BM43" i="8" s="1"/>
  <c r="BM243" i="1"/>
  <c r="BL176" i="1" l="1"/>
  <c r="BL182" i="1" s="1"/>
  <c r="BL183" i="1" s="1"/>
  <c r="AV210" i="1"/>
  <c r="AW203" i="1" s="1"/>
  <c r="AW206" i="1" s="1"/>
  <c r="AW17" i="8" s="1"/>
  <c r="AW18" i="8" s="1"/>
  <c r="AX14" i="8" s="1"/>
  <c r="BL16" i="8"/>
  <c r="BQ159" i="1"/>
  <c r="BP231" i="1"/>
  <c r="BP259" i="1" s="1"/>
  <c r="BP50" i="8" s="1"/>
  <c r="BM175" i="1"/>
  <c r="BM170" i="1"/>
  <c r="BM205" i="1" s="1"/>
  <c r="BO166" i="1"/>
  <c r="BN238" i="1"/>
  <c r="BN266" i="1" s="1"/>
  <c r="BN57" i="8" s="1"/>
  <c r="BP163" i="1"/>
  <c r="BO235" i="1"/>
  <c r="BO263" i="1" s="1"/>
  <c r="BO54" i="8" s="1"/>
  <c r="BL24" i="8"/>
  <c r="BM240" i="1"/>
  <c r="BM27" i="8" s="1"/>
  <c r="BN227" i="1"/>
  <c r="BN255" i="1" s="1"/>
  <c r="BN46" i="8" s="1"/>
  <c r="BM174" i="1"/>
  <c r="BM24" i="8" s="1"/>
  <c r="BN239" i="1"/>
  <c r="BN267" i="1" s="1"/>
  <c r="BN58" i="8" s="1"/>
  <c r="BP221" i="1"/>
  <c r="BP249" i="1" s="1"/>
  <c r="BP40" i="8" s="1"/>
  <c r="BO51" i="8"/>
  <c r="BO236" i="1"/>
  <c r="BO264" i="1" s="1"/>
  <c r="BO217" i="1"/>
  <c r="BO245" i="1" s="1"/>
  <c r="BO36" i="8" s="1"/>
  <c r="BL59" i="8"/>
  <c r="BM268" i="1"/>
  <c r="BM28" i="8" s="1"/>
  <c r="BM34" i="8"/>
  <c r="BO230" i="1"/>
  <c r="BO258" i="1" s="1"/>
  <c r="BO49" i="8" s="1"/>
  <c r="BN55" i="8"/>
  <c r="BO216" i="1"/>
  <c r="BO244" i="1" s="1"/>
  <c r="BO35" i="8" s="1"/>
  <c r="BO222" i="1"/>
  <c r="BO250" i="1" s="1"/>
  <c r="BO41" i="8" s="1"/>
  <c r="BO233" i="1"/>
  <c r="BO261" i="1" s="1"/>
  <c r="BO52" i="8" s="1"/>
  <c r="BP225" i="1"/>
  <c r="BP253" i="1" s="1"/>
  <c r="BP44" i="8" s="1"/>
  <c r="BO215" i="1"/>
  <c r="BO219" i="1"/>
  <c r="BO247" i="1" s="1"/>
  <c r="BO38" i="8" s="1"/>
  <c r="BP237" i="1"/>
  <c r="BP265" i="1" s="1"/>
  <c r="BP56" i="8" s="1"/>
  <c r="BN228" i="1"/>
  <c r="BN256" i="1" s="1"/>
  <c r="BP226" i="1"/>
  <c r="BP254" i="1" s="1"/>
  <c r="BN224" i="1"/>
  <c r="BN252" i="1" s="1"/>
  <c r="BN43" i="8" s="1"/>
  <c r="BP234" i="1"/>
  <c r="BP262" i="1" s="1"/>
  <c r="BP53" i="8" s="1"/>
  <c r="BN243" i="1"/>
  <c r="BP229" i="1"/>
  <c r="BP257" i="1" s="1"/>
  <c r="BP48" i="8" s="1"/>
  <c r="BO218" i="1"/>
  <c r="BO246" i="1" s="1"/>
  <c r="BO37" i="8" s="1"/>
  <c r="BN220" i="1"/>
  <c r="BN248" i="1" s="1"/>
  <c r="BN39" i="8" s="1"/>
  <c r="BN168" i="1"/>
  <c r="BN170" i="1" s="1"/>
  <c r="BN205" i="1" s="1"/>
  <c r="BN16" i="8" s="1"/>
  <c r="BP232" i="1"/>
  <c r="BP260" i="1" s="1"/>
  <c r="BN223" i="1"/>
  <c r="BN251" i="1" s="1"/>
  <c r="BN42" i="8" s="1"/>
  <c r="BM47" i="8"/>
  <c r="BO45" i="8"/>
  <c r="AW210" i="1" l="1"/>
  <c r="AX203" i="1" s="1"/>
  <c r="AX206" i="1" s="1"/>
  <c r="AX17" i="8" s="1"/>
  <c r="AX18" i="8" s="1"/>
  <c r="AY14" i="8" s="1"/>
  <c r="BM16" i="8"/>
  <c r="BP166" i="1"/>
  <c r="BO238" i="1"/>
  <c r="BO266" i="1" s="1"/>
  <c r="BO57" i="8" s="1"/>
  <c r="BQ163" i="1"/>
  <c r="BP235" i="1"/>
  <c r="BP263" i="1" s="1"/>
  <c r="BP54" i="8" s="1"/>
  <c r="BR159" i="1"/>
  <c r="BQ231" i="1"/>
  <c r="BQ259" i="1" s="1"/>
  <c r="BQ50" i="8" s="1"/>
  <c r="BO227" i="1"/>
  <c r="BO255" i="1" s="1"/>
  <c r="BO46" i="8" s="1"/>
  <c r="BM176" i="1"/>
  <c r="BM182" i="1" s="1"/>
  <c r="BM183" i="1" s="1"/>
  <c r="BN240" i="1"/>
  <c r="BN27" i="8" s="1"/>
  <c r="BN175" i="1"/>
  <c r="BN174" i="1"/>
  <c r="BQ237" i="1"/>
  <c r="BQ265" i="1" s="1"/>
  <c r="BQ56" i="8" s="1"/>
  <c r="BP233" i="1"/>
  <c r="BP261" i="1" s="1"/>
  <c r="BP52" i="8" s="1"/>
  <c r="BM59" i="8"/>
  <c r="BP217" i="1"/>
  <c r="BP245" i="1" s="1"/>
  <c r="BP36" i="8" s="1"/>
  <c r="BQ221" i="1"/>
  <c r="BQ249" i="1" s="1"/>
  <c r="BQ40" i="8" s="1"/>
  <c r="BN268" i="1"/>
  <c r="BN28" i="8" s="1"/>
  <c r="BN34" i="8"/>
  <c r="BP45" i="8"/>
  <c r="BO243" i="1"/>
  <c r="BP230" i="1"/>
  <c r="BP258" i="1" s="1"/>
  <c r="BP49" i="8" s="1"/>
  <c r="BO223" i="1"/>
  <c r="BO251" i="1" s="1"/>
  <c r="BO42" i="8" s="1"/>
  <c r="BO224" i="1"/>
  <c r="BO252" i="1" s="1"/>
  <c r="BO43" i="8" s="1"/>
  <c r="BO168" i="1"/>
  <c r="BO170" i="1" s="1"/>
  <c r="BO205" i="1" s="1"/>
  <c r="BQ232" i="1"/>
  <c r="BQ260" i="1" s="1"/>
  <c r="BQ229" i="1"/>
  <c r="BQ257" i="1" s="1"/>
  <c r="BQ48" i="8" s="1"/>
  <c r="BP215" i="1"/>
  <c r="BP222" i="1"/>
  <c r="BP250" i="1" s="1"/>
  <c r="BP41" i="8" s="1"/>
  <c r="BP236" i="1"/>
  <c r="BP264" i="1" s="1"/>
  <c r="BO239" i="1"/>
  <c r="BO267" i="1" s="1"/>
  <c r="BO58" i="8" s="1"/>
  <c r="BP218" i="1"/>
  <c r="BP246" i="1" s="1"/>
  <c r="BP37" i="8" s="1"/>
  <c r="BQ226" i="1"/>
  <c r="BQ254" i="1" s="1"/>
  <c r="BP216" i="1"/>
  <c r="BP244" i="1" s="1"/>
  <c r="BP35" i="8" s="1"/>
  <c r="BO220" i="1"/>
  <c r="BO248" i="1" s="1"/>
  <c r="BO39" i="8" s="1"/>
  <c r="BQ234" i="1"/>
  <c r="BQ262" i="1" s="1"/>
  <c r="BQ53" i="8" s="1"/>
  <c r="BO228" i="1"/>
  <c r="BO256" i="1" s="1"/>
  <c r="BP219" i="1"/>
  <c r="BP247" i="1" s="1"/>
  <c r="BP38" i="8" s="1"/>
  <c r="BQ225" i="1"/>
  <c r="BQ253" i="1" s="1"/>
  <c r="BQ44" i="8" s="1"/>
  <c r="BP51" i="8"/>
  <c r="BN47" i="8"/>
  <c r="BO55" i="8"/>
  <c r="AX210" i="1" l="1"/>
  <c r="AY203" i="1" s="1"/>
  <c r="AY206" i="1" s="1"/>
  <c r="BO16" i="8"/>
  <c r="BS159" i="1"/>
  <c r="BR231" i="1"/>
  <c r="BR259" i="1" s="1"/>
  <c r="BR50" i="8" s="1"/>
  <c r="BQ166" i="1"/>
  <c r="BP238" i="1"/>
  <c r="BP266" i="1" s="1"/>
  <c r="BP57" i="8" s="1"/>
  <c r="BR163" i="1"/>
  <c r="BQ235" i="1"/>
  <c r="BQ263" i="1" s="1"/>
  <c r="BQ54" i="8" s="1"/>
  <c r="BP227" i="1"/>
  <c r="BP255" i="1" s="1"/>
  <c r="BP46" i="8" s="1"/>
  <c r="BR229" i="1"/>
  <c r="BR257" i="1" s="1"/>
  <c r="BR48" i="8" s="1"/>
  <c r="BR225" i="1"/>
  <c r="BR253" i="1" s="1"/>
  <c r="BR44" i="8" s="1"/>
  <c r="BP228" i="1"/>
  <c r="BP256" i="1" s="1"/>
  <c r="BP220" i="1"/>
  <c r="BP248" i="1" s="1"/>
  <c r="BP39" i="8" s="1"/>
  <c r="BR226" i="1"/>
  <c r="BR254" i="1" s="1"/>
  <c r="BP239" i="1"/>
  <c r="BP267" i="1" s="1"/>
  <c r="BP58" i="8" s="1"/>
  <c r="BP55" i="8"/>
  <c r="BP168" i="1"/>
  <c r="BP170" i="1" s="1"/>
  <c r="BP205" i="1" s="1"/>
  <c r="BP223" i="1"/>
  <c r="BP251" i="1" s="1"/>
  <c r="BP42" i="8" s="1"/>
  <c r="BO240" i="1"/>
  <c r="BO27" i="8" s="1"/>
  <c r="BQ236" i="1"/>
  <c r="BQ264" i="1" s="1"/>
  <c r="BO175" i="1"/>
  <c r="BO174" i="1"/>
  <c r="BR237" i="1"/>
  <c r="BR265" i="1" s="1"/>
  <c r="BR56" i="8" s="1"/>
  <c r="BQ222" i="1"/>
  <c r="BQ250" i="1" s="1"/>
  <c r="BQ41" i="8" s="1"/>
  <c r="BR232" i="1"/>
  <c r="BR260" i="1" s="1"/>
  <c r="BQ230" i="1"/>
  <c r="BQ258" i="1" s="1"/>
  <c r="BQ49" i="8" s="1"/>
  <c r="BR221" i="1"/>
  <c r="BR249" i="1" s="1"/>
  <c r="BR40" i="8" s="1"/>
  <c r="BQ217" i="1"/>
  <c r="BQ245" i="1" s="1"/>
  <c r="BQ36" i="8" s="1"/>
  <c r="BQ233" i="1"/>
  <c r="BQ261" i="1" s="1"/>
  <c r="BQ52" i="8" s="1"/>
  <c r="BN24" i="8"/>
  <c r="BN176" i="1"/>
  <c r="BN182" i="1" s="1"/>
  <c r="BN183" i="1" s="1"/>
  <c r="BQ215" i="1"/>
  <c r="BO268" i="1"/>
  <c r="BO28" i="8" s="1"/>
  <c r="BO34" i="8"/>
  <c r="BN59" i="8"/>
  <c r="BO47" i="8"/>
  <c r="BQ45" i="8"/>
  <c r="BQ219" i="1"/>
  <c r="BQ247" i="1" s="1"/>
  <c r="BQ38" i="8" s="1"/>
  <c r="BR234" i="1"/>
  <c r="BR262" i="1" s="1"/>
  <c r="BR53" i="8" s="1"/>
  <c r="BQ216" i="1"/>
  <c r="BQ244" i="1" s="1"/>
  <c r="BQ35" i="8" s="1"/>
  <c r="BQ218" i="1"/>
  <c r="BQ246" i="1" s="1"/>
  <c r="BQ37" i="8" s="1"/>
  <c r="BP243" i="1"/>
  <c r="BQ51" i="8"/>
  <c r="BP224" i="1"/>
  <c r="BP252" i="1" s="1"/>
  <c r="BP43" i="8" s="1"/>
  <c r="BP16" i="8" l="1"/>
  <c r="AY210" i="1"/>
  <c r="AZ203" i="1" s="1"/>
  <c r="AY17" i="8"/>
  <c r="AY18" i="8" s="1"/>
  <c r="AZ14" i="8" s="1"/>
  <c r="BS163" i="1"/>
  <c r="BR235" i="1"/>
  <c r="BR263" i="1" s="1"/>
  <c r="BR54" i="8" s="1"/>
  <c r="BT159" i="1"/>
  <c r="BS231" i="1"/>
  <c r="BS259" i="1" s="1"/>
  <c r="BS50" i="8" s="1"/>
  <c r="BR166" i="1"/>
  <c r="BQ238" i="1"/>
  <c r="BQ266" i="1" s="1"/>
  <c r="BQ57" i="8" s="1"/>
  <c r="BQ227" i="1"/>
  <c r="BQ255" i="1" s="1"/>
  <c r="BQ46" i="8" s="1"/>
  <c r="BR222" i="1"/>
  <c r="BR250" i="1" s="1"/>
  <c r="BR41" i="8" s="1"/>
  <c r="BS226" i="1"/>
  <c r="BS254" i="1" s="1"/>
  <c r="BQ224" i="1"/>
  <c r="BQ252" i="1" s="1"/>
  <c r="BQ43" i="8" s="1"/>
  <c r="BP268" i="1"/>
  <c r="BP28" i="8" s="1"/>
  <c r="BP34" i="8"/>
  <c r="BR216" i="1"/>
  <c r="BR244" i="1" s="1"/>
  <c r="BR35" i="8" s="1"/>
  <c r="BR219" i="1"/>
  <c r="BR247" i="1" s="1"/>
  <c r="BR38" i="8" s="1"/>
  <c r="BO59" i="8"/>
  <c r="BQ243" i="1"/>
  <c r="BR233" i="1"/>
  <c r="BR261" i="1" s="1"/>
  <c r="BR52" i="8" s="1"/>
  <c r="BS221" i="1"/>
  <c r="BS249" i="1" s="1"/>
  <c r="BS40" i="8" s="1"/>
  <c r="BS232" i="1"/>
  <c r="BS260" i="1" s="1"/>
  <c r="BR45" i="8"/>
  <c r="BP47" i="8"/>
  <c r="BO176" i="1"/>
  <c r="BO182" i="1" s="1"/>
  <c r="BO183" i="1" s="1"/>
  <c r="BO24" i="8"/>
  <c r="BQ228" i="1"/>
  <c r="BQ256" i="1" s="1"/>
  <c r="BP240" i="1"/>
  <c r="BP27" i="8" s="1"/>
  <c r="BQ168" i="1"/>
  <c r="BQ170" i="1" s="1"/>
  <c r="BQ205" i="1" s="1"/>
  <c r="BR51" i="8"/>
  <c r="BS237" i="1"/>
  <c r="BS265" i="1" s="1"/>
  <c r="BS56" i="8" s="1"/>
  <c r="BR236" i="1"/>
  <c r="BR264" i="1" s="1"/>
  <c r="BQ223" i="1"/>
  <c r="BQ251" i="1" s="1"/>
  <c r="BQ42" i="8" s="1"/>
  <c r="BQ239" i="1"/>
  <c r="BQ267" i="1" s="1"/>
  <c r="BQ58" i="8" s="1"/>
  <c r="BQ220" i="1"/>
  <c r="BQ248" i="1" s="1"/>
  <c r="BQ39" i="8" s="1"/>
  <c r="BS225" i="1"/>
  <c r="BS253" i="1" s="1"/>
  <c r="BS44" i="8" s="1"/>
  <c r="BS229" i="1"/>
  <c r="BS257" i="1" s="1"/>
  <c r="BS48" i="8" s="1"/>
  <c r="BR218" i="1"/>
  <c r="BR246" i="1" s="1"/>
  <c r="BR37" i="8" s="1"/>
  <c r="BS234" i="1"/>
  <c r="BS262" i="1" s="1"/>
  <c r="BS53" i="8" s="1"/>
  <c r="BR215" i="1"/>
  <c r="BR217" i="1"/>
  <c r="BR245" i="1" s="1"/>
  <c r="BR36" i="8" s="1"/>
  <c r="BR230" i="1"/>
  <c r="BR258" i="1" s="1"/>
  <c r="BR49" i="8" s="1"/>
  <c r="BQ55" i="8"/>
  <c r="BP174" i="1"/>
  <c r="BP175" i="1"/>
  <c r="AZ206" i="1" l="1"/>
  <c r="AZ17" i="8" s="1"/>
  <c r="AZ18" i="8" s="1"/>
  <c r="BA14" i="8" s="1"/>
  <c r="BQ16" i="8"/>
  <c r="BS166" i="1"/>
  <c r="BR238" i="1"/>
  <c r="BR266" i="1" s="1"/>
  <c r="BR57" i="8" s="1"/>
  <c r="BT163" i="1"/>
  <c r="BS235" i="1"/>
  <c r="BS263" i="1" s="1"/>
  <c r="BS54" i="8" s="1"/>
  <c r="BU159" i="1"/>
  <c r="BT231" i="1"/>
  <c r="BT259" i="1" s="1"/>
  <c r="BT50" i="8" s="1"/>
  <c r="BR168" i="1"/>
  <c r="BR227" i="1"/>
  <c r="BR255" i="1" s="1"/>
  <c r="BR46" i="8" s="1"/>
  <c r="BT229" i="1"/>
  <c r="BT257" i="1" s="1"/>
  <c r="BT48" i="8" s="1"/>
  <c r="BT237" i="1"/>
  <c r="BT265" i="1" s="1"/>
  <c r="BT56" i="8" s="1"/>
  <c r="BT232" i="1"/>
  <c r="BT260" i="1" s="1"/>
  <c r="BR224" i="1"/>
  <c r="BR252" i="1" s="1"/>
  <c r="BR43" i="8" s="1"/>
  <c r="BT226" i="1"/>
  <c r="BT254" i="1" s="1"/>
  <c r="BS230" i="1"/>
  <c r="BS258" i="1" s="1"/>
  <c r="BS49" i="8" s="1"/>
  <c r="BS215" i="1"/>
  <c r="BT234" i="1"/>
  <c r="BT262" i="1" s="1"/>
  <c r="BT53" i="8" s="1"/>
  <c r="BQ175" i="1"/>
  <c r="BQ174" i="1"/>
  <c r="BS51" i="8"/>
  <c r="BS45" i="8"/>
  <c r="BR223" i="1"/>
  <c r="BR251" i="1" s="1"/>
  <c r="BR42" i="8" s="1"/>
  <c r="BS233" i="1"/>
  <c r="BS261" i="1" s="1"/>
  <c r="BS52" i="8" s="1"/>
  <c r="BT225" i="1"/>
  <c r="BT253" i="1" s="1"/>
  <c r="BT44" i="8" s="1"/>
  <c r="BS236" i="1"/>
  <c r="BS264" i="1" s="1"/>
  <c r="BT221" i="1"/>
  <c r="BT249" i="1" s="1"/>
  <c r="BT40" i="8" s="1"/>
  <c r="BQ240" i="1"/>
  <c r="BQ27" i="8" s="1"/>
  <c r="BS219" i="1"/>
  <c r="BS247" i="1" s="1"/>
  <c r="BS38" i="8" s="1"/>
  <c r="BP59" i="8"/>
  <c r="BS222" i="1"/>
  <c r="BS250" i="1" s="1"/>
  <c r="BS41" i="8" s="1"/>
  <c r="BR220" i="1"/>
  <c r="BR248" i="1" s="1"/>
  <c r="BR39" i="8" s="1"/>
  <c r="BQ47" i="8"/>
  <c r="BS216" i="1"/>
  <c r="BS244" i="1" s="1"/>
  <c r="BS35" i="8" s="1"/>
  <c r="BP24" i="8"/>
  <c r="BP176" i="1"/>
  <c r="BP182" i="1" s="1"/>
  <c r="BP183" i="1" s="1"/>
  <c r="BR243" i="1"/>
  <c r="BR239" i="1"/>
  <c r="BR267" i="1" s="1"/>
  <c r="BR58" i="8" s="1"/>
  <c r="BS217" i="1"/>
  <c r="BS245" i="1" s="1"/>
  <c r="BS36" i="8" s="1"/>
  <c r="BS218" i="1"/>
  <c r="BS246" i="1" s="1"/>
  <c r="BS37" i="8" s="1"/>
  <c r="BR55" i="8"/>
  <c r="BR228" i="1"/>
  <c r="BR256" i="1" s="1"/>
  <c r="BQ268" i="1"/>
  <c r="BQ28" i="8" s="1"/>
  <c r="BQ34" i="8"/>
  <c r="AZ210" i="1" l="1"/>
  <c r="BA203" i="1" s="1"/>
  <c r="BA206" i="1" s="1"/>
  <c r="BA17" i="8" s="1"/>
  <c r="BA18" i="8" s="1"/>
  <c r="BB14" i="8" s="1"/>
  <c r="BV159" i="1"/>
  <c r="BU231" i="1"/>
  <c r="BU259" i="1" s="1"/>
  <c r="BU50" i="8" s="1"/>
  <c r="BT166" i="1"/>
  <c r="BS238" i="1"/>
  <c r="BS266" i="1" s="1"/>
  <c r="BS57" i="8" s="1"/>
  <c r="BR174" i="1"/>
  <c r="BR170" i="1"/>
  <c r="BR205" i="1" s="1"/>
  <c r="BU163" i="1"/>
  <c r="BT235" i="1"/>
  <c r="BT263" i="1" s="1"/>
  <c r="BT54" i="8" s="1"/>
  <c r="BR175" i="1"/>
  <c r="BS227" i="1"/>
  <c r="BS255" i="1" s="1"/>
  <c r="BS46" i="8" s="1"/>
  <c r="BS239" i="1"/>
  <c r="BS267" i="1" s="1"/>
  <c r="BS58" i="8" s="1"/>
  <c r="BS220" i="1"/>
  <c r="BS248" i="1" s="1"/>
  <c r="BS39" i="8" s="1"/>
  <c r="BS224" i="1"/>
  <c r="BS252" i="1" s="1"/>
  <c r="BS43" i="8" s="1"/>
  <c r="BU237" i="1"/>
  <c r="BU265" i="1" s="1"/>
  <c r="BU56" i="8" s="1"/>
  <c r="BR240" i="1"/>
  <c r="BR27" i="8" s="1"/>
  <c r="BU221" i="1"/>
  <c r="BU249" i="1" s="1"/>
  <c r="BU40" i="8" s="1"/>
  <c r="BU225" i="1"/>
  <c r="BU253" i="1" s="1"/>
  <c r="BU44" i="8" s="1"/>
  <c r="BS223" i="1"/>
  <c r="BS251" i="1" s="1"/>
  <c r="BS42" i="8" s="1"/>
  <c r="BS243" i="1"/>
  <c r="BT230" i="1"/>
  <c r="BT258" i="1" s="1"/>
  <c r="BT49" i="8" s="1"/>
  <c r="BR47" i="8"/>
  <c r="BT216" i="1"/>
  <c r="BT244" i="1" s="1"/>
  <c r="BT35" i="8" s="1"/>
  <c r="BS55" i="8"/>
  <c r="BT217" i="1"/>
  <c r="BT245" i="1" s="1"/>
  <c r="BT36" i="8" s="1"/>
  <c r="BT219" i="1"/>
  <c r="BT247" i="1" s="1"/>
  <c r="BT38" i="8" s="1"/>
  <c r="BU234" i="1"/>
  <c r="BU262" i="1" s="1"/>
  <c r="BU53" i="8" s="1"/>
  <c r="BS168" i="1"/>
  <c r="BS170" i="1" s="1"/>
  <c r="BS205" i="1" s="1"/>
  <c r="BS16" i="8" s="1"/>
  <c r="BU226" i="1"/>
  <c r="BU254" i="1" s="1"/>
  <c r="BU232" i="1"/>
  <c r="BU260" i="1" s="1"/>
  <c r="BU229" i="1"/>
  <c r="BU257" i="1" s="1"/>
  <c r="BU48" i="8" s="1"/>
  <c r="BQ59" i="8"/>
  <c r="BR268" i="1"/>
  <c r="BR28" i="8" s="1"/>
  <c r="BR34" i="8"/>
  <c r="BT222" i="1"/>
  <c r="BT250" i="1" s="1"/>
  <c r="BT41" i="8" s="1"/>
  <c r="BT215" i="1"/>
  <c r="BS228" i="1"/>
  <c r="BS256" i="1" s="1"/>
  <c r="BT218" i="1"/>
  <c r="BT246" i="1" s="1"/>
  <c r="BT37" i="8" s="1"/>
  <c r="BT236" i="1"/>
  <c r="BT264" i="1" s="1"/>
  <c r="BT233" i="1"/>
  <c r="BT261" i="1" s="1"/>
  <c r="BT52" i="8" s="1"/>
  <c r="BQ24" i="8"/>
  <c r="BQ176" i="1"/>
  <c r="BQ182" i="1" s="1"/>
  <c r="BQ183" i="1" s="1"/>
  <c r="BT45" i="8"/>
  <c r="BT51" i="8"/>
  <c r="BA210" i="1" l="1"/>
  <c r="BB203" i="1" s="1"/>
  <c r="BR16" i="8"/>
  <c r="BR176" i="1"/>
  <c r="BR182" i="1" s="1"/>
  <c r="BR24" i="8"/>
  <c r="BV163" i="1"/>
  <c r="BU235" i="1"/>
  <c r="BU263" i="1" s="1"/>
  <c r="BU54" i="8" s="1"/>
  <c r="BU166" i="1"/>
  <c r="BT238" i="1"/>
  <c r="BT266" i="1" s="1"/>
  <c r="BT57" i="8" s="1"/>
  <c r="BW159" i="1"/>
  <c r="BV231" i="1"/>
  <c r="BV259" i="1" s="1"/>
  <c r="BV50" i="8" s="1"/>
  <c r="BT227" i="1"/>
  <c r="BT255" i="1" s="1"/>
  <c r="BT46" i="8" s="1"/>
  <c r="BU222" i="1"/>
  <c r="BU250" i="1" s="1"/>
  <c r="BU41" i="8" s="1"/>
  <c r="BS175" i="1"/>
  <c r="BS174" i="1"/>
  <c r="BU217" i="1"/>
  <c r="BU245" i="1" s="1"/>
  <c r="BU36" i="8" s="1"/>
  <c r="BT220" i="1"/>
  <c r="BT248" i="1" s="1"/>
  <c r="BT39" i="8" s="1"/>
  <c r="BT228" i="1"/>
  <c r="BT256" i="1" s="1"/>
  <c r="BT168" i="1"/>
  <c r="BT170" i="1" s="1"/>
  <c r="BT205" i="1" s="1"/>
  <c r="BT16" i="8" s="1"/>
  <c r="BU51" i="8"/>
  <c r="BV234" i="1"/>
  <c r="BV262" i="1" s="1"/>
  <c r="BV53" i="8" s="1"/>
  <c r="BT223" i="1"/>
  <c r="BT251" i="1" s="1"/>
  <c r="BT42" i="8" s="1"/>
  <c r="BV221" i="1"/>
  <c r="BV249" i="1" s="1"/>
  <c r="BV40" i="8" s="1"/>
  <c r="BV232" i="1"/>
  <c r="BV260" i="1" s="1"/>
  <c r="BU216" i="1"/>
  <c r="BU244" i="1" s="1"/>
  <c r="BU35" i="8" s="1"/>
  <c r="BV237" i="1"/>
  <c r="BV265" i="1" s="1"/>
  <c r="BV56" i="8" s="1"/>
  <c r="BT55" i="8"/>
  <c r="BS47" i="8"/>
  <c r="BT243" i="1"/>
  <c r="BV229" i="1"/>
  <c r="BV257" i="1" s="1"/>
  <c r="BV48" i="8" s="1"/>
  <c r="BV226" i="1"/>
  <c r="BV254" i="1" s="1"/>
  <c r="BS268" i="1"/>
  <c r="BS28" i="8" s="1"/>
  <c r="BS34" i="8"/>
  <c r="BT224" i="1"/>
  <c r="BT252" i="1" s="1"/>
  <c r="BT43" i="8" s="1"/>
  <c r="BT239" i="1"/>
  <c r="BT267" i="1" s="1"/>
  <c r="BT58" i="8" s="1"/>
  <c r="BU236" i="1"/>
  <c r="BU264" i="1" s="1"/>
  <c r="BU215" i="1"/>
  <c r="BU219" i="1"/>
  <c r="BU247" i="1" s="1"/>
  <c r="BU38" i="8" s="1"/>
  <c r="BU230" i="1"/>
  <c r="BU258" i="1" s="1"/>
  <c r="BU49" i="8" s="1"/>
  <c r="BU233" i="1"/>
  <c r="BU261" i="1" s="1"/>
  <c r="BU52" i="8" s="1"/>
  <c r="BR59" i="8"/>
  <c r="BU218" i="1"/>
  <c r="BU246" i="1" s="1"/>
  <c r="BU37" i="8" s="1"/>
  <c r="BU45" i="8"/>
  <c r="BR183" i="1"/>
  <c r="BS240" i="1"/>
  <c r="BS27" i="8" s="1"/>
  <c r="BV225" i="1"/>
  <c r="BV253" i="1" s="1"/>
  <c r="BV44" i="8" s="1"/>
  <c r="BB206" i="1" l="1"/>
  <c r="BB17" i="8" s="1"/>
  <c r="BB18" i="8" s="1"/>
  <c r="BC14" i="8" s="1"/>
  <c r="BV166" i="1"/>
  <c r="BU238" i="1"/>
  <c r="BU266" i="1" s="1"/>
  <c r="BU57" i="8" s="1"/>
  <c r="BX159" i="1"/>
  <c r="BW231" i="1"/>
  <c r="BW259" i="1" s="1"/>
  <c r="BW50" i="8" s="1"/>
  <c r="BW163" i="1"/>
  <c r="BV235" i="1"/>
  <c r="BV263" i="1" s="1"/>
  <c r="BV54" i="8" s="1"/>
  <c r="BU227" i="1"/>
  <c r="BU255" i="1" s="1"/>
  <c r="BU46" i="8" s="1"/>
  <c r="BU168" i="1"/>
  <c r="BS59" i="8"/>
  <c r="BW237" i="1"/>
  <c r="BW265" i="1" s="1"/>
  <c r="BW56" i="8" s="1"/>
  <c r="BU55" i="8"/>
  <c r="BW226" i="1"/>
  <c r="BW254" i="1" s="1"/>
  <c r="BT34" i="8"/>
  <c r="BT268" i="1"/>
  <c r="BT28" i="8" s="1"/>
  <c r="BV216" i="1"/>
  <c r="BV244" i="1" s="1"/>
  <c r="BV35" i="8" s="1"/>
  <c r="BU220" i="1"/>
  <c r="BU248" i="1" s="1"/>
  <c r="BU39" i="8" s="1"/>
  <c r="BS24" i="8"/>
  <c r="BS176" i="1"/>
  <c r="BS182" i="1" s="1"/>
  <c r="BS183" i="1" s="1"/>
  <c r="BV218" i="1"/>
  <c r="BV246" i="1" s="1"/>
  <c r="BV37" i="8" s="1"/>
  <c r="BV233" i="1"/>
  <c r="BV261" i="1" s="1"/>
  <c r="BV52" i="8" s="1"/>
  <c r="BV219" i="1"/>
  <c r="BV247" i="1" s="1"/>
  <c r="BV38" i="8" s="1"/>
  <c r="BU243" i="1"/>
  <c r="BU239" i="1"/>
  <c r="BU267" i="1" s="1"/>
  <c r="BU58" i="8" s="1"/>
  <c r="BV45" i="8"/>
  <c r="BT240" i="1"/>
  <c r="BT27" i="8" s="1"/>
  <c r="BW221" i="1"/>
  <c r="BW249" i="1" s="1"/>
  <c r="BW40" i="8" s="1"/>
  <c r="BW229" i="1"/>
  <c r="BW257" i="1" s="1"/>
  <c r="BW48" i="8" s="1"/>
  <c r="BW232" i="1"/>
  <c r="BW260" i="1" s="1"/>
  <c r="BU228" i="1"/>
  <c r="BU256" i="1" s="1"/>
  <c r="BV217" i="1"/>
  <c r="BV245" i="1" s="1"/>
  <c r="BV36" i="8" s="1"/>
  <c r="BV222" i="1"/>
  <c r="BV250" i="1" s="1"/>
  <c r="BV41" i="8" s="1"/>
  <c r="BW225" i="1"/>
  <c r="BW253" i="1" s="1"/>
  <c r="BW44" i="8" s="1"/>
  <c r="BV230" i="1"/>
  <c r="BV258" i="1" s="1"/>
  <c r="BV49" i="8" s="1"/>
  <c r="BV215" i="1"/>
  <c r="BV236" i="1"/>
  <c r="BV264" i="1" s="1"/>
  <c r="BU224" i="1"/>
  <c r="BU252" i="1" s="1"/>
  <c r="BU43" i="8" s="1"/>
  <c r="BV51" i="8"/>
  <c r="BU223" i="1"/>
  <c r="BU251" i="1" s="1"/>
  <c r="BU42" i="8" s="1"/>
  <c r="BW234" i="1"/>
  <c r="BW262" i="1" s="1"/>
  <c r="BW53" i="8" s="1"/>
  <c r="BT175" i="1"/>
  <c r="BT174" i="1"/>
  <c r="BT47" i="8"/>
  <c r="BB210" i="1" l="1"/>
  <c r="BC203" i="1" s="1"/>
  <c r="BU174" i="1"/>
  <c r="BU24" i="8" s="1"/>
  <c r="BU170" i="1"/>
  <c r="BU205" i="1" s="1"/>
  <c r="BY159" i="1"/>
  <c r="BX231" i="1"/>
  <c r="BX259" i="1" s="1"/>
  <c r="BX50" i="8" s="1"/>
  <c r="BX163" i="1"/>
  <c r="BW235" i="1"/>
  <c r="BW263" i="1" s="1"/>
  <c r="BW54" i="8" s="1"/>
  <c r="BW166" i="1"/>
  <c r="BV238" i="1"/>
  <c r="BV266" i="1" s="1"/>
  <c r="BV57" i="8" s="1"/>
  <c r="BU175" i="1"/>
  <c r="BV227" i="1"/>
  <c r="BV255" i="1" s="1"/>
  <c r="BV46" i="8" s="1"/>
  <c r="BW230" i="1"/>
  <c r="BW258" i="1" s="1"/>
  <c r="BW49" i="8" s="1"/>
  <c r="BW217" i="1"/>
  <c r="BW245" i="1" s="1"/>
  <c r="BW36" i="8" s="1"/>
  <c r="BX234" i="1"/>
  <c r="BX262" i="1" s="1"/>
  <c r="BX53" i="8" s="1"/>
  <c r="BV243" i="1"/>
  <c r="BW51" i="8"/>
  <c r="BX221" i="1"/>
  <c r="BX249" i="1" s="1"/>
  <c r="BX40" i="8" s="1"/>
  <c r="BU268" i="1"/>
  <c r="BU28" i="8" s="1"/>
  <c r="BU34" i="8"/>
  <c r="BW233" i="1"/>
  <c r="BW261" i="1" s="1"/>
  <c r="BW52" i="8" s="1"/>
  <c r="BW215" i="1"/>
  <c r="BX232" i="1"/>
  <c r="BX260" i="1" s="1"/>
  <c r="BW45" i="8"/>
  <c r="BW236" i="1"/>
  <c r="BW264" i="1" s="1"/>
  <c r="BW222" i="1"/>
  <c r="BW250" i="1" s="1"/>
  <c r="BW41" i="8" s="1"/>
  <c r="BV228" i="1"/>
  <c r="BV256" i="1" s="1"/>
  <c r="BX229" i="1"/>
  <c r="BX257" i="1" s="1"/>
  <c r="BX48" i="8" s="1"/>
  <c r="BU240" i="1"/>
  <c r="BU27" i="8" s="1"/>
  <c r="BT59" i="8"/>
  <c r="BX237" i="1"/>
  <c r="BX265" i="1" s="1"/>
  <c r="BX56" i="8" s="1"/>
  <c r="BV224" i="1"/>
  <c r="BV252" i="1" s="1"/>
  <c r="BV43" i="8" s="1"/>
  <c r="BX225" i="1"/>
  <c r="BX253" i="1" s="1"/>
  <c r="BX44" i="8" s="1"/>
  <c r="BT24" i="8"/>
  <c r="BT176" i="1"/>
  <c r="BT182" i="1" s="1"/>
  <c r="BT183" i="1" s="1"/>
  <c r="BV223" i="1"/>
  <c r="BV251" i="1" s="1"/>
  <c r="BV42" i="8" s="1"/>
  <c r="BV55" i="8"/>
  <c r="BV168" i="1"/>
  <c r="BV170" i="1" s="1"/>
  <c r="BV205" i="1" s="1"/>
  <c r="BV16" i="8" s="1"/>
  <c r="BU47" i="8"/>
  <c r="BV239" i="1"/>
  <c r="BV267" i="1" s="1"/>
  <c r="BV58" i="8" s="1"/>
  <c r="BW219" i="1"/>
  <c r="BW247" i="1" s="1"/>
  <c r="BW38" i="8" s="1"/>
  <c r="BW218" i="1"/>
  <c r="BW246" i="1" s="1"/>
  <c r="BW37" i="8" s="1"/>
  <c r="BV220" i="1"/>
  <c r="BV248" i="1" s="1"/>
  <c r="BV39" i="8" s="1"/>
  <c r="BW216" i="1"/>
  <c r="BW244" i="1" s="1"/>
  <c r="BW35" i="8" s="1"/>
  <c r="BX226" i="1"/>
  <c r="BX254" i="1" s="1"/>
  <c r="BU176" i="1" l="1"/>
  <c r="BU182" i="1" s="1"/>
  <c r="BU183" i="1" s="1"/>
  <c r="BU16" i="8"/>
  <c r="BC206" i="1"/>
  <c r="BC17" i="8" s="1"/>
  <c r="BC18" i="8" s="1"/>
  <c r="BD14" i="8" s="1"/>
  <c r="BX166" i="1"/>
  <c r="BW238" i="1"/>
  <c r="BW266" i="1" s="1"/>
  <c r="BW57" i="8" s="1"/>
  <c r="BZ159" i="1"/>
  <c r="BY231" i="1"/>
  <c r="BY259" i="1" s="1"/>
  <c r="BY50" i="8" s="1"/>
  <c r="BY163" i="1"/>
  <c r="BX235" i="1"/>
  <c r="BX263" i="1" s="1"/>
  <c r="BX54" i="8" s="1"/>
  <c r="BW227" i="1"/>
  <c r="BW255" i="1" s="1"/>
  <c r="BW46" i="8" s="1"/>
  <c r="BW168" i="1"/>
  <c r="BX219" i="1"/>
  <c r="BX247" i="1" s="1"/>
  <c r="BX38" i="8" s="1"/>
  <c r="BU59" i="8"/>
  <c r="BV34" i="8"/>
  <c r="BV268" i="1"/>
  <c r="BV28" i="8" s="1"/>
  <c r="BX45" i="8"/>
  <c r="BW224" i="1"/>
  <c r="BW252" i="1" s="1"/>
  <c r="BW43" i="8" s="1"/>
  <c r="BY229" i="1"/>
  <c r="BY257" i="1" s="1"/>
  <c r="BY48" i="8" s="1"/>
  <c r="BX222" i="1"/>
  <c r="BX250" i="1" s="1"/>
  <c r="BX41" i="8" s="1"/>
  <c r="BX236" i="1"/>
  <c r="BX264" i="1" s="1"/>
  <c r="BY232" i="1"/>
  <c r="BY260" i="1" s="1"/>
  <c r="BV240" i="1"/>
  <c r="BV27" i="8" s="1"/>
  <c r="BW220" i="1"/>
  <c r="BW248" i="1" s="1"/>
  <c r="BW39" i="8" s="1"/>
  <c r="BX217" i="1"/>
  <c r="BX245" i="1" s="1"/>
  <c r="BX36" i="8" s="1"/>
  <c r="BX218" i="1"/>
  <c r="BX246" i="1" s="1"/>
  <c r="BX37" i="8" s="1"/>
  <c r="BW55" i="8"/>
  <c r="BX51" i="8"/>
  <c r="BX233" i="1"/>
  <c r="BX261" i="1" s="1"/>
  <c r="BX52" i="8" s="1"/>
  <c r="BY221" i="1"/>
  <c r="BY249" i="1" s="1"/>
  <c r="BY40" i="8" s="1"/>
  <c r="BY234" i="1"/>
  <c r="BY262" i="1" s="1"/>
  <c r="BY53" i="8" s="1"/>
  <c r="BX230" i="1"/>
  <c r="BX258" i="1" s="1"/>
  <c r="BX49" i="8" s="1"/>
  <c r="BY226" i="1"/>
  <c r="BY254" i="1" s="1"/>
  <c r="BV175" i="1"/>
  <c r="BV174" i="1"/>
  <c r="BV47" i="8"/>
  <c r="BW243" i="1"/>
  <c r="BX216" i="1"/>
  <c r="BX244" i="1" s="1"/>
  <c r="BX35" i="8" s="1"/>
  <c r="BW239" i="1"/>
  <c r="BW267" i="1" s="1"/>
  <c r="BW58" i="8" s="1"/>
  <c r="BW223" i="1"/>
  <c r="BW251" i="1" s="1"/>
  <c r="BW42" i="8" s="1"/>
  <c r="BY225" i="1"/>
  <c r="BY253" i="1" s="1"/>
  <c r="BY44" i="8" s="1"/>
  <c r="BY237" i="1"/>
  <c r="BY265" i="1" s="1"/>
  <c r="BY56" i="8" s="1"/>
  <c r="BW228" i="1"/>
  <c r="BW256" i="1" s="1"/>
  <c r="BX215" i="1"/>
  <c r="BC210" i="1" l="1"/>
  <c r="BD203" i="1" s="1"/>
  <c r="BD206" i="1" s="1"/>
  <c r="BD17" i="8" s="1"/>
  <c r="BD18" i="8" s="1"/>
  <c r="BE14" i="8" s="1"/>
  <c r="CA159" i="1"/>
  <c r="BZ231" i="1"/>
  <c r="BZ259" i="1" s="1"/>
  <c r="BZ50" i="8" s="1"/>
  <c r="BW175" i="1"/>
  <c r="BW170" i="1"/>
  <c r="BW205" i="1" s="1"/>
  <c r="BZ163" i="1"/>
  <c r="BY235" i="1"/>
  <c r="BY263" i="1" s="1"/>
  <c r="BY54" i="8" s="1"/>
  <c r="BY166" i="1"/>
  <c r="BX238" i="1"/>
  <c r="BX266" i="1" s="1"/>
  <c r="BX57" i="8" s="1"/>
  <c r="BW174" i="1"/>
  <c r="BX227" i="1"/>
  <c r="BX255" i="1" s="1"/>
  <c r="BX46" i="8" s="1"/>
  <c r="BX168" i="1"/>
  <c r="BW240" i="1"/>
  <c r="BW27" i="8" s="1"/>
  <c r="BZ225" i="1"/>
  <c r="BZ253" i="1" s="1"/>
  <c r="BZ44" i="8" s="1"/>
  <c r="BY236" i="1"/>
  <c r="BY264" i="1" s="1"/>
  <c r="BZ229" i="1"/>
  <c r="BZ257" i="1" s="1"/>
  <c r="BZ48" i="8" s="1"/>
  <c r="BY219" i="1"/>
  <c r="BY247" i="1" s="1"/>
  <c r="BY38" i="8" s="1"/>
  <c r="BX243" i="1"/>
  <c r="BW47" i="8"/>
  <c r="BW268" i="1"/>
  <c r="BW28" i="8" s="1"/>
  <c r="BW34" i="8"/>
  <c r="BV24" i="8"/>
  <c r="BV176" i="1"/>
  <c r="BV182" i="1" s="1"/>
  <c r="BV183" i="1" s="1"/>
  <c r="BY230" i="1"/>
  <c r="BY258" i="1" s="1"/>
  <c r="BY49" i="8" s="1"/>
  <c r="BZ221" i="1"/>
  <c r="BZ249" i="1" s="1"/>
  <c r="BZ40" i="8" s="1"/>
  <c r="BY217" i="1"/>
  <c r="BY245" i="1" s="1"/>
  <c r="BY36" i="8" s="1"/>
  <c r="BX55" i="8"/>
  <c r="BX239" i="1"/>
  <c r="BX267" i="1" s="1"/>
  <c r="BX58" i="8" s="1"/>
  <c r="BY45" i="8"/>
  <c r="BX223" i="1"/>
  <c r="BX251" i="1" s="1"/>
  <c r="BX42" i="8" s="1"/>
  <c r="BY216" i="1"/>
  <c r="BY244" i="1" s="1"/>
  <c r="BY35" i="8" s="1"/>
  <c r="BZ232" i="1"/>
  <c r="BZ260" i="1" s="1"/>
  <c r="BY222" i="1"/>
  <c r="BY250" i="1" s="1"/>
  <c r="BY41" i="8" s="1"/>
  <c r="BX224" i="1"/>
  <c r="BX252" i="1" s="1"/>
  <c r="BX43" i="8" s="1"/>
  <c r="BX228" i="1"/>
  <c r="BX256" i="1" s="1"/>
  <c r="BY215" i="1"/>
  <c r="BZ237" i="1"/>
  <c r="BZ265" i="1" s="1"/>
  <c r="BZ56" i="8" s="1"/>
  <c r="BZ226" i="1"/>
  <c r="BZ254" i="1" s="1"/>
  <c r="BZ234" i="1"/>
  <c r="BZ262" i="1" s="1"/>
  <c r="BZ53" i="8" s="1"/>
  <c r="BY233" i="1"/>
  <c r="BY261" i="1" s="1"/>
  <c r="BY52" i="8" s="1"/>
  <c r="BY218" i="1"/>
  <c r="BY246" i="1" s="1"/>
  <c r="BY37" i="8" s="1"/>
  <c r="BX220" i="1"/>
  <c r="BX248" i="1" s="1"/>
  <c r="BX39" i="8" s="1"/>
  <c r="BY51" i="8"/>
  <c r="BV59" i="8"/>
  <c r="BD210" i="1" l="1"/>
  <c r="BE203" i="1" s="1"/>
  <c r="BE206" i="1" s="1"/>
  <c r="BE17" i="8" s="1"/>
  <c r="BE18" i="8" s="1"/>
  <c r="BF14" i="8" s="1"/>
  <c r="BW16" i="8"/>
  <c r="BX175" i="1"/>
  <c r="BX170" i="1"/>
  <c r="BX205" i="1" s="1"/>
  <c r="BZ166" i="1"/>
  <c r="BY238" i="1"/>
  <c r="BY266" i="1" s="1"/>
  <c r="BY57" i="8" s="1"/>
  <c r="BW176" i="1"/>
  <c r="BW182" i="1" s="1"/>
  <c r="BW183" i="1" s="1"/>
  <c r="CA163" i="1"/>
  <c r="BZ235" i="1"/>
  <c r="BZ263" i="1" s="1"/>
  <c r="BZ54" i="8" s="1"/>
  <c r="CB159" i="1"/>
  <c r="CA231" i="1"/>
  <c r="CA259" i="1" s="1"/>
  <c r="CA50" i="8" s="1"/>
  <c r="BW24" i="8"/>
  <c r="BX174" i="1"/>
  <c r="BY227" i="1"/>
  <c r="BY255" i="1" s="1"/>
  <c r="BY46" i="8" s="1"/>
  <c r="BX240" i="1"/>
  <c r="BX27" i="8" s="1"/>
  <c r="BZ218" i="1"/>
  <c r="BZ246" i="1" s="1"/>
  <c r="BZ37" i="8" s="1"/>
  <c r="BY228" i="1"/>
  <c r="BY256" i="1" s="1"/>
  <c r="BY223" i="1"/>
  <c r="BY251" i="1" s="1"/>
  <c r="BY42" i="8" s="1"/>
  <c r="BZ233" i="1"/>
  <c r="BZ261" i="1" s="1"/>
  <c r="BZ52" i="8" s="1"/>
  <c r="CA237" i="1"/>
  <c r="CA265" i="1" s="1"/>
  <c r="CA56" i="8" s="1"/>
  <c r="BZ45" i="8"/>
  <c r="BZ51" i="8"/>
  <c r="BZ217" i="1"/>
  <c r="BZ245" i="1" s="1"/>
  <c r="BZ36" i="8" s="1"/>
  <c r="BZ230" i="1"/>
  <c r="BZ258" i="1" s="1"/>
  <c r="BZ49" i="8" s="1"/>
  <c r="BW59" i="8"/>
  <c r="BX268" i="1"/>
  <c r="BX28" i="8" s="1"/>
  <c r="BX34" i="8"/>
  <c r="CA229" i="1"/>
  <c r="CA257" i="1" s="1"/>
  <c r="CA48" i="8" s="1"/>
  <c r="CA225" i="1"/>
  <c r="CA253" i="1" s="1"/>
  <c r="CA44" i="8" s="1"/>
  <c r="BZ215" i="1"/>
  <c r="BZ222" i="1"/>
  <c r="BZ250" i="1" s="1"/>
  <c r="BZ41" i="8" s="1"/>
  <c r="BY243" i="1"/>
  <c r="BX47" i="8"/>
  <c r="CA221" i="1"/>
  <c r="CA249" i="1" s="1"/>
  <c r="CA40" i="8" s="1"/>
  <c r="BZ219" i="1"/>
  <c r="BZ247" i="1" s="1"/>
  <c r="BZ38" i="8" s="1"/>
  <c r="BZ236" i="1"/>
  <c r="BZ264" i="1" s="1"/>
  <c r="CA234" i="1"/>
  <c r="CA262" i="1" s="1"/>
  <c r="CA53" i="8" s="1"/>
  <c r="BY220" i="1"/>
  <c r="BY248" i="1" s="1"/>
  <c r="BY39" i="8" s="1"/>
  <c r="CA226" i="1"/>
  <c r="CA254" i="1" s="1"/>
  <c r="BY168" i="1"/>
  <c r="BY170" i="1" s="1"/>
  <c r="BY205" i="1" s="1"/>
  <c r="BY16" i="8" s="1"/>
  <c r="BY224" i="1"/>
  <c r="BY252" i="1" s="1"/>
  <c r="BY43" i="8" s="1"/>
  <c r="CA232" i="1"/>
  <c r="CA260" i="1" s="1"/>
  <c r="BZ216" i="1"/>
  <c r="BZ244" i="1" s="1"/>
  <c r="BZ35" i="8" s="1"/>
  <c r="BY239" i="1"/>
  <c r="BY267" i="1" s="1"/>
  <c r="BY58" i="8" s="1"/>
  <c r="BY55" i="8"/>
  <c r="BX176" i="1" l="1"/>
  <c r="BX182" i="1" s="1"/>
  <c r="BX183" i="1" s="1"/>
  <c r="BX16" i="8"/>
  <c r="BE210" i="1"/>
  <c r="BF203" i="1" s="1"/>
  <c r="CC159" i="1"/>
  <c r="CB231" i="1"/>
  <c r="CB259" i="1" s="1"/>
  <c r="CB50" i="8" s="1"/>
  <c r="CB163" i="1"/>
  <c r="CA235" i="1"/>
  <c r="CA263" i="1" s="1"/>
  <c r="CA54" i="8" s="1"/>
  <c r="CA166" i="1"/>
  <c r="BZ238" i="1"/>
  <c r="BZ266" i="1" s="1"/>
  <c r="BZ57" i="8" s="1"/>
  <c r="BX24" i="8"/>
  <c r="BZ227" i="1"/>
  <c r="BZ255" i="1" s="1"/>
  <c r="BZ46" i="8" s="1"/>
  <c r="BZ239" i="1"/>
  <c r="BZ267" i="1" s="1"/>
  <c r="BZ58" i="8" s="1"/>
  <c r="CA216" i="1"/>
  <c r="CA244" i="1" s="1"/>
  <c r="CA35" i="8" s="1"/>
  <c r="CA45" i="8"/>
  <c r="CB225" i="1"/>
  <c r="CB253" i="1" s="1"/>
  <c r="CB44" i="8" s="1"/>
  <c r="BX59" i="8"/>
  <c r="BZ228" i="1"/>
  <c r="BZ256" i="1" s="1"/>
  <c r="BZ220" i="1"/>
  <c r="BZ248" i="1" s="1"/>
  <c r="BZ39" i="8" s="1"/>
  <c r="CB221" i="1"/>
  <c r="CB249" i="1" s="1"/>
  <c r="CB40" i="8" s="1"/>
  <c r="BZ243" i="1"/>
  <c r="BY47" i="8"/>
  <c r="CB232" i="1"/>
  <c r="CB260" i="1" s="1"/>
  <c r="BZ55" i="8"/>
  <c r="BY240" i="1"/>
  <c r="BY27" i="8" s="1"/>
  <c r="CA222" i="1"/>
  <c r="CA250" i="1" s="1"/>
  <c r="CA41" i="8" s="1"/>
  <c r="BZ168" i="1"/>
  <c r="BZ170" i="1" s="1"/>
  <c r="BZ205" i="1" s="1"/>
  <c r="CB229" i="1"/>
  <c r="CB257" i="1" s="1"/>
  <c r="CB48" i="8" s="1"/>
  <c r="CA217" i="1"/>
  <c r="CA245" i="1" s="1"/>
  <c r="CA36" i="8" s="1"/>
  <c r="CB237" i="1"/>
  <c r="CB265" i="1" s="1"/>
  <c r="CB56" i="8" s="1"/>
  <c r="BZ223" i="1"/>
  <c r="BZ251" i="1" s="1"/>
  <c r="BZ42" i="8" s="1"/>
  <c r="CA218" i="1"/>
  <c r="CA246" i="1" s="1"/>
  <c r="CA37" i="8" s="1"/>
  <c r="BZ224" i="1"/>
  <c r="BZ252" i="1" s="1"/>
  <c r="BZ43" i="8" s="1"/>
  <c r="CA215" i="1"/>
  <c r="CA230" i="1"/>
  <c r="CA258" i="1" s="1"/>
  <c r="CA49" i="8" s="1"/>
  <c r="CA233" i="1"/>
  <c r="CA261" i="1" s="1"/>
  <c r="CA52" i="8" s="1"/>
  <c r="CB234" i="1"/>
  <c r="CB262" i="1" s="1"/>
  <c r="CB53" i="8" s="1"/>
  <c r="CA236" i="1"/>
  <c r="CA264" i="1" s="1"/>
  <c r="BY175" i="1"/>
  <c r="BY174" i="1"/>
  <c r="CA51" i="8"/>
  <c r="CB226" i="1"/>
  <c r="CB254" i="1" s="1"/>
  <c r="CA219" i="1"/>
  <c r="CA247" i="1" s="1"/>
  <c r="CA38" i="8" s="1"/>
  <c r="BY268" i="1"/>
  <c r="BY28" i="8" s="1"/>
  <c r="BY34" i="8"/>
  <c r="BF206" i="1" l="1"/>
  <c r="BF17" i="8" s="1"/>
  <c r="BF18" i="8" s="1"/>
  <c r="BG14" i="8" s="1"/>
  <c r="BZ16" i="8"/>
  <c r="CC163" i="1"/>
  <c r="CB235" i="1"/>
  <c r="CB263" i="1" s="1"/>
  <c r="CB54" i="8" s="1"/>
  <c r="CB166" i="1"/>
  <c r="CA238" i="1"/>
  <c r="CA266" i="1" s="1"/>
  <c r="CA57" i="8" s="1"/>
  <c r="CC231" i="1"/>
  <c r="F159" i="1"/>
  <c r="D159" i="1" s="1"/>
  <c r="CA227" i="1"/>
  <c r="CA255" i="1" s="1"/>
  <c r="CA46" i="8" s="1"/>
  <c r="CA168" i="1"/>
  <c r="CB219" i="1"/>
  <c r="CB247" i="1" s="1"/>
  <c r="CB38" i="8" s="1"/>
  <c r="CA55" i="8"/>
  <c r="CA243" i="1"/>
  <c r="CA228" i="1"/>
  <c r="CA256" i="1" s="1"/>
  <c r="CC234" i="1"/>
  <c r="F162" i="1"/>
  <c r="D162" i="1" s="1"/>
  <c r="CB218" i="1"/>
  <c r="CB246" i="1" s="1"/>
  <c r="CB37" i="8" s="1"/>
  <c r="CC237" i="1"/>
  <c r="F165" i="1"/>
  <c r="D165" i="1" s="1"/>
  <c r="CC229" i="1"/>
  <c r="F157" i="1"/>
  <c r="D157" i="1" s="1"/>
  <c r="BZ47" i="8"/>
  <c r="CB222" i="1"/>
  <c r="CB250" i="1" s="1"/>
  <c r="CB41" i="8" s="1"/>
  <c r="CB216" i="1"/>
  <c r="CB244" i="1" s="1"/>
  <c r="CB35" i="8" s="1"/>
  <c r="CB45" i="8"/>
  <c r="CB230" i="1"/>
  <c r="CB258" i="1" s="1"/>
  <c r="CB49" i="8" s="1"/>
  <c r="BY59" i="8"/>
  <c r="BY24" i="8"/>
  <c r="BY176" i="1"/>
  <c r="BY182" i="1" s="1"/>
  <c r="BY183" i="1" s="1"/>
  <c r="CC232" i="1"/>
  <c r="F160" i="1"/>
  <c r="D160" i="1" s="1"/>
  <c r="BZ34" i="8"/>
  <c r="BZ268" i="1"/>
  <c r="BZ28" i="8" s="1"/>
  <c r="CA220" i="1"/>
  <c r="CA248" i="1" s="1"/>
  <c r="CA39" i="8" s="1"/>
  <c r="CA239" i="1"/>
  <c r="CA267" i="1" s="1"/>
  <c r="CA58" i="8" s="1"/>
  <c r="CC226" i="1"/>
  <c r="F154" i="1"/>
  <c r="D154" i="1" s="1"/>
  <c r="CC221" i="1"/>
  <c r="F149" i="1"/>
  <c r="D149" i="1" s="1"/>
  <c r="CC225" i="1"/>
  <c r="F153" i="1"/>
  <c r="D153" i="1" s="1"/>
  <c r="CB236" i="1"/>
  <c r="CB264" i="1" s="1"/>
  <c r="CB233" i="1"/>
  <c r="CB261" i="1" s="1"/>
  <c r="CB52" i="8" s="1"/>
  <c r="CB215" i="1"/>
  <c r="CA224" i="1"/>
  <c r="CA252" i="1" s="1"/>
  <c r="CA43" i="8" s="1"/>
  <c r="CA223" i="1"/>
  <c r="CA251" i="1" s="1"/>
  <c r="CA42" i="8" s="1"/>
  <c r="CB217" i="1"/>
  <c r="CB245" i="1" s="1"/>
  <c r="CB36" i="8" s="1"/>
  <c r="BZ175" i="1"/>
  <c r="BZ174" i="1"/>
  <c r="CB51" i="8"/>
  <c r="BZ240" i="1"/>
  <c r="BZ27" i="8" s="1"/>
  <c r="BF210" i="1" l="1"/>
  <c r="BG203" i="1" s="1"/>
  <c r="BG206" i="1" s="1"/>
  <c r="BG17" i="8" s="1"/>
  <c r="BG18" i="8" s="1"/>
  <c r="BH14" i="8" s="1"/>
  <c r="CC166" i="1"/>
  <c r="CC238" i="1" s="1"/>
  <c r="CC266" i="1" s="1"/>
  <c r="CC57" i="8" s="1"/>
  <c r="CB238" i="1"/>
  <c r="CA174" i="1"/>
  <c r="CA24" i="8" s="1"/>
  <c r="CA170" i="1"/>
  <c r="CA205" i="1" s="1"/>
  <c r="CC259" i="1"/>
  <c r="F231" i="1"/>
  <c r="CC235" i="1"/>
  <c r="F163" i="1"/>
  <c r="D163" i="1" s="1"/>
  <c r="CC253" i="1"/>
  <c r="F225" i="1"/>
  <c r="CC254" i="1"/>
  <c r="F254" i="1" s="1"/>
  <c r="F226" i="1"/>
  <c r="CC265" i="1"/>
  <c r="F237" i="1"/>
  <c r="CC249" i="1"/>
  <c r="F221" i="1"/>
  <c r="CC260" i="1"/>
  <c r="F260" i="1" s="1"/>
  <c r="F232" i="1"/>
  <c r="CC257" i="1"/>
  <c r="F229" i="1"/>
  <c r="CC262" i="1"/>
  <c r="F234" i="1"/>
  <c r="CA175" i="1"/>
  <c r="CB227" i="1"/>
  <c r="CB255" i="1" s="1"/>
  <c r="CB46" i="8" s="1"/>
  <c r="CB168" i="1"/>
  <c r="CA240" i="1"/>
  <c r="CA27" i="8" s="1"/>
  <c r="CC230" i="1"/>
  <c r="F158" i="1"/>
  <c r="D158" i="1" s="1"/>
  <c r="CA34" i="8"/>
  <c r="CA268" i="1"/>
  <c r="CA28" i="8" s="1"/>
  <c r="CC219" i="1"/>
  <c r="F147" i="1"/>
  <c r="D147" i="1" s="1"/>
  <c r="CC217" i="1"/>
  <c r="F145" i="1"/>
  <c r="D145" i="1" s="1"/>
  <c r="CC236" i="1"/>
  <c r="F164" i="1"/>
  <c r="D164" i="1" s="1"/>
  <c r="CB239" i="1"/>
  <c r="CB267" i="1" s="1"/>
  <c r="CB58" i="8" s="1"/>
  <c r="CB243" i="1"/>
  <c r="CB55" i="8"/>
  <c r="BZ59" i="8"/>
  <c r="CC218" i="1"/>
  <c r="F146" i="1"/>
  <c r="D146" i="1" s="1"/>
  <c r="CB228" i="1"/>
  <c r="CB256" i="1" s="1"/>
  <c r="CB224" i="1"/>
  <c r="CB252" i="1" s="1"/>
  <c r="CB43" i="8" s="1"/>
  <c r="CC216" i="1"/>
  <c r="F144" i="1"/>
  <c r="D144" i="1" s="1"/>
  <c r="BZ24" i="8"/>
  <c r="BZ176" i="1"/>
  <c r="BZ182" i="1" s="1"/>
  <c r="BZ183" i="1" s="1"/>
  <c r="CB223" i="1"/>
  <c r="CB251" i="1" s="1"/>
  <c r="CB42" i="8" s="1"/>
  <c r="CC215" i="1"/>
  <c r="F215" i="1" s="1"/>
  <c r="F143" i="1"/>
  <c r="CC233" i="1"/>
  <c r="F161" i="1"/>
  <c r="D161" i="1" s="1"/>
  <c r="CB220" i="1"/>
  <c r="CB248" i="1" s="1"/>
  <c r="CB39" i="8" s="1"/>
  <c r="CC222" i="1"/>
  <c r="F150" i="1"/>
  <c r="D150" i="1" s="1"/>
  <c r="CA47" i="8"/>
  <c r="BG210" i="1" l="1"/>
  <c r="BH203" i="1" s="1"/>
  <c r="BH206" i="1" s="1"/>
  <c r="BH17" i="8" s="1"/>
  <c r="BH18" i="8" s="1"/>
  <c r="BI14" i="8" s="1"/>
  <c r="CA16" i="8"/>
  <c r="F166" i="1"/>
  <c r="D166" i="1" s="1"/>
  <c r="CC51" i="8"/>
  <c r="G51" i="8" s="1"/>
  <c r="F259" i="1"/>
  <c r="CC50" i="8"/>
  <c r="G50" i="8" s="1"/>
  <c r="CB266" i="1"/>
  <c r="CB268" i="1" s="1"/>
  <c r="CB28" i="8" s="1"/>
  <c r="F238" i="1"/>
  <c r="CC263" i="1"/>
  <c r="F235" i="1"/>
  <c r="CC45" i="8"/>
  <c r="G45" i="8" s="1"/>
  <c r="CA176" i="1"/>
  <c r="CA182" i="1" s="1"/>
  <c r="CA183" i="1" s="1"/>
  <c r="CB175" i="1"/>
  <c r="CB170" i="1"/>
  <c r="CB205" i="1" s="1"/>
  <c r="CC247" i="1"/>
  <c r="F219" i="1"/>
  <c r="CC258" i="1"/>
  <c r="F230" i="1"/>
  <c r="CC261" i="1"/>
  <c r="F233" i="1"/>
  <c r="CC48" i="8"/>
  <c r="G48" i="8" s="1"/>
  <c r="F257" i="1"/>
  <c r="CC40" i="8"/>
  <c r="G40" i="8" s="1"/>
  <c r="F249" i="1"/>
  <c r="CC244" i="1"/>
  <c r="F216" i="1"/>
  <c r="CC246" i="1"/>
  <c r="F218" i="1"/>
  <c r="CC264" i="1"/>
  <c r="F264" i="1" s="1"/>
  <c r="F236" i="1"/>
  <c r="CC250" i="1"/>
  <c r="F222" i="1"/>
  <c r="CC245" i="1"/>
  <c r="F217" i="1"/>
  <c r="CC53" i="8"/>
  <c r="G53" i="8" s="1"/>
  <c r="F262" i="1"/>
  <c r="CC56" i="8"/>
  <c r="G56" i="8" s="1"/>
  <c r="F265" i="1"/>
  <c r="CC44" i="8"/>
  <c r="G44" i="8" s="1"/>
  <c r="F253" i="1"/>
  <c r="CB174" i="1"/>
  <c r="CB24" i="8" s="1"/>
  <c r="F155" i="1"/>
  <c r="D155" i="1" s="1"/>
  <c r="CC227" i="1"/>
  <c r="CC224" i="1"/>
  <c r="F152" i="1"/>
  <c r="D152" i="1" s="1"/>
  <c r="CB34" i="8"/>
  <c r="CA59" i="8"/>
  <c r="CC220" i="1"/>
  <c r="F148" i="1"/>
  <c r="D148" i="1" s="1"/>
  <c r="D143" i="1"/>
  <c r="CC223" i="1"/>
  <c r="F151" i="1"/>
  <c r="D151" i="1" s="1"/>
  <c r="CB240" i="1"/>
  <c r="CB27" i="8" s="1"/>
  <c r="CC168" i="1"/>
  <c r="CC170" i="1" s="1"/>
  <c r="CC205" i="1" s="1"/>
  <c r="CC16" i="8" s="1"/>
  <c r="CC228" i="1"/>
  <c r="F156" i="1"/>
  <c r="D156" i="1" s="1"/>
  <c r="CC243" i="1"/>
  <c r="F243" i="1" s="1"/>
  <c r="CB47" i="8"/>
  <c r="CC239" i="1"/>
  <c r="F167" i="1"/>
  <c r="D167" i="1" s="1"/>
  <c r="CB16" i="8" l="1"/>
  <c r="BH210" i="1"/>
  <c r="BI203" i="1" s="1"/>
  <c r="CB57" i="8"/>
  <c r="F266" i="1"/>
  <c r="F263" i="1"/>
  <c r="CC54" i="8"/>
  <c r="G54" i="8" s="1"/>
  <c r="CC55" i="8"/>
  <c r="G55" i="8" s="1"/>
  <c r="CB176" i="1"/>
  <c r="CB182" i="1" s="1"/>
  <c r="CB183" i="1" s="1"/>
  <c r="CC252" i="1"/>
  <c r="F224" i="1"/>
  <c r="CC36" i="8"/>
  <c r="G36" i="8" s="1"/>
  <c r="F245" i="1"/>
  <c r="CC35" i="8"/>
  <c r="G35" i="8" s="1"/>
  <c r="F244" i="1"/>
  <c r="CC49" i="8"/>
  <c r="G49" i="8" s="1"/>
  <c r="F258" i="1"/>
  <c r="CC256" i="1"/>
  <c r="F256" i="1" s="1"/>
  <c r="F228" i="1"/>
  <c r="CC251" i="1"/>
  <c r="F223" i="1"/>
  <c r="CC267" i="1"/>
  <c r="F239" i="1"/>
  <c r="CC255" i="1"/>
  <c r="F227" i="1"/>
  <c r="CC248" i="1"/>
  <c r="F220" i="1"/>
  <c r="CC41" i="8"/>
  <c r="G41" i="8" s="1"/>
  <c r="F250" i="1"/>
  <c r="CC37" i="8"/>
  <c r="G37" i="8" s="1"/>
  <c r="F246" i="1"/>
  <c r="CC52" i="8"/>
  <c r="G52" i="8" s="1"/>
  <c r="F261" i="1"/>
  <c r="CC38" i="8"/>
  <c r="G38" i="8" s="1"/>
  <c r="F247" i="1"/>
  <c r="CC240" i="1"/>
  <c r="F168" i="1"/>
  <c r="CC34" i="8"/>
  <c r="G34" i="8" s="1"/>
  <c r="CC174" i="1"/>
  <c r="CC175" i="1"/>
  <c r="E175" i="1" s="1"/>
  <c r="D168" i="1"/>
  <c r="C6" i="6" s="1"/>
  <c r="CB59" i="8" l="1"/>
  <c r="G57" i="8"/>
  <c r="CC268" i="1"/>
  <c r="E271" i="1" s="1"/>
  <c r="E272" i="1" s="1"/>
  <c r="BI206" i="1"/>
  <c r="BI17" i="8" s="1"/>
  <c r="BI18" i="8" s="1"/>
  <c r="BJ14" i="8" s="1"/>
  <c r="CC47" i="8"/>
  <c r="G47" i="8" s="1"/>
  <c r="CC27" i="8"/>
  <c r="G27" i="8" s="1"/>
  <c r="F240" i="1"/>
  <c r="CC46" i="8"/>
  <c r="G46" i="8" s="1"/>
  <c r="F255" i="1"/>
  <c r="CC42" i="8"/>
  <c r="G42" i="8" s="1"/>
  <c r="F251" i="1"/>
  <c r="CC39" i="8"/>
  <c r="G39" i="8" s="1"/>
  <c r="F248" i="1"/>
  <c r="CC58" i="8"/>
  <c r="G58" i="8" s="1"/>
  <c r="F267" i="1"/>
  <c r="CC43" i="8"/>
  <c r="G43" i="8" s="1"/>
  <c r="F252" i="1"/>
  <c r="CC24" i="8"/>
  <c r="G24" i="8" s="1"/>
  <c r="CC176" i="1"/>
  <c r="E174" i="1"/>
  <c r="E180" i="1" s="1"/>
  <c r="C8" i="6" s="1"/>
  <c r="CC28" i="8" l="1"/>
  <c r="G28" i="8" s="1"/>
  <c r="F268" i="1"/>
  <c r="CC59" i="8"/>
  <c r="G59" i="8" s="1"/>
  <c r="BI210" i="1"/>
  <c r="BJ203" i="1" s="1"/>
  <c r="CC182" i="1"/>
  <c r="E176" i="1"/>
  <c r="E178" i="1" s="1"/>
  <c r="C7" i="6" s="1"/>
  <c r="BJ206" i="1" l="1"/>
  <c r="BJ17" i="8" s="1"/>
  <c r="BJ18" i="8" s="1"/>
  <c r="BK14" i="8" s="1"/>
  <c r="CC183" i="1"/>
  <c r="G183" i="1" s="1"/>
  <c r="C9" i="6" s="1"/>
  <c r="C13" i="6" s="1"/>
  <c r="E184" i="1"/>
  <c r="BJ210" i="1" l="1"/>
  <c r="BK203" i="1" s="1"/>
  <c r="BK206" i="1" s="1"/>
  <c r="BK17" i="8" s="1"/>
  <c r="BK18" i="8" s="1"/>
  <c r="BL14" i="8" s="1"/>
  <c r="C2" i="2"/>
  <c r="C2" i="1"/>
  <c r="BK210" i="1" l="1"/>
  <c r="BL203" i="1" s="1"/>
  <c r="BL206" i="1" s="1"/>
  <c r="BL17" i="8" s="1"/>
  <c r="BL18" i="8" s="1"/>
  <c r="BM14" i="8" s="1"/>
  <c r="BL210" i="1" l="1"/>
  <c r="BM203" i="1" s="1"/>
  <c r="BM206" i="1" s="1"/>
  <c r="BM17" i="8" s="1"/>
  <c r="BM18" i="8" s="1"/>
  <c r="BN14" i="8" s="1"/>
  <c r="BM210" i="1" l="1"/>
  <c r="BN203" i="1" s="1"/>
  <c r="BN206" i="1" s="1"/>
  <c r="BN17" i="8" s="1"/>
  <c r="BN18" i="8" s="1"/>
  <c r="BO14" i="8" s="1"/>
  <c r="BN210" i="1" l="1"/>
  <c r="BO203" i="1" s="1"/>
  <c r="BO206" i="1" s="1"/>
  <c r="BO17" i="8" s="1"/>
  <c r="BO18" i="8" s="1"/>
  <c r="BP14" i="8" s="1"/>
  <c r="BO210" i="1" l="1"/>
  <c r="BP203" i="1" s="1"/>
  <c r="BP206" i="1" s="1"/>
  <c r="BP17" i="8" l="1"/>
  <c r="BP18" i="8" s="1"/>
  <c r="BQ14" i="8" s="1"/>
  <c r="BP210" i="1"/>
  <c r="BQ203" i="1" s="1"/>
  <c r="BQ206" i="1" s="1"/>
  <c r="BQ17" i="8" s="1"/>
  <c r="BQ18" i="8" l="1"/>
  <c r="BR14" i="8" s="1"/>
  <c r="BQ210" i="1"/>
  <c r="BR203" i="1" s="1"/>
  <c r="BR206" i="1" s="1"/>
  <c r="BR17" i="8" s="1"/>
  <c r="BR18" i="8" l="1"/>
  <c r="BS14" i="8" s="1"/>
  <c r="BR210" i="1"/>
  <c r="BS203" i="1" s="1"/>
  <c r="BS206" i="1" s="1"/>
  <c r="BS17" i="8" s="1"/>
  <c r="BS18" i="8" l="1"/>
  <c r="BT14" i="8" s="1"/>
  <c r="BS210" i="1"/>
  <c r="BT203" i="1" s="1"/>
  <c r="BT206" i="1" s="1"/>
  <c r="BT17" i="8" s="1"/>
  <c r="BT18" i="8" l="1"/>
  <c r="BU14" i="8" s="1"/>
  <c r="BT210" i="1"/>
  <c r="BU203" i="1" s="1"/>
  <c r="BU206" i="1" s="1"/>
  <c r="BU17" i="8" s="1"/>
  <c r="BU18" i="8" l="1"/>
  <c r="BV14" i="8" s="1"/>
  <c r="BU210" i="1"/>
  <c r="BV203" i="1" s="1"/>
  <c r="BV206" i="1" s="1"/>
  <c r="BV17" i="8" s="1"/>
  <c r="BV18" i="8" l="1"/>
  <c r="BW14" i="8" s="1"/>
  <c r="BV210" i="1"/>
  <c r="BW203" i="1" s="1"/>
  <c r="BW206" i="1" s="1"/>
  <c r="BW17" i="8" s="1"/>
  <c r="BW18" i="8" l="1"/>
  <c r="BX14" i="8" s="1"/>
  <c r="BW210" i="1"/>
  <c r="BX203" i="1" s="1"/>
  <c r="BX206" i="1" s="1"/>
  <c r="BX17" i="8" s="1"/>
  <c r="BX18" i="8" l="1"/>
  <c r="BY14" i="8" s="1"/>
  <c r="BX210" i="1"/>
  <c r="BY203" i="1" s="1"/>
  <c r="BY206" i="1" s="1"/>
  <c r="BY17" i="8" s="1"/>
  <c r="BY18" i="8" l="1"/>
  <c r="BZ14" i="8" s="1"/>
  <c r="BY210" i="1"/>
  <c r="BZ203" i="1" s="1"/>
  <c r="BZ206" i="1" s="1"/>
  <c r="BZ17" i="8" s="1"/>
  <c r="BZ18" i="8" l="1"/>
  <c r="CA14" i="8" s="1"/>
  <c r="BZ210" i="1"/>
  <c r="CA203" i="1" s="1"/>
  <c r="CA206" i="1" s="1"/>
  <c r="CA17" i="8" l="1"/>
  <c r="CA18" i="8" s="1"/>
  <c r="CB14" i="8" s="1"/>
  <c r="CA210" i="1"/>
  <c r="CB203" i="1" s="1"/>
  <c r="CB206" i="1" s="1"/>
  <c r="CB17" i="8" l="1"/>
  <c r="CB18" i="8" s="1"/>
  <c r="CC14" i="8" s="1"/>
  <c r="CB210" i="1"/>
  <c r="CC203" i="1" s="1"/>
  <c r="CC206" i="1" s="1"/>
  <c r="CC17" i="8" s="1"/>
  <c r="CC18" i="8" l="1"/>
  <c r="CC210" i="1"/>
</calcChain>
</file>

<file path=xl/comments1.xml><?xml version="1.0" encoding="utf-8"?>
<comments xmlns="http://schemas.openxmlformats.org/spreadsheetml/2006/main">
  <authors>
    <author>Rick Miles</author>
    <author>kyap</author>
    <author>OfficeXP</author>
    <author>Seymour, Jonathan</author>
  </authors>
  <commentList>
    <comment ref="F5" authorId="0" shapeId="0">
      <text>
        <r>
          <rPr>
            <sz val="8"/>
            <color indexed="81"/>
            <rFont val="Tahoma"/>
            <family val="2"/>
          </rPr>
          <t>The opening RAB is based on the final year of the previous regulatory control period.</t>
        </r>
      </text>
    </comment>
    <comment ref="J6" authorId="1" shapeId="0">
      <text>
        <r>
          <rPr>
            <sz val="8"/>
            <color indexed="81"/>
            <rFont val="Tahoma"/>
            <family val="2"/>
          </rPr>
          <t>Based on the opening RAB values in the final year of the previous regulatory control period.</t>
        </r>
      </text>
    </comment>
    <comment ref="K6" authorId="0" shapeId="0">
      <text>
        <r>
          <rPr>
            <sz val="8"/>
            <color indexed="81"/>
            <rFont val="Tahoma"/>
            <family val="2"/>
          </rPr>
          <t>Based on lives adopted for the current regulatory control period (for the first year), as per the current decision. Enter a valid numeric life or n/a.</t>
        </r>
      </text>
    </comment>
    <comment ref="L6" authorId="1" shapeId="0">
      <text>
        <r>
          <rPr>
            <sz val="8"/>
            <color indexed="81"/>
            <rFont val="Tahoma"/>
            <family val="2"/>
          </rPr>
          <t>Based on lives adopted for the current regulatory control period, as per the current decision. Enter a valid numeric life or n/a.</t>
        </r>
      </text>
    </comment>
    <comment ref="M6" authorId="1" shapeId="0">
      <text>
        <r>
          <rPr>
            <sz val="8"/>
            <color indexed="81"/>
            <rFont val="Tahoma"/>
            <family val="2"/>
          </rPr>
          <t>Based on forecast capex values in the final year of the previous regulatory control period which was added to the RAB, as per the current decision (in end of year terms).</t>
        </r>
      </text>
    </comment>
    <comment ref="N6" authorId="1" shapeId="0">
      <text>
        <r>
          <rPr>
            <sz val="8"/>
            <color indexed="81"/>
            <rFont val="Tahoma"/>
            <family val="2"/>
          </rPr>
          <t>Based on forecast nominal regulatory depreciation values in the final year of the previous regulatory period which was subtracted from the RAB, as per the current decision.</t>
        </r>
      </text>
    </comment>
    <comment ref="O6" authorId="2" shapeId="0">
      <text>
        <r>
          <rPr>
            <sz val="8"/>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2" shapeId="0">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Q6" authorId="2" shapeId="0">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2" shapeId="0">
      <text>
        <r>
          <rPr>
            <sz val="8"/>
            <color indexed="81"/>
            <rFont val="Tahoma"/>
            <family val="2"/>
          </rPr>
          <t>Based on the actual assets under constructions values in the final year of the previous regulatory control period (in end of year terms).</t>
        </r>
      </text>
    </comment>
    <comment ref="S6" authorId="1" shapeId="0">
      <text>
        <r>
          <rPr>
            <sz val="8"/>
            <color indexed="81"/>
            <rFont val="Tahoma"/>
            <family val="2"/>
          </rPr>
          <t>Based on the opening tax asset values in the final year of the previous regulatory control period.</t>
        </r>
      </text>
    </comment>
    <comment ref="T6" authorId="0" shapeId="0">
      <text>
        <r>
          <rPr>
            <sz val="8"/>
            <color indexed="81"/>
            <rFont val="Tahoma"/>
            <family val="2"/>
          </rPr>
          <t>Based on tax lives adopted for current regulatory control period, as per the current decision. Enter a valid numeric life or n/a.</t>
        </r>
      </text>
    </comment>
    <comment ref="U6" authorId="1" shapeId="0">
      <text>
        <r>
          <rPr>
            <sz val="8"/>
            <color indexed="81"/>
            <rFont val="Tahoma"/>
            <family val="2"/>
          </rPr>
          <t>Set equal to tax life specified by the Australian Tax Office for the category of assets and commissioning date. Enter a valid numeric life or n/a.</t>
        </r>
      </text>
    </comment>
    <comment ref="V6" authorId="1" shapeId="0">
      <text>
        <r>
          <rPr>
            <sz val="8"/>
            <color indexed="81"/>
            <rFont val="Tahoma"/>
            <family val="2"/>
          </rPr>
          <t>Insert the base financial year that the current regulatory control period commences in.</t>
        </r>
      </text>
    </comment>
    <comment ref="F39" authorId="1" shapeId="0">
      <text>
        <r>
          <rPr>
            <sz val="8"/>
            <color indexed="81"/>
            <rFont val="Tahoma"/>
            <family val="2"/>
          </rPr>
          <t>Exclude half year rate of return. Inputs are assumed to be in middle of year terms because actual capex is reported evenly over a financial year.</t>
        </r>
      </text>
    </comment>
    <comment ref="K42" authorId="3" shapeId="0">
      <text>
        <r>
          <rPr>
            <b/>
            <sz val="9"/>
            <color indexed="81"/>
            <rFont val="Tahoma"/>
            <family val="2"/>
          </rPr>
          <t>AER:</t>
        </r>
        <r>
          <rPr>
            <sz val="9"/>
            <color indexed="81"/>
            <rFont val="Tahoma"/>
            <family val="2"/>
          </rPr>
          <t xml:space="preserve">
$196,000 in movement in capitalised provisions removed.</t>
        </r>
      </text>
    </comment>
    <comment ref="H50" authorId="3" shapeId="0">
      <text>
        <r>
          <rPr>
            <b/>
            <sz val="9"/>
            <color indexed="81"/>
            <rFont val="Tahoma"/>
            <family val="2"/>
          </rPr>
          <t>AER:</t>
        </r>
        <r>
          <rPr>
            <sz val="9"/>
            <color indexed="81"/>
            <rFont val="Tahoma"/>
            <family val="2"/>
          </rPr>
          <t xml:space="preserve">
This adjusts previous PTRM allowed. Real 2010 value by half year CPI to bring into nominal 2011 mid-year terms.</t>
        </r>
      </text>
    </comment>
    <comment ref="R72" authorId="1" shapeId="0">
      <text>
        <r>
          <rPr>
            <sz val="8"/>
            <color indexed="81"/>
            <rFont val="Tahoma"/>
            <family val="2"/>
          </rPr>
          <t>Total for the regulatory control period.</t>
        </r>
      </text>
    </comment>
    <comment ref="F73" authorId="1" shapeId="0">
      <text>
        <r>
          <rPr>
            <sz val="8"/>
            <color indexed="81"/>
            <rFont val="Tahoma"/>
            <family val="2"/>
          </rPr>
          <t>Exclude half year rate of return. Inputs are assumed to be in middle of year terms because actual disposal is reported evenly over a financial year.</t>
        </r>
      </text>
    </comment>
    <comment ref="R106" authorId="1" shapeId="0">
      <text>
        <r>
          <rPr>
            <sz val="8"/>
            <color indexed="81"/>
            <rFont val="Tahoma"/>
            <family val="2"/>
          </rPr>
          <t>Total for the regulatory control period.</t>
        </r>
      </text>
    </comment>
    <comment ref="F107" authorId="1" shapeId="0">
      <text>
        <r>
          <rPr>
            <sz val="8"/>
            <color indexed="81"/>
            <rFont val="Tahoma"/>
            <family val="2"/>
          </rPr>
          <t>Exclude half year rate of return. Inputs are assumed to be in middle of year terms because actual contributions are reported evenly over a financial year.</t>
        </r>
      </text>
    </comment>
    <comment ref="R140" authorId="1" shapeId="0">
      <text>
        <r>
          <rPr>
            <sz val="8"/>
            <color indexed="81"/>
            <rFont val="Tahoma"/>
            <family val="2"/>
          </rPr>
          <t>Total for the regulatory control period.</t>
        </r>
      </text>
    </comment>
    <comment ref="F141" authorId="2" shapeId="0">
      <text>
        <r>
          <rPr>
            <sz val="8"/>
            <color indexed="81"/>
            <rFont val="Tahoma"/>
            <family val="2"/>
          </rPr>
          <t>Exclude half year rate of return. Inputs are assumed to be in middle of year terms because actual net capex is reported evenly over a financial year.</t>
        </r>
      </text>
    </comment>
    <comment ref="R174" authorId="1" shapeId="0">
      <text>
        <r>
          <rPr>
            <sz val="8"/>
            <color indexed="81"/>
            <rFont val="Tahoma"/>
            <family val="2"/>
          </rPr>
          <t>Total for the regulatory control period.</t>
        </r>
      </text>
    </comment>
    <comment ref="F177" authorId="1" shapeId="0">
      <text>
        <r>
          <rPr>
            <sz val="8"/>
            <color indexed="81"/>
            <rFont val="Tahoma"/>
            <family val="2"/>
          </rPr>
          <t>Consistent with the annual adjustments to form of control.</t>
        </r>
      </text>
    </comment>
    <comment ref="L177" authorId="3" shapeId="0">
      <text>
        <r>
          <rPr>
            <b/>
            <sz val="9"/>
            <color indexed="81"/>
            <rFont val="Tahoma"/>
            <family val="2"/>
          </rPr>
          <t>Seymour, Jonathan:</t>
        </r>
        <r>
          <rPr>
            <sz val="9"/>
            <color indexed="81"/>
            <rFont val="Tahoma"/>
            <family val="2"/>
          </rPr>
          <t xml:space="preserve">
Estimate may need updating.</t>
        </r>
      </text>
    </comment>
    <comment ref="F179" authorId="1" shapeId="0">
      <text>
        <r>
          <rPr>
            <sz val="8"/>
            <color indexed="81"/>
            <rFont val="Tahoma"/>
            <family val="2"/>
          </rPr>
          <t>Forecast inflation rate used in the decisions covering the previous and current regulatory control periods.</t>
        </r>
      </text>
    </comment>
    <comment ref="F182" authorId="1" shapeId="0">
      <text>
        <r>
          <rPr>
            <sz val="8"/>
            <color indexed="81"/>
            <rFont val="Tahoma"/>
            <family val="2"/>
          </rPr>
          <t>Nominal WACC used in the decisions covering the previous and current regulatory control periods.</t>
        </r>
      </text>
    </comment>
  </commentList>
</comments>
</file>

<file path=xl/comments2.xml><?xml version="1.0" encoding="utf-8"?>
<comments xmlns="http://schemas.openxmlformats.org/spreadsheetml/2006/main">
  <authors>
    <author>kyap</author>
    <author>OfficeXP</author>
    <author>Peter Sherry</author>
  </authors>
  <commentList>
    <comment ref="G469" authorId="0" shapeId="0">
      <text>
        <r>
          <rPr>
            <sz val="8"/>
            <color indexed="81"/>
            <rFont val="Tahoma"/>
            <family val="2"/>
          </rPr>
          <t>This column is based on the forecast net capex.</t>
        </r>
      </text>
    </comment>
    <comment ref="G501" authorId="0" shapeId="0">
      <text>
        <r>
          <rPr>
            <sz val="8"/>
            <color indexed="81"/>
            <rFont val="Tahoma"/>
            <family val="2"/>
          </rPr>
          <t>This column is based on the forecast regulatory depreciation.</t>
        </r>
      </text>
    </comment>
    <comment ref="G533" authorId="1" shapeId="0">
      <text>
        <r>
          <rPr>
            <sz val="8"/>
            <color indexed="81"/>
            <rFont val="Tahoma"/>
            <family val="2"/>
          </rPr>
          <t>This column is based on the prudent additional capex allowed in the previous regulatory control period (if any).</t>
        </r>
      </text>
    </comment>
    <comment ref="G565" authorId="1" shapeId="0">
      <text>
        <r>
          <rPr>
            <sz val="8"/>
            <color indexed="81"/>
            <rFont val="Tahoma"/>
            <family val="2"/>
          </rPr>
          <t>This column is based on the foregone return on prudent additional capex allowed in the previous regulatory control period (if any).</t>
        </r>
      </text>
    </comment>
    <comment ref="G597" authorId="2" shapeId="0">
      <text>
        <r>
          <rPr>
            <sz val="8"/>
            <color indexed="81"/>
            <rFont val="Tahoma"/>
            <family val="2"/>
          </rPr>
          <t>This column is based on the forecast assets under construction allowed in the previous regulatory control period (if any).</t>
        </r>
      </text>
    </comment>
    <comment ref="G631" authorId="0" shapeId="0">
      <text>
        <r>
          <rPr>
            <sz val="8"/>
            <color indexed="81"/>
            <rFont val="Tahoma"/>
            <family val="2"/>
          </rPr>
          <t>This column is based on forecast straight-line depreciation.</t>
        </r>
      </text>
    </comment>
  </commentList>
</comments>
</file>

<file path=xl/comments3.xml><?xml version="1.0" encoding="utf-8"?>
<comments xmlns="http://schemas.openxmlformats.org/spreadsheetml/2006/main">
  <authors>
    <author>kyap</author>
    <author>OfficeXP</author>
    <author>Peter Sherry</author>
  </authors>
  <commentList>
    <comment ref="G38" authorId="0" shapeId="0">
      <text>
        <r>
          <rPr>
            <sz val="8"/>
            <color indexed="81"/>
            <rFont val="Tahoma"/>
            <family val="2"/>
          </rPr>
          <t>This column is based on the forecast net capex.</t>
        </r>
      </text>
    </comment>
    <comment ref="G70" authorId="0" shapeId="0">
      <text>
        <r>
          <rPr>
            <sz val="8"/>
            <color indexed="81"/>
            <rFont val="Tahoma"/>
            <family val="2"/>
          </rPr>
          <t>This column is based on the forecast regulatory depreciation.</t>
        </r>
      </text>
    </comment>
    <comment ref="G102" authorId="1" shapeId="0">
      <text>
        <r>
          <rPr>
            <sz val="8"/>
            <color indexed="81"/>
            <rFont val="Tahoma"/>
            <family val="2"/>
          </rPr>
          <t>This column is based on the prudent additional capex allowed in the previous regulatory control period (if any).</t>
        </r>
      </text>
    </comment>
    <comment ref="G134" authorId="1" shapeId="0">
      <text>
        <r>
          <rPr>
            <sz val="8"/>
            <color indexed="81"/>
            <rFont val="Tahoma"/>
            <family val="2"/>
          </rPr>
          <t>This column is based on the foregone return on prudent additional capex allowed in the previous regulatory control period (if any).</t>
        </r>
      </text>
    </comment>
    <comment ref="G166" authorId="2" shapeId="0">
      <text>
        <r>
          <rPr>
            <sz val="8"/>
            <color indexed="81"/>
            <rFont val="Tahoma"/>
            <family val="2"/>
          </rPr>
          <t>This column is based on the forecast assets under construction allowed in the previous regulatory control period (if any).</t>
        </r>
      </text>
    </comment>
  </commentList>
</comments>
</file>

<file path=xl/sharedStrings.xml><?xml version="1.0" encoding="utf-8"?>
<sst xmlns="http://schemas.openxmlformats.org/spreadsheetml/2006/main" count="695" uniqueCount="204">
  <si>
    <t>Subtransmission</t>
  </si>
  <si>
    <t>Distribution system assets</t>
  </si>
  <si>
    <t>Metering</t>
  </si>
  <si>
    <t>Public Lighting</t>
  </si>
  <si>
    <t>SCADA (5-year asset)</t>
  </si>
  <si>
    <t>Non network - IT</t>
  </si>
  <si>
    <t>Non network - other</t>
  </si>
  <si>
    <t>Neutral Screen Services</t>
  </si>
  <si>
    <t>Distribution Transformers upgrades</t>
  </si>
  <si>
    <t>Land</t>
  </si>
  <si>
    <t>Depreciation of Opening RAB</t>
  </si>
  <si>
    <t>Total Depreciation on Opening RAB</t>
  </si>
  <si>
    <t>Standard Life</t>
  </si>
  <si>
    <t>Period No</t>
  </si>
  <si>
    <t>Equity Raising Costs</t>
  </si>
  <si>
    <t>Total</t>
  </si>
  <si>
    <t>Lookback Offset Flag</t>
  </si>
  <si>
    <t>Remaining  (From 2010 Final Decision)</t>
  </si>
  <si>
    <t>Flags</t>
  </si>
  <si>
    <t>Total Reg Depreciation</t>
  </si>
  <si>
    <t>Depreciation on 2011+ Capex</t>
  </si>
  <si>
    <t>Start of Regulatory Period</t>
  </si>
  <si>
    <t>Prior Period Flag</t>
  </si>
  <si>
    <t>Opening RAB</t>
  </si>
  <si>
    <t>Opening Balance (2011)</t>
  </si>
  <si>
    <t>Check</t>
  </si>
  <si>
    <t>Total Capex Spend for relevant period</t>
  </si>
  <si>
    <t>Forecast Flag</t>
  </si>
  <si>
    <t>[Not Used]</t>
  </si>
  <si>
    <t>Date</t>
  </si>
  <si>
    <t>Real 2010</t>
  </si>
  <si>
    <t>Total Capex = Total Depreciation check</t>
  </si>
  <si>
    <t>Asset Class</t>
  </si>
  <si>
    <t>Capex (Real 2010)</t>
  </si>
  <si>
    <t>Nominal Actual Inflation on Opening RAB</t>
  </si>
  <si>
    <t>Nominal Actual Straight-line Depreciation</t>
  </si>
  <si>
    <t>Nominal Forecast Assets Under Construction</t>
  </si>
  <si>
    <t>Nominal Foregone Return on Prudent Additional Capex</t>
  </si>
  <si>
    <t>Nominal Prudent Additional Capex Allowance</t>
  </si>
  <si>
    <t>Nominal Actual Regulatory Depreciation</t>
  </si>
  <si>
    <t>Nominal Actual Net Capex</t>
  </si>
  <si>
    <t>Nominal Opening Regulated Asset Base</t>
  </si>
  <si>
    <t>Nominal Asset Values</t>
  </si>
  <si>
    <t>Capex in year</t>
  </si>
  <si>
    <t>Real Actual Straight-line Depreciation</t>
  </si>
  <si>
    <t>Real Actual Net Capex</t>
  </si>
  <si>
    <t>Real Asset Values</t>
  </si>
  <si>
    <t>Actual CPI (one year lagged)</t>
  </si>
  <si>
    <t>Actual CPI Inflation Rate</t>
  </si>
  <si>
    <t>Year</t>
  </si>
  <si>
    <t>Actual RAB roll forward</t>
  </si>
  <si>
    <t>Real Actual Straight Line Depreciation per RFM for 2011-2015</t>
  </si>
  <si>
    <t>CPI</t>
  </si>
  <si>
    <t>End of Regulatory Period</t>
  </si>
  <si>
    <t>Check to RFM (Real)</t>
  </si>
  <si>
    <t>Nominal</t>
  </si>
  <si>
    <t>Summary</t>
  </si>
  <si>
    <t>End</t>
  </si>
  <si>
    <t>Total Reg Depreciation on Opening RAB</t>
  </si>
  <si>
    <t>Total Real 2015</t>
  </si>
  <si>
    <t>Total Real 2010</t>
  </si>
  <si>
    <t>PTRM Interface</t>
  </si>
  <si>
    <t>General Inputs</t>
  </si>
  <si>
    <t>Model Start Date / Base year for Opening RAB</t>
  </si>
  <si>
    <t>Regulatory period (Years)</t>
  </si>
  <si>
    <t>Regulatory Period Start</t>
  </si>
  <si>
    <t>Next Regulatory Period Start</t>
  </si>
  <si>
    <t>Next Regulatory Period End</t>
  </si>
  <si>
    <t>2015 Index</t>
  </si>
  <si>
    <t>2020 Index</t>
  </si>
  <si>
    <t>2025 Index</t>
  </si>
  <si>
    <t>2010 Index</t>
  </si>
  <si>
    <t>Base year for outputs</t>
  </si>
  <si>
    <t>Prior period Capex</t>
  </si>
  <si>
    <t>Prior period Reg depreciation</t>
  </si>
  <si>
    <t>Total 2010 RAB plus prior period Net Capex</t>
  </si>
  <si>
    <t>%</t>
  </si>
  <si>
    <t>2011 RAB Opening Balance ($m Real 2010)</t>
  </si>
  <si>
    <t>Net Capex ($m Real 2010)</t>
  </si>
  <si>
    <t>Net Capex ($m Real 2015)</t>
  </si>
  <si>
    <t>Net Capex ($m Real 2020)</t>
  </si>
  <si>
    <t>Opening RAB Depreciation check</t>
  </si>
  <si>
    <t>Depreciation on Capex check</t>
  </si>
  <si>
    <t>Check to Roll Forward Model (Real)</t>
  </si>
  <si>
    <t>Error Checks</t>
  </si>
  <si>
    <t>PTRM Interface = Summary Calculations</t>
  </si>
  <si>
    <t>Total Checks</t>
  </si>
  <si>
    <t>Capex for 2021-2025 Period</t>
  </si>
  <si>
    <t>Capex for 2016-2020 Period</t>
  </si>
  <si>
    <t>Capex Inputs for Relevant period</t>
  </si>
  <si>
    <t>Capex for 2011-2015 Period</t>
  </si>
  <si>
    <t>Opening Balance</t>
  </si>
  <si>
    <t>Indexation uplift</t>
  </si>
  <si>
    <t>Closing Balance</t>
  </si>
  <si>
    <t>Nominal Capex</t>
  </si>
  <si>
    <t>Nominal Regulatory Depreciation</t>
  </si>
  <si>
    <t>Difference between Actual and Forecast Net Capex</t>
  </si>
  <si>
    <t>Return on difference - Net Capex</t>
  </si>
  <si>
    <t>Total Asset Base Roll Forward</t>
  </si>
  <si>
    <t>Interim Closing Regulated Asset Base</t>
  </si>
  <si>
    <t>Difference Between Actual and Forecast Net Capex</t>
  </si>
  <si>
    <t>Return on Difference - Net Capex</t>
  </si>
  <si>
    <t>Difference Between Actual and Forecast Assets Under Construction</t>
  </si>
  <si>
    <t>Return on Difference - Assets Under Construction</t>
  </si>
  <si>
    <t xml:space="preserve">CPI adjustment </t>
  </si>
  <si>
    <t>Closing RAB including adjustment</t>
  </si>
  <si>
    <t>CPI adjustment (Real $2010)</t>
  </si>
  <si>
    <t>Closing Regulated Asset Base</t>
  </si>
  <si>
    <t>2015 Closing RAB (RFM)</t>
  </si>
  <si>
    <t>2015 Closing RAB (Calculated)</t>
  </si>
  <si>
    <t>2015 Closing RAB = Roll Forward Model</t>
  </si>
  <si>
    <t>Error Tolerance</t>
  </si>
  <si>
    <t>Real 2015</t>
  </si>
  <si>
    <t>Calculated per supplemental model</t>
  </si>
  <si>
    <t>Prior Regulatory Period</t>
  </si>
  <si>
    <t>Next Regulatory Period</t>
  </si>
  <si>
    <t>Actual RAB</t>
  </si>
  <si>
    <t>2016-2020 Straight Line Regulatory Depreciation</t>
  </si>
  <si>
    <t>Prior period Straight Line Regulatory Depreciation</t>
  </si>
  <si>
    <t>Straight Line Regulatory Depreciation Breakdown</t>
  </si>
  <si>
    <t>Year 5 of Prior Period</t>
  </si>
  <si>
    <t>Regulatory Depreciation Summary</t>
  </si>
  <si>
    <t>CPI Uplift on 2005 Capex</t>
  </si>
  <si>
    <t>RFM RAB</t>
  </si>
  <si>
    <t>Calculated RAB</t>
  </si>
  <si>
    <t>2011-2015 Real WACC</t>
  </si>
  <si>
    <t>Nominal WACC</t>
  </si>
  <si>
    <t>Nominal WACC (2011-2015)</t>
  </si>
  <si>
    <t>Prior period Capex Adjustments</t>
  </si>
  <si>
    <t>CPI Uplift</t>
  </si>
  <si>
    <t>Adjustment for Actual vs Forecast Capex</t>
  </si>
  <si>
    <t>WACC on Adjustment for Actual Capex</t>
  </si>
  <si>
    <t>2011-2015 Regulatory Period</t>
  </si>
  <si>
    <t>2021-2025 Regulatory Period</t>
  </si>
  <si>
    <t>2016-2020 Regulatory Period</t>
  </si>
  <si>
    <t>Real 2020</t>
  </si>
  <si>
    <t>Applied Index</t>
  </si>
  <si>
    <t>Prior period Actual Capex including Adjustments</t>
  </si>
  <si>
    <t>Start period</t>
  </si>
  <si>
    <t>Real 2010 adjusted for 2015 WACC</t>
  </si>
  <si>
    <t>2015 Opening RAB</t>
  </si>
  <si>
    <t>Total Regulatory Depreciation</t>
  </si>
  <si>
    <t>Total Depreciation Check</t>
  </si>
  <si>
    <t>Total Capex</t>
  </si>
  <si>
    <t>Depreciation</t>
  </si>
  <si>
    <t>Capex</t>
  </si>
  <si>
    <t>Input Variables</t>
  </si>
  <si>
    <t>Input cells are in blue</t>
  </si>
  <si>
    <t>Asset Class Name</t>
  </si>
  <si>
    <t>Opening Asset Value</t>
  </si>
  <si>
    <t>Remaining Life</t>
  </si>
  <si>
    <t>Forecast Net Capex</t>
  </si>
  <si>
    <t>Forecast Regulatory Depreciation</t>
  </si>
  <si>
    <t>Prudent Additional Capex Allowance</t>
  </si>
  <si>
    <t>Foregone Return on Additional Capex</t>
  </si>
  <si>
    <t>Forecast Assets Under Construction</t>
  </si>
  <si>
    <t>Actual Assets Under Construction</t>
  </si>
  <si>
    <t>Opening Tax Value</t>
  </si>
  <si>
    <t>Tax Remaining Life</t>
  </si>
  <si>
    <t>Tax Standard Life</t>
  </si>
  <si>
    <t>Base Financial Year</t>
  </si>
  <si>
    <t>Start of Regulatory period</t>
  </si>
  <si>
    <t>Regulatory period (years)</t>
  </si>
  <si>
    <t>Asset Class 1</t>
  </si>
  <si>
    <t>n/a</t>
  </si>
  <si>
    <t>Asset Class 2</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</si>
  <si>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</si>
  <si>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</si>
  <si>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</si>
  <si>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</si>
  <si>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</si>
  <si>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</si>
  <si>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</si>
  <si>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</si>
  <si>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</si>
  <si>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</si>
  <si>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</si>
  <si>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</si>
  <si>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</si>
  <si>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</si>
  <si>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</si>
  <si>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Asset Class 18</t>
  </si>
  <si>
    <t>Asset Class 19</t>
  </si>
  <si>
    <t>Asset Class 20</t>
  </si>
  <si>
    <t>Asset Class 21</t>
  </si>
  <si>
    <t>Asset Class 22</t>
  </si>
  <si>
    <t>Asset Class 23</t>
  </si>
  <si>
    <t>Asset Class 24</t>
  </si>
  <si>
    <t>Asset Class 25</t>
  </si>
  <si>
    <t>Asset Class 26</t>
  </si>
  <si>
    <t>Asset Class 27</t>
  </si>
  <si>
    <t>Asset Class 28</t>
  </si>
  <si>
    <t>Asset Class 29</t>
  </si>
  <si>
    <t>Asset Class 30</t>
  </si>
  <si>
    <t>Actual Capital Expenditure – As Incurred ($m Nominal)</t>
  </si>
  <si>
    <t>Actual Asset Disposal – As Incurred ($m Nominal)</t>
  </si>
  <si>
    <t>Actual Customer Contributions – As Incurred ($m Nominal)</t>
  </si>
  <si>
    <t>Inflation and Rate of Return</t>
  </si>
  <si>
    <t>Forecast Inflation Rate</t>
  </si>
  <si>
    <t>Forecast Inflation Cumulative Index</t>
  </si>
  <si>
    <t>Real WACC</t>
  </si>
  <si>
    <t>Nominal WACC                                             (fixed real time varying)</t>
  </si>
  <si>
    <t>Opening Regulated Asset Base for 2010-010 ($m Nominal)</t>
  </si>
  <si>
    <t>Actual Net Capital Expenditure – As Incurred ($m Real 2010-010)</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</si>
</sst>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quot;$&quot;* #,##0.00_-;_-&quot;$&quot;* &quot;-&quot;??_-;_-@_-"/>
    <numFmt numFmtId="43" formatCode="_-* #,##0.00_-;\-* #,##0.00_-;_-* &quot;-&quot;??_-;_-@_-"/>
    <numFmt numFmtId="164" formatCode="_-* #,##0.0_-;\-* #,##0.0_-;_-* &quot;-&quot;??_-;_-@_-"/>
    <numFmt numFmtId="165" formatCode="_-* #,##0_-;\-* #,##0_-;_-* &quot;-&quot;??_-;_-@_-"/>
    <numFmt numFmtId="166" formatCode="_-* #,##0.000_-;\-* #,##0.000_-;_-* &quot;-&quot;??_-;_-@_-"/>
    <numFmt numFmtId="167" formatCode="0.0"/>
    <numFmt numFmtId="168" formatCode="0.0%"/>
    <numFmt numFmtId="169" formatCode="_-* #,##0.0000_-;\-* #,##0.0000_-;_-* &quot;-&quot;??_-;_-@_-"/>
    <numFmt numFmtId="170" formatCode="0.0000"/>
    <numFmt numFmtId="171" formatCode="_-* #,##0.000_-;\-* #,##0.000_-;_-* &quot;-&quot;???_-;_-@_-"/>
    <numFmt numFmtId="172" formatCode="_-* #,##0.0_-;\-* #,##0.0_-;_-* &quot;-&quot;?_-;_-@_-"/>
    <numFmt numFmtId="173" formatCode="[=0]&quot;OK&quot;;[=1]\ &quot;Error&quot;"/>
    <numFmt numFmtId="174" formatCode="[Green][=0]&quot;OK&quot;;[Red][=1]\ &quot;Error&quot;"/>
    <numFmt numFmtId="175" formatCode="0.000"/>
    <numFmt numFmtId="176" formatCode="[$-C09]dd\-mmm\-yy;@"/>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0"/>
      <name val="Arial"/>
      <family val="2"/>
    </font>
    <font>
      <i/>
      <sz val="10"/>
      <name val="Arial"/>
      <family val="2"/>
    </font>
    <font>
      <i/>
      <sz val="8"/>
      <name val="Arial"/>
      <family val="2"/>
    </font>
    <font>
      <b/>
      <sz val="10"/>
      <name val="Arial"/>
      <family val="2"/>
    </font>
    <font>
      <b/>
      <sz val="8"/>
      <name val="Arial"/>
      <family val="2"/>
    </font>
    <font>
      <b/>
      <sz val="7.9"/>
      <name val="Arial"/>
      <family val="2"/>
    </font>
    <font>
      <b/>
      <sz val="12"/>
      <name val="Arial"/>
      <family val="2"/>
    </font>
    <font>
      <b/>
      <sz val="10"/>
      <color indexed="9"/>
      <name val="Arial"/>
      <family val="2"/>
    </font>
    <font>
      <sz val="8"/>
      <color indexed="81"/>
      <name val="Tahoma"/>
      <family val="2"/>
    </font>
    <font>
      <sz val="11"/>
      <color theme="0"/>
      <name val="Calibri"/>
      <family val="2"/>
      <scheme val="minor"/>
    </font>
    <font>
      <sz val="11"/>
      <name val="Calibri"/>
      <family val="2"/>
      <scheme val="minor"/>
    </font>
    <font>
      <b/>
      <sz val="11"/>
      <color indexed="8"/>
      <name val="Calibri"/>
      <family val="2"/>
      <scheme val="minor"/>
    </font>
    <font>
      <sz val="10"/>
      <color indexed="9"/>
      <name val="Arial"/>
      <family val="2"/>
    </font>
    <font>
      <sz val="12"/>
      <name val="Arial"/>
      <family val="2"/>
    </font>
    <font>
      <sz val="10"/>
      <color rgb="FFFF0000"/>
      <name val="Arial"/>
      <family val="2"/>
    </font>
    <font>
      <sz val="8"/>
      <name val="Arial"/>
      <family val="2"/>
    </font>
    <font>
      <b/>
      <sz val="9"/>
      <color indexed="81"/>
      <name val="Tahoma"/>
      <family val="2"/>
    </font>
    <font>
      <sz val="9"/>
      <color indexed="81"/>
      <name val="Tahoma"/>
      <family val="2"/>
    </font>
  </fonts>
  <fills count="16">
    <fill>
      <patternFill patternType="none"/>
    </fill>
    <fill>
      <patternFill patternType="gray125"/>
    </fill>
    <fill>
      <patternFill patternType="solid">
        <fgColor rgb="FFFFFF99"/>
        <bgColor indexed="64"/>
      </patternFill>
    </fill>
    <fill>
      <patternFill patternType="solid">
        <fgColor rgb="FF0070C0"/>
        <bgColor indexed="64"/>
      </patternFill>
    </fill>
    <fill>
      <patternFill patternType="solid">
        <fgColor rgb="FFFFC000"/>
        <bgColor indexed="64"/>
      </patternFill>
    </fill>
    <fill>
      <patternFill patternType="solid">
        <fgColor theme="0" tint="-0.249977111117893"/>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bgColor indexed="64"/>
      </patternFill>
    </fill>
    <fill>
      <patternFill patternType="solid">
        <fgColor indexed="49"/>
        <bgColor indexed="64"/>
      </patternFill>
    </fill>
    <fill>
      <patternFill patternType="solid">
        <fgColor rgb="FF92D050"/>
        <bgColor indexed="64"/>
      </patternFill>
    </fill>
    <fill>
      <patternFill patternType="solid">
        <fgColor rgb="FF808080"/>
        <bgColor indexed="64"/>
      </patternFill>
    </fill>
    <fill>
      <patternFill patternType="solid">
        <fgColor theme="0"/>
        <bgColor indexed="64"/>
      </patternFill>
    </fill>
    <fill>
      <patternFill patternType="solid">
        <fgColor indexed="41"/>
        <bgColor indexed="64"/>
      </patternFill>
    </fill>
  </fills>
  <borders count="29">
    <border>
      <left/>
      <right/>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style="dotted">
        <color indexed="64"/>
      </right>
      <top/>
      <bottom/>
      <diagonal/>
    </border>
    <border>
      <left/>
      <right/>
      <top style="thin">
        <color indexed="55"/>
      </top>
      <bottom/>
      <diagonal/>
    </border>
    <border>
      <left style="thin">
        <color indexed="55"/>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55"/>
      </left>
      <right/>
      <top style="thin">
        <color indexed="55"/>
      </top>
      <bottom/>
      <diagonal/>
    </border>
    <border>
      <left/>
      <right style="thin">
        <color indexed="64"/>
      </right>
      <top style="thin">
        <color indexed="64"/>
      </top>
      <bottom/>
      <diagonal/>
    </border>
    <border>
      <left/>
      <right/>
      <top/>
      <bottom style="thin">
        <color indexed="64"/>
      </bottom>
      <diagonal/>
    </border>
    <border>
      <left style="dotted">
        <color indexed="64"/>
      </left>
      <right/>
      <top/>
      <bottom/>
      <diagonal/>
    </border>
    <border>
      <left/>
      <right/>
      <top style="thin">
        <color indexed="64"/>
      </top>
      <bottom style="thin">
        <color indexed="23"/>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tted">
        <color indexed="64"/>
      </right>
      <top style="thin">
        <color indexed="64"/>
      </top>
      <bottom style="thin">
        <color indexed="64"/>
      </bottom>
      <diagonal/>
    </border>
    <border>
      <left style="thin">
        <color indexed="23"/>
      </left>
      <right/>
      <top style="thin">
        <color indexed="23"/>
      </top>
      <bottom/>
      <diagonal/>
    </border>
    <border>
      <left/>
      <right/>
      <top style="thin">
        <color indexed="23"/>
      </top>
      <bottom/>
      <diagonal/>
    </border>
    <border>
      <left style="thin">
        <color indexed="23"/>
      </left>
      <right/>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cellStyleXfs>
  <cellXfs count="392">
    <xf numFmtId="0" fontId="0" fillId="0" borderId="0" xfId="0"/>
    <xf numFmtId="0" fontId="0" fillId="0" borderId="0" xfId="0" applyAlignment="1">
      <alignment wrapText="1"/>
    </xf>
    <xf numFmtId="0" fontId="2" fillId="0" borderId="0" xfId="0" applyFont="1"/>
    <xf numFmtId="0" fontId="0" fillId="0" borderId="0" xfId="0" applyFont="1"/>
    <xf numFmtId="43" fontId="0" fillId="0" borderId="0" xfId="0" applyNumberFormat="1"/>
    <xf numFmtId="43" fontId="0" fillId="0" borderId="0" xfId="0" applyNumberFormat="1" applyAlignment="1">
      <alignment horizontal="center" wrapText="1"/>
    </xf>
    <xf numFmtId="0" fontId="0" fillId="0" borderId="0" xfId="0" applyAlignment="1">
      <alignment horizontal="center"/>
    </xf>
    <xf numFmtId="164" fontId="0" fillId="0" borderId="0" xfId="0" applyNumberFormat="1"/>
    <xf numFmtId="166" fontId="0" fillId="0" borderId="0" xfId="0" applyNumberFormat="1"/>
    <xf numFmtId="0" fontId="3" fillId="3" borderId="0" xfId="0" applyFont="1" applyFill="1"/>
    <xf numFmtId="0" fontId="3" fillId="3" borderId="0" xfId="0" applyFont="1" applyFill="1" applyAlignment="1">
      <alignment wrapText="1"/>
    </xf>
    <xf numFmtId="0" fontId="2" fillId="0" borderId="2" xfId="0" applyFont="1" applyBorder="1" applyAlignment="1">
      <alignment wrapText="1"/>
    </xf>
    <xf numFmtId="164" fontId="0" fillId="2" borderId="2" xfId="1" applyNumberFormat="1" applyFont="1" applyFill="1" applyBorder="1"/>
    <xf numFmtId="0" fontId="0" fillId="2" borderId="2" xfId="0" applyFill="1" applyBorder="1"/>
    <xf numFmtId="0" fontId="2" fillId="0" borderId="3" xfId="0" applyFont="1" applyBorder="1"/>
    <xf numFmtId="0" fontId="0" fillId="0" borderId="4" xfId="0" applyBorder="1"/>
    <xf numFmtId="0" fontId="0" fillId="0" borderId="5" xfId="0" applyBorder="1"/>
    <xf numFmtId="0" fontId="0" fillId="4" borderId="0" xfId="0" applyFill="1"/>
    <xf numFmtId="0" fontId="2" fillId="0" borderId="2" xfId="0" applyFont="1" applyBorder="1"/>
    <xf numFmtId="0" fontId="0" fillId="0" borderId="2" xfId="0" applyBorder="1"/>
    <xf numFmtId="0" fontId="0" fillId="0" borderId="0" xfId="0" applyBorder="1"/>
    <xf numFmtId="0" fontId="2" fillId="4" borderId="0" xfId="0" applyFont="1" applyFill="1"/>
    <xf numFmtId="0" fontId="2" fillId="4" borderId="0" xfId="0" applyFont="1" applyFill="1" applyAlignment="1">
      <alignment wrapText="1"/>
    </xf>
    <xf numFmtId="0" fontId="0" fillId="0" borderId="2" xfId="0" applyBorder="1" applyAlignment="1">
      <alignment horizontal="center"/>
    </xf>
    <xf numFmtId="0" fontId="0" fillId="0" borderId="2" xfId="0" applyFont="1" applyBorder="1"/>
    <xf numFmtId="0" fontId="2" fillId="0" borderId="2" xfId="0" applyFont="1" applyBorder="1" applyAlignment="1">
      <alignment horizontal="center"/>
    </xf>
    <xf numFmtId="164" fontId="0" fillId="0" borderId="2" xfId="1" applyNumberFormat="1" applyFont="1" applyBorder="1"/>
    <xf numFmtId="0" fontId="2" fillId="0" borderId="6" xfId="0" applyFont="1" applyBorder="1"/>
    <xf numFmtId="0" fontId="3" fillId="3" borderId="0" xfId="0" applyFont="1" applyFill="1" applyBorder="1"/>
    <xf numFmtId="164" fontId="0" fillId="0" borderId="0" xfId="0" applyNumberFormat="1" applyBorder="1"/>
    <xf numFmtId="164" fontId="2" fillId="0" borderId="0" xfId="0" applyNumberFormat="1" applyFont="1" applyBorder="1"/>
    <xf numFmtId="164" fontId="0" fillId="0" borderId="0" xfId="1" applyNumberFormat="1" applyFont="1" applyBorder="1"/>
    <xf numFmtId="164" fontId="2" fillId="0" borderId="0" xfId="1" applyNumberFormat="1" applyFont="1" applyBorder="1"/>
    <xf numFmtId="0" fontId="2" fillId="0" borderId="0" xfId="0" applyFont="1" applyBorder="1"/>
    <xf numFmtId="43" fontId="0" fillId="0" borderId="0" xfId="0" applyNumberFormat="1" applyAlignment="1">
      <alignment horizontal="center"/>
    </xf>
    <xf numFmtId="0" fontId="2" fillId="0" borderId="2" xfId="0" applyFont="1" applyFill="1" applyBorder="1"/>
    <xf numFmtId="43" fontId="4" fillId="6" borderId="0" xfId="4" applyNumberFormat="1" applyFont="1" applyFill="1" applyBorder="1"/>
    <xf numFmtId="43" fontId="4" fillId="6" borderId="0" xfId="4" applyFont="1" applyFill="1" applyBorder="1"/>
    <xf numFmtId="43" fontId="4" fillId="0" borderId="0" xfId="4" applyFont="1" applyFill="1" applyBorder="1"/>
    <xf numFmtId="165" fontId="0" fillId="6" borderId="0" xfId="4" applyNumberFormat="1" applyFont="1" applyFill="1" applyBorder="1"/>
    <xf numFmtId="165" fontId="0" fillId="7" borderId="4" xfId="4" applyNumberFormat="1" applyFont="1" applyFill="1" applyBorder="1"/>
    <xf numFmtId="165" fontId="0" fillId="6" borderId="0" xfId="4" applyNumberFormat="1" applyFont="1" applyFill="1"/>
    <xf numFmtId="43" fontId="5" fillId="6" borderId="8" xfId="4" applyNumberFormat="1" applyFont="1" applyFill="1" applyBorder="1"/>
    <xf numFmtId="165" fontId="0" fillId="6" borderId="8" xfId="4" applyNumberFormat="1" applyFont="1" applyFill="1" applyBorder="1"/>
    <xf numFmtId="43" fontId="5" fillId="0" borderId="8" xfId="4" applyNumberFormat="1" applyFont="1" applyFill="1" applyBorder="1"/>
    <xf numFmtId="168" fontId="0" fillId="6" borderId="0" xfId="5" applyNumberFormat="1" applyFont="1" applyFill="1" applyBorder="1"/>
    <xf numFmtId="168" fontId="0" fillId="0" borderId="0" xfId="5" applyNumberFormat="1" applyFont="1" applyFill="1" applyBorder="1"/>
    <xf numFmtId="165" fontId="4" fillId="6" borderId="0" xfId="4" applyNumberFormat="1" applyFont="1" applyFill="1" applyBorder="1"/>
    <xf numFmtId="43" fontId="4" fillId="8" borderId="4" xfId="4" applyFont="1" applyFill="1" applyBorder="1"/>
    <xf numFmtId="43" fontId="4" fillId="8" borderId="4" xfId="4" applyNumberFormat="1" applyFont="1" applyFill="1" applyBorder="1"/>
    <xf numFmtId="165" fontId="4" fillId="8" borderId="4" xfId="4" applyNumberFormat="1" applyFont="1" applyFill="1" applyBorder="1"/>
    <xf numFmtId="43" fontId="4" fillId="6" borderId="0" xfId="4" applyFont="1" applyFill="1"/>
    <xf numFmtId="43" fontId="4" fillId="6" borderId="0" xfId="4" applyNumberFormat="1" applyFont="1" applyFill="1"/>
    <xf numFmtId="165" fontId="4" fillId="6" borderId="0" xfId="4" applyNumberFormat="1" applyFont="1" applyFill="1"/>
    <xf numFmtId="43" fontId="5" fillId="6" borderId="0" xfId="4" applyNumberFormat="1" applyFont="1" applyFill="1"/>
    <xf numFmtId="43" fontId="6" fillId="6" borderId="0" xfId="4" applyNumberFormat="1" applyFont="1" applyFill="1" applyBorder="1" applyAlignment="1">
      <alignment horizontal="right"/>
    </xf>
    <xf numFmtId="43" fontId="6" fillId="0" borderId="0" xfId="4" applyNumberFormat="1" applyFont="1" applyFill="1" applyBorder="1" applyAlignment="1">
      <alignment horizontal="right"/>
    </xf>
    <xf numFmtId="43" fontId="6" fillId="6" borderId="0" xfId="4" applyNumberFormat="1" applyFont="1" applyFill="1" applyAlignment="1">
      <alignment horizontal="right"/>
    </xf>
    <xf numFmtId="43" fontId="6" fillId="10" borderId="9" xfId="4" applyNumberFormat="1" applyFont="1" applyFill="1" applyBorder="1" applyAlignment="1">
      <alignment horizontal="right"/>
    </xf>
    <xf numFmtId="43" fontId="6" fillId="10" borderId="0" xfId="4" applyNumberFormat="1" applyFont="1" applyFill="1" applyAlignment="1">
      <alignment horizontal="right"/>
    </xf>
    <xf numFmtId="43" fontId="6" fillId="10" borderId="10" xfId="4" applyNumberFormat="1" applyFont="1" applyFill="1" applyBorder="1" applyAlignment="1">
      <alignment horizontal="right"/>
    </xf>
    <xf numFmtId="43" fontId="6" fillId="6" borderId="0" xfId="4" applyFont="1" applyFill="1" applyAlignment="1">
      <alignment horizontal="left"/>
    </xf>
    <xf numFmtId="43" fontId="6" fillId="10" borderId="14" xfId="4" applyNumberFormat="1" applyFont="1" applyFill="1" applyBorder="1" applyAlignment="1">
      <alignment horizontal="right"/>
    </xf>
    <xf numFmtId="43" fontId="4" fillId="6" borderId="0" xfId="4" applyNumberFormat="1" applyFont="1" applyFill="1" applyAlignment="1">
      <alignment horizontal="right"/>
    </xf>
    <xf numFmtId="43" fontId="5" fillId="6" borderId="0" xfId="4" applyNumberFormat="1" applyFont="1" applyFill="1" applyBorder="1" applyAlignment="1">
      <alignment horizontal="right"/>
    </xf>
    <xf numFmtId="43" fontId="6" fillId="6" borderId="16" xfId="4" applyNumberFormat="1" applyFont="1" applyFill="1" applyBorder="1" applyAlignment="1">
      <alignment horizontal="right"/>
    </xf>
    <xf numFmtId="43" fontId="5" fillId="6" borderId="16" xfId="4" applyNumberFormat="1" applyFont="1" applyFill="1" applyBorder="1"/>
    <xf numFmtId="164" fontId="6" fillId="6" borderId="0" xfId="4" applyNumberFormat="1" applyFont="1" applyFill="1" applyBorder="1" applyAlignment="1">
      <alignment horizontal="right"/>
    </xf>
    <xf numFmtId="164" fontId="6" fillId="0" borderId="0" xfId="4" applyNumberFormat="1" applyFont="1" applyFill="1" applyBorder="1" applyAlignment="1">
      <alignment horizontal="right"/>
    </xf>
    <xf numFmtId="164" fontId="6" fillId="6" borderId="0" xfId="4" applyNumberFormat="1" applyFont="1" applyFill="1" applyAlignment="1">
      <alignment horizontal="right"/>
    </xf>
    <xf numFmtId="164" fontId="6" fillId="6" borderId="0" xfId="4" applyNumberFormat="1" applyFont="1" applyFill="1" applyBorder="1"/>
    <xf numFmtId="164" fontId="6" fillId="0" borderId="0" xfId="4" applyNumberFormat="1" applyFont="1" applyFill="1" applyBorder="1"/>
    <xf numFmtId="164" fontId="6" fillId="6" borderId="0" xfId="4" applyNumberFormat="1" applyFont="1" applyFill="1"/>
    <xf numFmtId="43" fontId="6" fillId="6" borderId="0" xfId="4" applyNumberFormat="1" applyFont="1" applyFill="1"/>
    <xf numFmtId="43" fontId="6" fillId="6" borderId="0" xfId="4" applyFont="1" applyFill="1" applyBorder="1" applyAlignment="1">
      <alignment horizontal="right"/>
    </xf>
    <xf numFmtId="43" fontId="6" fillId="0" borderId="0" xfId="4" applyFont="1" applyFill="1" applyBorder="1" applyAlignment="1">
      <alignment horizontal="right"/>
    </xf>
    <xf numFmtId="43" fontId="6" fillId="6" borderId="0" xfId="4" applyFont="1" applyFill="1" applyAlignment="1">
      <alignment horizontal="right"/>
    </xf>
    <xf numFmtId="43" fontId="6" fillId="10" borderId="9" xfId="4" applyFont="1" applyFill="1" applyBorder="1" applyAlignment="1">
      <alignment horizontal="right"/>
    </xf>
    <xf numFmtId="43" fontId="6" fillId="10" borderId="0" xfId="4" applyFont="1" applyFill="1" applyAlignment="1">
      <alignment horizontal="right"/>
    </xf>
    <xf numFmtId="43" fontId="6" fillId="10" borderId="10" xfId="4" applyFont="1" applyFill="1" applyBorder="1" applyAlignment="1">
      <alignment horizontal="right"/>
    </xf>
    <xf numFmtId="43" fontId="6" fillId="6" borderId="7" xfId="4" applyFont="1" applyFill="1" applyBorder="1" applyAlignment="1">
      <alignment horizontal="right"/>
    </xf>
    <xf numFmtId="43" fontId="6" fillId="6" borderId="7" xfId="4" applyNumberFormat="1" applyFont="1" applyFill="1" applyBorder="1" applyAlignment="1">
      <alignment horizontal="right"/>
    </xf>
    <xf numFmtId="43" fontId="6" fillId="6" borderId="16" xfId="4" applyFont="1" applyFill="1" applyBorder="1" applyAlignment="1">
      <alignment horizontal="right"/>
    </xf>
    <xf numFmtId="165" fontId="4" fillId="0" borderId="16" xfId="4" applyNumberFormat="1" applyFont="1" applyFill="1" applyBorder="1"/>
    <xf numFmtId="165" fontId="7" fillId="6" borderId="0" xfId="4" applyNumberFormat="1" applyFont="1" applyFill="1" applyBorder="1"/>
    <xf numFmtId="165" fontId="7" fillId="8" borderId="4" xfId="4" applyNumberFormat="1" applyFont="1" applyFill="1" applyBorder="1"/>
    <xf numFmtId="168" fontId="0" fillId="6" borderId="0" xfId="5" applyNumberFormat="1" applyFont="1" applyFill="1"/>
    <xf numFmtId="169" fontId="0" fillId="6" borderId="0" xfId="4" applyNumberFormat="1" applyFont="1" applyFill="1"/>
    <xf numFmtId="10" fontId="0" fillId="6" borderId="0" xfId="5" applyNumberFormat="1" applyFont="1" applyFill="1" applyBorder="1"/>
    <xf numFmtId="10" fontId="0" fillId="0" borderId="0" xfId="5" applyNumberFormat="1" applyFont="1" applyFill="1" applyBorder="1"/>
    <xf numFmtId="10" fontId="0" fillId="6" borderId="0" xfId="5" applyNumberFormat="1" applyFont="1" applyFill="1"/>
    <xf numFmtId="10" fontId="0" fillId="6" borderId="8" xfId="5" applyNumberFormat="1" applyFont="1" applyFill="1" applyBorder="1"/>
    <xf numFmtId="0" fontId="0" fillId="0" borderId="2" xfId="0" applyFill="1" applyBorder="1"/>
    <xf numFmtId="43" fontId="0" fillId="0" borderId="2" xfId="1" applyNumberFormat="1" applyFont="1" applyFill="1" applyBorder="1"/>
    <xf numFmtId="164" fontId="0" fillId="0" borderId="2" xfId="1" applyNumberFormat="1" applyFont="1" applyFill="1" applyBorder="1"/>
    <xf numFmtId="0" fontId="0" fillId="4" borderId="0" xfId="0" applyFill="1" applyAlignment="1">
      <alignment horizontal="center"/>
    </xf>
    <xf numFmtId="0" fontId="3" fillId="3" borderId="0" xfId="0" applyFont="1" applyFill="1" applyAlignment="1">
      <alignment horizontal="center"/>
    </xf>
    <xf numFmtId="0" fontId="2" fillId="0" borderId="1" xfId="0" applyFont="1" applyBorder="1" applyAlignment="1">
      <alignment horizontal="center"/>
    </xf>
    <xf numFmtId="0" fontId="0" fillId="0" borderId="2" xfId="0" applyFill="1" applyBorder="1" applyAlignment="1">
      <alignment horizontal="center"/>
    </xf>
    <xf numFmtId="0" fontId="0" fillId="2" borderId="2" xfId="0" applyFill="1" applyBorder="1" applyAlignment="1">
      <alignment horizontal="center"/>
    </xf>
    <xf numFmtId="0" fontId="2" fillId="4" borderId="2" xfId="0" applyFont="1" applyFill="1" applyBorder="1"/>
    <xf numFmtId="10" fontId="0" fillId="2" borderId="2" xfId="2" applyNumberFormat="1" applyFont="1" applyFill="1" applyBorder="1"/>
    <xf numFmtId="166" fontId="0" fillId="0" borderId="2" xfId="1" applyNumberFormat="1" applyFont="1" applyFill="1" applyBorder="1"/>
    <xf numFmtId="0" fontId="0" fillId="5" borderId="2" xfId="0" applyFill="1" applyBorder="1"/>
    <xf numFmtId="0" fontId="0" fillId="0" borderId="0" xfId="0" applyFont="1" applyBorder="1"/>
    <xf numFmtId="0" fontId="0" fillId="0" borderId="11" xfId="0" applyBorder="1" applyAlignment="1">
      <alignment horizontal="center"/>
    </xf>
    <xf numFmtId="0" fontId="0" fillId="0" borderId="11" xfId="0" applyBorder="1"/>
    <xf numFmtId="0" fontId="0" fillId="0" borderId="2" xfId="0" applyFont="1" applyBorder="1" applyAlignment="1">
      <alignment horizontal="center"/>
    </xf>
    <xf numFmtId="0" fontId="0" fillId="0" borderId="11" xfId="0" applyFont="1" applyBorder="1"/>
    <xf numFmtId="166" fontId="0" fillId="0" borderId="0" xfId="1" applyNumberFormat="1" applyFont="1" applyBorder="1"/>
    <xf numFmtId="10" fontId="14" fillId="2" borderId="2" xfId="2" applyNumberFormat="1" applyFont="1" applyFill="1" applyBorder="1"/>
    <xf numFmtId="10" fontId="14" fillId="2" borderId="2" xfId="0" applyNumberFormat="1" applyFont="1" applyFill="1" applyBorder="1"/>
    <xf numFmtId="0" fontId="13" fillId="3" borderId="0" xfId="0" applyFont="1" applyFill="1"/>
    <xf numFmtId="0" fontId="0" fillId="0" borderId="0" xfId="0" applyFill="1" applyBorder="1"/>
    <xf numFmtId="0" fontId="0" fillId="0" borderId="0" xfId="0" applyFill="1" applyBorder="1" applyAlignment="1">
      <alignment horizontal="center"/>
    </xf>
    <xf numFmtId="164" fontId="0" fillId="5" borderId="2" xfId="1" applyNumberFormat="1" applyFont="1" applyFill="1" applyBorder="1"/>
    <xf numFmtId="0" fontId="0" fillId="0" borderId="2" xfId="0" applyFont="1" applyFill="1" applyBorder="1"/>
    <xf numFmtId="166" fontId="0" fillId="0" borderId="2" xfId="0" applyNumberFormat="1" applyFont="1" applyFill="1" applyBorder="1"/>
    <xf numFmtId="166" fontId="0" fillId="0" borderId="2" xfId="0" applyNumberFormat="1" applyFont="1" applyFill="1" applyBorder="1" applyAlignment="1">
      <alignment horizontal="center"/>
    </xf>
    <xf numFmtId="165" fontId="0" fillId="0" borderId="2" xfId="1" applyNumberFormat="1" applyFont="1" applyFill="1" applyBorder="1"/>
    <xf numFmtId="169" fontId="1" fillId="0" borderId="2" xfId="1" applyNumberFormat="1" applyFont="1" applyFill="1" applyBorder="1" applyAlignment="1">
      <alignment wrapText="1"/>
    </xf>
    <xf numFmtId="164" fontId="0" fillId="0" borderId="2" xfId="0" applyNumberFormat="1" applyFill="1" applyBorder="1"/>
    <xf numFmtId="164" fontId="2" fillId="0" borderId="6" xfId="0" applyNumberFormat="1" applyFont="1" applyFill="1" applyBorder="1"/>
    <xf numFmtId="164" fontId="0" fillId="0" borderId="2" xfId="1" applyNumberFormat="1" applyFont="1" applyFill="1" applyBorder="1" applyAlignment="1">
      <alignment horizontal="center"/>
    </xf>
    <xf numFmtId="164" fontId="2" fillId="0" borderId="6" xfId="1" applyNumberFormat="1" applyFont="1" applyFill="1" applyBorder="1"/>
    <xf numFmtId="164" fontId="1" fillId="0" borderId="2" xfId="1" applyNumberFormat="1" applyFont="1" applyFill="1" applyBorder="1"/>
    <xf numFmtId="164" fontId="1" fillId="0" borderId="11" xfId="1" applyNumberFormat="1" applyFont="1" applyFill="1" applyBorder="1"/>
    <xf numFmtId="164" fontId="0" fillId="0" borderId="11" xfId="0" applyNumberFormat="1" applyFill="1" applyBorder="1"/>
    <xf numFmtId="43" fontId="0" fillId="0" borderId="2" xfId="0" applyNumberFormat="1" applyFill="1" applyBorder="1"/>
    <xf numFmtId="171" fontId="0" fillId="0" borderId="2" xfId="0" applyNumberFormat="1" applyFill="1" applyBorder="1"/>
    <xf numFmtId="164" fontId="2" fillId="0" borderId="2" xfId="1" applyNumberFormat="1" applyFont="1" applyFill="1" applyBorder="1"/>
    <xf numFmtId="0" fontId="2" fillId="0" borderId="0" xfId="0" applyFont="1" applyFill="1"/>
    <xf numFmtId="43" fontId="2" fillId="0" borderId="2" xfId="0" applyNumberFormat="1" applyFont="1" applyFill="1" applyBorder="1"/>
    <xf numFmtId="0" fontId="2" fillId="0" borderId="19" xfId="0" applyFont="1" applyFill="1" applyBorder="1"/>
    <xf numFmtId="0" fontId="2" fillId="0" borderId="19" xfId="0" applyFont="1" applyFill="1" applyBorder="1" applyAlignment="1">
      <alignment horizontal="center"/>
    </xf>
    <xf numFmtId="164" fontId="2" fillId="0" borderId="19" xfId="1" applyNumberFormat="1" applyFont="1" applyFill="1" applyBorder="1"/>
    <xf numFmtId="43" fontId="2" fillId="0" borderId="20" xfId="0" applyNumberFormat="1" applyFont="1" applyBorder="1"/>
    <xf numFmtId="164" fontId="2" fillId="0" borderId="21" xfId="0" applyNumberFormat="1" applyFont="1" applyBorder="1"/>
    <xf numFmtId="0" fontId="2" fillId="0" borderId="22" xfId="0" applyFont="1" applyBorder="1"/>
    <xf numFmtId="172" fontId="0" fillId="0" borderId="0" xfId="0" applyNumberFormat="1"/>
    <xf numFmtId="173" fontId="0" fillId="0" borderId="0" xfId="0" applyNumberFormat="1"/>
    <xf numFmtId="0" fontId="0" fillId="0" borderId="3" xfId="0" applyFill="1" applyBorder="1" applyAlignment="1">
      <alignment horizontal="center"/>
    </xf>
    <xf numFmtId="0" fontId="15" fillId="0" borderId="2" xfId="0" applyFont="1" applyBorder="1"/>
    <xf numFmtId="0" fontId="0" fillId="6" borderId="0" xfId="0" applyFill="1"/>
    <xf numFmtId="0" fontId="11" fillId="6" borderId="0" xfId="0" applyFont="1" applyFill="1" applyBorder="1" applyAlignment="1">
      <alignment horizontal="center"/>
    </xf>
    <xf numFmtId="0" fontId="11" fillId="0" borderId="0" xfId="0" applyFont="1" applyFill="1" applyBorder="1" applyAlignment="1">
      <alignment horizontal="center"/>
    </xf>
    <xf numFmtId="0" fontId="0" fillId="6" borderId="0" xfId="0" applyFill="1" applyBorder="1"/>
    <xf numFmtId="0" fontId="10" fillId="6" borderId="0" xfId="0" applyFont="1" applyFill="1" applyBorder="1" applyAlignment="1">
      <alignment horizontal="left"/>
    </xf>
    <xf numFmtId="0" fontId="7" fillId="6" borderId="16" xfId="0" applyFont="1" applyFill="1" applyBorder="1" applyAlignment="1">
      <alignment horizontal="center"/>
    </xf>
    <xf numFmtId="0" fontId="7" fillId="6" borderId="16" xfId="0" applyFont="1" applyFill="1" applyBorder="1" applyAlignment="1">
      <alignment horizontal="left"/>
    </xf>
    <xf numFmtId="0" fontId="11" fillId="6" borderId="16" xfId="0" applyFont="1" applyFill="1" applyBorder="1" applyAlignment="1" applyProtection="1">
      <alignment horizontal="center"/>
    </xf>
    <xf numFmtId="0" fontId="4" fillId="6" borderId="0" xfId="0" applyFont="1" applyFill="1" applyBorder="1"/>
    <xf numFmtId="0" fontId="4" fillId="0" borderId="0" xfId="0" applyFont="1"/>
    <xf numFmtId="0" fontId="7" fillId="11" borderId="4" xfId="0" applyFont="1" applyFill="1" applyBorder="1" applyAlignment="1">
      <alignment horizontal="center"/>
    </xf>
    <xf numFmtId="0" fontId="7" fillId="7" borderId="4" xfId="0" applyFont="1" applyFill="1" applyBorder="1" applyAlignment="1">
      <alignment horizontal="center"/>
    </xf>
    <xf numFmtId="0" fontId="10" fillId="7" borderId="4" xfId="0" applyFont="1" applyFill="1" applyBorder="1" applyAlignment="1">
      <alignment horizontal="left"/>
    </xf>
    <xf numFmtId="0" fontId="7" fillId="7" borderId="4" xfId="0" applyFont="1" applyFill="1" applyBorder="1" applyAlignment="1">
      <alignment horizontal="right"/>
    </xf>
    <xf numFmtId="0" fontId="7" fillId="12" borderId="18" xfId="0" quotePrefix="1" applyFont="1" applyFill="1" applyBorder="1" applyAlignment="1">
      <alignment horizontal="right" vertical="center"/>
    </xf>
    <xf numFmtId="0" fontId="7" fillId="6" borderId="0" xfId="0" applyFont="1" applyFill="1" applyBorder="1"/>
    <xf numFmtId="0" fontId="7" fillId="0" borderId="0" xfId="0" applyFont="1" applyFill="1" applyBorder="1"/>
    <xf numFmtId="0" fontId="7" fillId="11" borderId="0" xfId="0" applyFont="1" applyFill="1" applyBorder="1" applyAlignment="1">
      <alignment horizontal="center"/>
    </xf>
    <xf numFmtId="0" fontId="7" fillId="6" borderId="0" xfId="0" applyFont="1" applyFill="1" applyBorder="1" applyAlignment="1">
      <alignment horizontal="center"/>
    </xf>
    <xf numFmtId="0" fontId="7" fillId="0" borderId="0" xfId="0" applyFont="1" applyFill="1" applyBorder="1" applyAlignment="1">
      <alignment horizontal="center"/>
    </xf>
    <xf numFmtId="10" fontId="0" fillId="6" borderId="0" xfId="0" applyNumberFormat="1" applyFill="1"/>
    <xf numFmtId="170" fontId="0" fillId="6" borderId="8" xfId="0" applyNumberFormat="1" applyFill="1" applyBorder="1"/>
    <xf numFmtId="170" fontId="0" fillId="6" borderId="17" xfId="0" applyNumberFormat="1" applyFill="1" applyBorder="1"/>
    <xf numFmtId="170" fontId="0" fillId="6" borderId="0" xfId="0" applyNumberFormat="1" applyFill="1" applyBorder="1"/>
    <xf numFmtId="0" fontId="7" fillId="8" borderId="4" xfId="0" applyFont="1" applyFill="1" applyBorder="1"/>
    <xf numFmtId="0" fontId="0" fillId="8" borderId="4" xfId="0" applyFill="1" applyBorder="1"/>
    <xf numFmtId="0" fontId="4" fillId="6" borderId="0" xfId="0" applyFont="1" applyFill="1"/>
    <xf numFmtId="43" fontId="0" fillId="6" borderId="0" xfId="0" applyNumberFormat="1" applyFill="1"/>
    <xf numFmtId="167" fontId="0" fillId="6" borderId="0" xfId="0" applyNumberFormat="1" applyFill="1"/>
    <xf numFmtId="167" fontId="0" fillId="6" borderId="0" xfId="0" applyNumberFormat="1" applyFill="1" applyBorder="1"/>
    <xf numFmtId="167" fontId="0" fillId="0" borderId="0" xfId="0" applyNumberFormat="1" applyFill="1" applyBorder="1"/>
    <xf numFmtId="0" fontId="6" fillId="6" borderId="0" xfId="0" quotePrefix="1" applyFont="1" applyFill="1" applyBorder="1" applyAlignment="1">
      <alignment horizontal="right"/>
    </xf>
    <xf numFmtId="43" fontId="5" fillId="6" borderId="0" xfId="0" applyNumberFormat="1" applyFont="1" applyFill="1"/>
    <xf numFmtId="0" fontId="4" fillId="6" borderId="0" xfId="0" quotePrefix="1" applyFont="1" applyFill="1" applyBorder="1" applyAlignment="1">
      <alignment horizontal="right"/>
    </xf>
    <xf numFmtId="2" fontId="0" fillId="6" borderId="0" xfId="0" applyNumberFormat="1" applyFill="1"/>
    <xf numFmtId="43" fontId="4" fillId="6" borderId="0" xfId="0" applyNumberFormat="1" applyFont="1" applyFill="1"/>
    <xf numFmtId="0" fontId="0" fillId="0" borderId="0" xfId="0" applyFill="1"/>
    <xf numFmtId="0" fontId="7" fillId="6" borderId="0" xfId="0" applyFont="1" applyFill="1" applyAlignment="1">
      <alignment horizontal="right"/>
    </xf>
    <xf numFmtId="0" fontId="0" fillId="6" borderId="16" xfId="0" applyFill="1" applyBorder="1"/>
    <xf numFmtId="0" fontId="7" fillId="6" borderId="16" xfId="0" applyFont="1" applyFill="1" applyBorder="1" applyAlignment="1">
      <alignment horizontal="right"/>
    </xf>
    <xf numFmtId="0" fontId="0" fillId="9" borderId="0" xfId="0" applyFill="1"/>
    <xf numFmtId="0" fontId="6" fillId="6" borderId="0" xfId="0" applyFont="1" applyFill="1" applyAlignment="1">
      <alignment horizontal="right"/>
    </xf>
    <xf numFmtId="0" fontId="6" fillId="6" borderId="0" xfId="0" applyFont="1" applyFill="1" applyAlignment="1">
      <alignment horizontal="center"/>
    </xf>
    <xf numFmtId="0" fontId="8" fillId="8" borderId="13" xfId="0" applyFont="1" applyFill="1" applyBorder="1" applyAlignment="1">
      <alignment horizontal="center"/>
    </xf>
    <xf numFmtId="0" fontId="8" fillId="8" borderId="11" xfId="0" applyFont="1" applyFill="1" applyBorder="1" applyAlignment="1">
      <alignment horizontal="center"/>
    </xf>
    <xf numFmtId="0" fontId="6" fillId="6" borderId="16" xfId="0" applyFont="1" applyFill="1" applyBorder="1"/>
    <xf numFmtId="43" fontId="6" fillId="6" borderId="0" xfId="0" applyNumberFormat="1" applyFont="1" applyFill="1"/>
    <xf numFmtId="164" fontId="6" fillId="6" borderId="0" xfId="0" applyNumberFormat="1" applyFont="1" applyFill="1"/>
    <xf numFmtId="164" fontId="6" fillId="6" borderId="0" xfId="0" applyNumberFormat="1" applyFont="1" applyFill="1" applyBorder="1"/>
    <xf numFmtId="164" fontId="6" fillId="0" borderId="0" xfId="0" applyNumberFormat="1" applyFont="1" applyFill="1" applyBorder="1"/>
    <xf numFmtId="0" fontId="6" fillId="6" borderId="7" xfId="0" applyFont="1" applyFill="1" applyBorder="1"/>
    <xf numFmtId="43" fontId="0" fillId="6" borderId="8" xfId="4" applyNumberFormat="1" applyFont="1" applyFill="1" applyBorder="1"/>
    <xf numFmtId="43" fontId="0" fillId="6" borderId="0" xfId="4" applyNumberFormat="1" applyFont="1" applyFill="1"/>
    <xf numFmtId="43" fontId="5" fillId="6" borderId="8" xfId="0" applyNumberFormat="1" applyFont="1" applyFill="1" applyBorder="1"/>
    <xf numFmtId="43" fontId="0" fillId="6" borderId="8" xfId="0" applyNumberFormat="1" applyFill="1" applyBorder="1"/>
    <xf numFmtId="0" fontId="4" fillId="0" borderId="0" xfId="0" applyFont="1" applyFill="1" applyBorder="1"/>
    <xf numFmtId="0" fontId="4" fillId="7" borderId="4" xfId="0" applyFont="1" applyFill="1" applyBorder="1"/>
    <xf numFmtId="0" fontId="4" fillId="7" borderId="4" xfId="0" quotePrefix="1" applyFont="1" applyFill="1" applyBorder="1" applyAlignment="1">
      <alignment horizontal="right"/>
    </xf>
    <xf numFmtId="0" fontId="0" fillId="7" borderId="4" xfId="0" applyFill="1" applyBorder="1"/>
    <xf numFmtId="43" fontId="0" fillId="7" borderId="4" xfId="0" applyNumberFormat="1" applyFill="1" applyBorder="1"/>
    <xf numFmtId="167" fontId="0" fillId="7" borderId="4" xfId="0" applyNumberFormat="1" applyFill="1" applyBorder="1"/>
    <xf numFmtId="43" fontId="0" fillId="6" borderId="0" xfId="0" applyNumberFormat="1" applyFill="1" applyBorder="1"/>
    <xf numFmtId="43" fontId="4" fillId="6" borderId="8" xfId="0" applyNumberFormat="1" applyFont="1" applyFill="1" applyBorder="1"/>
    <xf numFmtId="43" fontId="4" fillId="6" borderId="8" xfId="4" applyNumberFormat="1" applyFont="1" applyFill="1" applyBorder="1"/>
    <xf numFmtId="169" fontId="0" fillId="0" borderId="0" xfId="1" applyNumberFormat="1" applyFont="1"/>
    <xf numFmtId="0" fontId="4" fillId="6" borderId="0" xfId="3" applyFill="1"/>
    <xf numFmtId="0" fontId="4" fillId="0" borderId="0" xfId="3"/>
    <xf numFmtId="0" fontId="4" fillId="6" borderId="0" xfId="3" applyFill="1" applyBorder="1"/>
    <xf numFmtId="0" fontId="4" fillId="0" borderId="0" xfId="3" applyFont="1"/>
    <xf numFmtId="43" fontId="4" fillId="6" borderId="8" xfId="4" applyNumberFormat="1" applyFill="1" applyBorder="1"/>
    <xf numFmtId="43" fontId="4" fillId="6" borderId="0" xfId="4" applyNumberFormat="1" applyFill="1"/>
    <xf numFmtId="168" fontId="4" fillId="6" borderId="0" xfId="5" applyNumberFormat="1" applyFill="1" applyBorder="1"/>
    <xf numFmtId="168" fontId="4" fillId="0" borderId="0" xfId="5" applyNumberFormat="1" applyFill="1" applyBorder="1"/>
    <xf numFmtId="0" fontId="4" fillId="0" borderId="0" xfId="3" applyFill="1"/>
    <xf numFmtId="165" fontId="4" fillId="6" borderId="8" xfId="4" applyNumberFormat="1" applyFill="1" applyBorder="1"/>
    <xf numFmtId="165" fontId="4" fillId="6" borderId="0" xfId="4" applyNumberFormat="1" applyFill="1"/>
    <xf numFmtId="0" fontId="4" fillId="8" borderId="4" xfId="3" applyFill="1" applyBorder="1"/>
    <xf numFmtId="165" fontId="4" fillId="6" borderId="0" xfId="4" applyNumberFormat="1" applyFill="1" applyBorder="1"/>
    <xf numFmtId="49" fontId="7" fillId="12" borderId="5" xfId="4" applyNumberFormat="1" applyFont="1" applyFill="1" applyBorder="1" applyAlignment="1">
      <alignment horizontal="right"/>
    </xf>
    <xf numFmtId="49" fontId="7" fillId="12" borderId="2" xfId="4" applyNumberFormat="1" applyFont="1" applyFill="1" applyBorder="1" applyAlignment="1">
      <alignment horizontal="left"/>
    </xf>
    <xf numFmtId="169" fontId="0" fillId="0" borderId="0" xfId="0" applyNumberFormat="1"/>
    <xf numFmtId="0" fontId="0" fillId="2" borderId="0" xfId="0" applyFill="1"/>
    <xf numFmtId="165" fontId="0" fillId="0" borderId="2" xfId="1" applyNumberFormat="1" applyFont="1" applyBorder="1"/>
    <xf numFmtId="0" fontId="2" fillId="0" borderId="0" xfId="0" applyFont="1" applyAlignment="1">
      <alignment horizontal="center"/>
    </xf>
    <xf numFmtId="0" fontId="0" fillId="0" borderId="6" xfId="0" applyFill="1" applyBorder="1" applyAlignment="1">
      <alignment horizontal="center"/>
    </xf>
    <xf numFmtId="0" fontId="0" fillId="0" borderId="6" xfId="0" applyBorder="1"/>
    <xf numFmtId="0" fontId="0" fillId="0" borderId="6" xfId="0" applyBorder="1" applyAlignment="1">
      <alignment horizontal="center"/>
    </xf>
    <xf numFmtId="174" fontId="2" fillId="13" borderId="2" xfId="0" applyNumberFormat="1" applyFont="1" applyFill="1" applyBorder="1" applyAlignment="1">
      <alignment horizontal="center"/>
    </xf>
    <xf numFmtId="10" fontId="0" fillId="0" borderId="2" xfId="0" applyNumberFormat="1" applyFill="1" applyBorder="1"/>
    <xf numFmtId="174" fontId="2" fillId="13" borderId="6" xfId="0" applyNumberFormat="1" applyFont="1" applyFill="1" applyBorder="1" applyAlignment="1">
      <alignment horizontal="center"/>
    </xf>
    <xf numFmtId="43" fontId="0" fillId="0" borderId="0" xfId="0" applyNumberFormat="1" applyBorder="1"/>
    <xf numFmtId="10" fontId="0" fillId="2" borderId="2" xfId="2" applyNumberFormat="1" applyFont="1" applyFill="1" applyBorder="1" applyAlignment="1">
      <alignment horizontal="center"/>
    </xf>
    <xf numFmtId="10" fontId="0" fillId="0" borderId="2" xfId="2" applyNumberFormat="1" applyFont="1" applyFill="1" applyBorder="1"/>
    <xf numFmtId="10" fontId="0" fillId="0" borderId="2" xfId="2" applyNumberFormat="1" applyFont="1" applyBorder="1"/>
    <xf numFmtId="10" fontId="0" fillId="0" borderId="2" xfId="0" applyNumberFormat="1" applyBorder="1"/>
    <xf numFmtId="43" fontId="0" fillId="0" borderId="2" xfId="0" applyNumberFormat="1" applyBorder="1"/>
    <xf numFmtId="171" fontId="0" fillId="0" borderId="2" xfId="0" applyNumberFormat="1" applyBorder="1"/>
    <xf numFmtId="0" fontId="2" fillId="0" borderId="0" xfId="0" applyFont="1" applyAlignment="1">
      <alignment wrapText="1"/>
    </xf>
    <xf numFmtId="0" fontId="0" fillId="0" borderId="2" xfId="0" applyBorder="1" applyAlignment="1">
      <alignment wrapText="1"/>
    </xf>
    <xf numFmtId="166" fontId="0" fillId="0" borderId="2" xfId="1" applyNumberFormat="1" applyFont="1" applyBorder="1"/>
    <xf numFmtId="0" fontId="11" fillId="6" borderId="16" xfId="0" applyFont="1" applyFill="1" applyBorder="1" applyAlignment="1">
      <alignment horizontal="center"/>
    </xf>
    <xf numFmtId="0" fontId="0" fillId="6" borderId="8" xfId="0" applyFill="1" applyBorder="1"/>
    <xf numFmtId="0" fontId="7" fillId="8" borderId="4" xfId="0" quotePrefix="1" applyFont="1" applyFill="1" applyBorder="1" applyAlignment="1">
      <alignment horizontal="right"/>
    </xf>
    <xf numFmtId="43" fontId="7" fillId="8" borderId="23" xfId="0" applyNumberFormat="1" applyFont="1" applyFill="1" applyBorder="1"/>
    <xf numFmtId="43" fontId="7" fillId="8" borderId="4" xfId="0" applyNumberFormat="1" applyFont="1" applyFill="1" applyBorder="1"/>
    <xf numFmtId="43" fontId="5" fillId="6" borderId="0" xfId="0" applyNumberFormat="1" applyFont="1" applyFill="1" applyBorder="1"/>
    <xf numFmtId="166" fontId="5" fillId="6" borderId="0" xfId="0" applyNumberFormat="1" applyFont="1" applyFill="1"/>
    <xf numFmtId="0" fontId="7" fillId="12" borderId="3" xfId="0" applyFont="1" applyFill="1" applyBorder="1"/>
    <xf numFmtId="0" fontId="7" fillId="12" borderId="4" xfId="0" applyFont="1" applyFill="1" applyBorder="1"/>
    <xf numFmtId="0" fontId="0" fillId="12" borderId="4" xfId="0" applyFill="1" applyBorder="1"/>
    <xf numFmtId="0" fontId="0" fillId="12" borderId="5" xfId="0" applyFill="1" applyBorder="1"/>
    <xf numFmtId="43" fontId="7" fillId="12" borderId="5" xfId="0" applyNumberFormat="1" applyFont="1" applyFill="1" applyBorder="1"/>
    <xf numFmtId="43" fontId="7" fillId="12" borderId="16" xfId="0" applyNumberFormat="1" applyFont="1" applyFill="1" applyBorder="1"/>
    <xf numFmtId="43" fontId="7" fillId="12" borderId="2" xfId="0" applyNumberFormat="1" applyFont="1" applyFill="1" applyBorder="1"/>
    <xf numFmtId="43" fontId="0" fillId="12" borderId="12" xfId="0" applyNumberFormat="1" applyFill="1" applyBorder="1"/>
    <xf numFmtId="43" fontId="0" fillId="12" borderId="0" xfId="0" applyNumberFormat="1" applyFill="1"/>
    <xf numFmtId="2" fontId="0" fillId="12" borderId="13" xfId="0" applyNumberFormat="1" applyFill="1" applyBorder="1"/>
    <xf numFmtId="0" fontId="0" fillId="12" borderId="13" xfId="0" applyFill="1" applyBorder="1"/>
    <xf numFmtId="0" fontId="0" fillId="12" borderId="11" xfId="0" applyFill="1" applyBorder="1"/>
    <xf numFmtId="164" fontId="3" fillId="3" borderId="0" xfId="0" applyNumberFormat="1" applyFont="1" applyFill="1" applyBorder="1"/>
    <xf numFmtId="164" fontId="3" fillId="3" borderId="0" xfId="0" applyNumberFormat="1" applyFont="1" applyFill="1"/>
    <xf numFmtId="164" fontId="2" fillId="0" borderId="0" xfId="1" applyNumberFormat="1" applyFont="1" applyFill="1" applyBorder="1"/>
    <xf numFmtId="164" fontId="0" fillId="0" borderId="2" xfId="0" applyNumberFormat="1" applyBorder="1"/>
    <xf numFmtId="43" fontId="2" fillId="0" borderId="2" xfId="0" applyNumberFormat="1" applyFont="1" applyBorder="1"/>
    <xf numFmtId="164" fontId="2" fillId="0" borderId="2" xfId="1" applyNumberFormat="1" applyFont="1" applyBorder="1"/>
    <xf numFmtId="164" fontId="0" fillId="0" borderId="6" xfId="1" applyNumberFormat="1" applyFont="1" applyFill="1" applyBorder="1"/>
    <xf numFmtId="0" fontId="16" fillId="6" borderId="0" xfId="3" applyFont="1" applyFill="1" applyBorder="1" applyAlignment="1">
      <alignment horizontal="center" vertical="center"/>
    </xf>
    <xf numFmtId="0" fontId="4" fillId="14" borderId="0" xfId="3" applyFill="1" applyAlignment="1"/>
    <xf numFmtId="0" fontId="4" fillId="14" borderId="0" xfId="3" applyFill="1"/>
    <xf numFmtId="0" fontId="10" fillId="6" borderId="0" xfId="3" applyFont="1" applyFill="1" applyBorder="1"/>
    <xf numFmtId="0" fontId="4" fillId="6" borderId="0" xfId="3" applyFill="1" applyAlignment="1"/>
    <xf numFmtId="0" fontId="4" fillId="6" borderId="16" xfId="3" applyFont="1" applyFill="1" applyBorder="1"/>
    <xf numFmtId="0" fontId="7" fillId="6" borderId="16" xfId="3" applyFont="1" applyFill="1" applyBorder="1"/>
    <xf numFmtId="0" fontId="4" fillId="6" borderId="0" xfId="3" applyFont="1" applyFill="1" applyBorder="1" applyAlignment="1"/>
    <xf numFmtId="0" fontId="4" fillId="14" borderId="0" xfId="3" applyFont="1" applyFill="1" applyBorder="1" applyAlignment="1"/>
    <xf numFmtId="175" fontId="4" fillId="14" borderId="0" xfId="3" applyNumberFormat="1" applyFont="1" applyFill="1" applyBorder="1" applyAlignment="1"/>
    <xf numFmtId="0" fontId="4" fillId="14" borderId="0" xfId="3" applyFont="1" applyFill="1"/>
    <xf numFmtId="0" fontId="4" fillId="0" borderId="0" xfId="3" applyFont="1" applyFill="1"/>
    <xf numFmtId="0" fontId="17" fillId="7" borderId="4" xfId="3" applyFont="1" applyFill="1" applyBorder="1"/>
    <xf numFmtId="0" fontId="10" fillId="7" borderId="4" xfId="3" applyFont="1" applyFill="1" applyBorder="1"/>
    <xf numFmtId="0" fontId="10" fillId="7" borderId="4" xfId="3" applyFont="1" applyFill="1" applyBorder="1" applyAlignment="1">
      <alignment horizontal="center"/>
    </xf>
    <xf numFmtId="10" fontId="10" fillId="7" borderId="4" xfId="5" applyNumberFormat="1" applyFont="1" applyFill="1" applyBorder="1" applyAlignment="1">
      <alignment horizontal="center"/>
    </xf>
    <xf numFmtId="0" fontId="17" fillId="6" borderId="0" xfId="3" applyFont="1" applyFill="1" applyBorder="1" applyAlignment="1"/>
    <xf numFmtId="0" fontId="4" fillId="14" borderId="0" xfId="3" applyFill="1" applyBorder="1" applyAlignment="1"/>
    <xf numFmtId="0" fontId="17" fillId="14" borderId="0" xfId="3" applyFont="1" applyFill="1" applyBorder="1" applyAlignment="1"/>
    <xf numFmtId="0" fontId="17" fillId="14" borderId="0" xfId="3" applyFont="1" applyFill="1"/>
    <xf numFmtId="0" fontId="17" fillId="0" borderId="0" xfId="3" applyFont="1" applyFill="1"/>
    <xf numFmtId="0" fontId="17" fillId="0" borderId="0" xfId="3" applyFont="1"/>
    <xf numFmtId="0" fontId="7" fillId="8" borderId="4" xfId="3" applyFont="1" applyFill="1" applyBorder="1" applyAlignment="1">
      <alignment vertical="center"/>
    </xf>
    <xf numFmtId="0" fontId="4" fillId="8" borderId="4" xfId="3" applyFill="1" applyBorder="1" applyAlignment="1">
      <alignment wrapText="1"/>
    </xf>
    <xf numFmtId="44" fontId="7" fillId="8" borderId="4" xfId="3" applyNumberFormat="1" applyFont="1" applyFill="1" applyBorder="1" applyAlignment="1">
      <alignment horizontal="center" wrapText="1"/>
    </xf>
    <xf numFmtId="0" fontId="4" fillId="6" borderId="0" xfId="3" applyFill="1" applyBorder="1" applyAlignment="1">
      <alignment wrapText="1"/>
    </xf>
    <xf numFmtId="49" fontId="4" fillId="14" borderId="0" xfId="3" applyNumberFormat="1" applyFont="1" applyFill="1" applyBorder="1" applyAlignment="1">
      <alignment horizontal="center" wrapText="1"/>
    </xf>
    <xf numFmtId="49" fontId="4" fillId="14" borderId="0" xfId="3" applyNumberFormat="1" applyFont="1" applyFill="1" applyBorder="1" applyAlignment="1">
      <alignment wrapText="1"/>
    </xf>
    <xf numFmtId="0" fontId="7" fillId="6" borderId="0" xfId="3" applyFont="1" applyFill="1" applyBorder="1" applyAlignment="1">
      <alignment vertical="center"/>
    </xf>
    <xf numFmtId="10" fontId="7" fillId="6" borderId="0" xfId="5" applyNumberFormat="1" applyFont="1" applyFill="1" applyAlignment="1">
      <alignment horizontal="center" wrapText="1"/>
    </xf>
    <xf numFmtId="0" fontId="7" fillId="6" borderId="0" xfId="3" applyFont="1" applyFill="1" applyAlignment="1">
      <alignment horizontal="center" wrapText="1"/>
    </xf>
    <xf numFmtId="0" fontId="7" fillId="12" borderId="4" xfId="3" applyFont="1" applyFill="1" applyBorder="1" applyAlignment="1">
      <alignment horizontal="center" wrapText="1"/>
    </xf>
    <xf numFmtId="0" fontId="18" fillId="14" borderId="0" xfId="3" applyFont="1" applyFill="1"/>
    <xf numFmtId="0" fontId="4" fillId="6" borderId="0" xfId="3" applyFont="1" applyFill="1" applyBorder="1" applyAlignment="1">
      <alignment vertical="center"/>
    </xf>
    <xf numFmtId="43" fontId="4" fillId="15" borderId="25" xfId="4" applyFont="1" applyFill="1" applyBorder="1" applyAlignment="1">
      <alignment horizontal="center" vertical="center"/>
    </xf>
    <xf numFmtId="167" fontId="4" fillId="15" borderId="25" xfId="3" applyNumberFormat="1" applyFont="1" applyFill="1" applyBorder="1" applyAlignment="1">
      <alignment horizontal="center" vertical="center" wrapText="1"/>
    </xf>
    <xf numFmtId="167" fontId="4" fillId="15" borderId="25" xfId="3" applyNumberFormat="1" applyFill="1" applyBorder="1" applyAlignment="1">
      <alignment horizontal="center" wrapText="1"/>
    </xf>
    <xf numFmtId="43" fontId="4" fillId="15" borderId="25" xfId="4" applyNumberFormat="1" applyFont="1" applyFill="1" applyBorder="1" applyAlignment="1">
      <alignment horizontal="right" vertical="center"/>
    </xf>
    <xf numFmtId="0" fontId="4" fillId="15" borderId="24" xfId="4" applyNumberFormat="1" applyFont="1" applyFill="1" applyBorder="1" applyAlignment="1">
      <alignment horizontal="right" vertical="center"/>
    </xf>
    <xf numFmtId="176" fontId="4" fillId="12" borderId="0" xfId="4" applyNumberFormat="1" applyFont="1" applyFill="1" applyBorder="1" applyAlignment="1">
      <alignment horizontal="right" vertical="center"/>
    </xf>
    <xf numFmtId="0" fontId="4" fillId="12" borderId="0" xfId="4" applyNumberFormat="1" applyFont="1" applyFill="1" applyBorder="1" applyAlignment="1">
      <alignment horizontal="right" vertical="center"/>
    </xf>
    <xf numFmtId="167" fontId="4" fillId="14" borderId="0" xfId="3" applyNumberFormat="1" applyFill="1"/>
    <xf numFmtId="167" fontId="18" fillId="14" borderId="0" xfId="3" applyNumberFormat="1" applyFont="1" applyFill="1"/>
    <xf numFmtId="167" fontId="4" fillId="0" borderId="0" xfId="3" applyNumberFormat="1" applyFill="1"/>
    <xf numFmtId="43" fontId="4" fillId="15" borderId="0" xfId="4" applyFont="1" applyFill="1" applyBorder="1" applyAlignment="1">
      <alignment horizontal="center" vertical="center"/>
    </xf>
    <xf numFmtId="167" fontId="4" fillId="15" borderId="0" xfId="3" applyNumberFormat="1" applyFont="1" applyFill="1" applyBorder="1" applyAlignment="1">
      <alignment horizontal="center" vertical="center" wrapText="1"/>
    </xf>
    <xf numFmtId="167" fontId="4" fillId="15" borderId="0" xfId="3" applyNumberFormat="1" applyFill="1" applyBorder="1" applyAlignment="1">
      <alignment horizontal="center" wrapText="1"/>
    </xf>
    <xf numFmtId="43" fontId="4" fillId="15" borderId="0" xfId="4" applyNumberFormat="1" applyFont="1" applyFill="1" applyBorder="1" applyAlignment="1">
      <alignment horizontal="right" vertical="center"/>
    </xf>
    <xf numFmtId="167" fontId="4" fillId="12" borderId="0" xfId="3" applyNumberFormat="1" applyFill="1" applyBorder="1" applyAlignment="1">
      <alignment horizontal="center" wrapText="1"/>
    </xf>
    <xf numFmtId="167" fontId="4" fillId="15" borderId="0" xfId="3" applyNumberFormat="1" applyFont="1" applyFill="1" applyBorder="1" applyAlignment="1">
      <alignment horizontal="center" wrapText="1"/>
    </xf>
    <xf numFmtId="2" fontId="4" fillId="15" borderId="0" xfId="3" applyNumberFormat="1" applyFont="1" applyFill="1" applyBorder="1" applyAlignment="1">
      <alignment horizontal="right" wrapText="1"/>
    </xf>
    <xf numFmtId="0" fontId="4" fillId="14" borderId="0" xfId="3" applyFill="1" applyBorder="1" applyAlignment="1">
      <alignment wrapText="1"/>
    </xf>
    <xf numFmtId="2" fontId="4" fillId="15" borderId="0" xfId="3" applyNumberFormat="1" applyFill="1" applyBorder="1" applyAlignment="1">
      <alignment horizontal="right" wrapText="1"/>
    </xf>
    <xf numFmtId="164" fontId="4" fillId="15" borderId="0" xfId="4" applyNumberFormat="1" applyFont="1" applyFill="1" applyBorder="1" applyAlignment="1">
      <alignment horizontal="right" vertical="center"/>
    </xf>
    <xf numFmtId="2" fontId="4" fillId="15" borderId="0" xfId="4" applyNumberFormat="1" applyFont="1" applyFill="1" applyBorder="1" applyAlignment="1">
      <alignment horizontal="right" vertical="center"/>
    </xf>
    <xf numFmtId="0" fontId="4" fillId="6" borderId="0" xfId="3" applyFill="1" applyBorder="1" applyAlignment="1">
      <alignment horizontal="center"/>
    </xf>
    <xf numFmtId="43" fontId="4" fillId="6" borderId="0" xfId="4" applyFont="1" applyFill="1" applyBorder="1" applyAlignment="1">
      <alignment horizontal="center" vertical="center"/>
    </xf>
    <xf numFmtId="44" fontId="6" fillId="6" borderId="0" xfId="6" applyFont="1" applyFill="1" applyBorder="1" applyAlignment="1">
      <alignment horizontal="center" vertical="center"/>
    </xf>
    <xf numFmtId="44" fontId="19" fillId="6" borderId="0" xfId="6" applyFont="1" applyFill="1" applyBorder="1" applyAlignment="1">
      <alignment horizontal="center" vertical="center"/>
    </xf>
    <xf numFmtId="10" fontId="4" fillId="6" borderId="16" xfId="5" applyNumberFormat="1" applyFont="1" applyFill="1" applyBorder="1" applyAlignment="1" applyProtection="1">
      <alignment horizontal="center"/>
    </xf>
    <xf numFmtId="10" fontId="4" fillId="6" borderId="0" xfId="5" applyNumberFormat="1" applyFont="1" applyFill="1" applyBorder="1" applyAlignment="1" applyProtection="1">
      <alignment horizontal="center"/>
    </xf>
    <xf numFmtId="0" fontId="4" fillId="6" borderId="0" xfId="3" applyFont="1" applyFill="1" applyBorder="1" applyAlignment="1">
      <alignment horizontal="center" vertical="center"/>
    </xf>
    <xf numFmtId="0" fontId="4" fillId="6" borderId="0" xfId="3" applyFill="1" applyAlignment="1">
      <alignment wrapText="1"/>
    </xf>
    <xf numFmtId="0" fontId="10" fillId="8" borderId="4" xfId="3" applyFont="1" applyFill="1" applyBorder="1" applyAlignment="1">
      <alignment vertical="center"/>
    </xf>
    <xf numFmtId="0" fontId="7" fillId="12" borderId="18" xfId="3" quotePrefix="1" applyFont="1" applyFill="1" applyBorder="1" applyAlignment="1">
      <alignment horizontal="right" vertical="center"/>
    </xf>
    <xf numFmtId="0" fontId="7" fillId="6" borderId="18" xfId="3" quotePrefix="1" applyFont="1" applyFill="1" applyBorder="1" applyAlignment="1">
      <alignment horizontal="right" vertical="center"/>
    </xf>
    <xf numFmtId="0" fontId="7" fillId="6" borderId="0" xfId="3" quotePrefix="1" applyFont="1" applyFill="1" applyBorder="1" applyAlignment="1">
      <alignment horizontal="right" vertical="center"/>
    </xf>
    <xf numFmtId="43" fontId="4" fillId="15" borderId="27" xfId="4" applyNumberFormat="1" applyFont="1" applyFill="1" applyBorder="1" applyAlignment="1">
      <alignment horizontal="right" vertical="center"/>
    </xf>
    <xf numFmtId="43" fontId="4" fillId="12" borderId="25" xfId="4" applyNumberFormat="1" applyFont="1" applyFill="1" applyBorder="1" applyAlignment="1">
      <alignment horizontal="right" vertical="center"/>
    </xf>
    <xf numFmtId="43" fontId="4" fillId="15" borderId="28" xfId="4" applyNumberFormat="1" applyFont="1" applyFill="1" applyBorder="1" applyAlignment="1">
      <alignment horizontal="right" vertical="center"/>
    </xf>
    <xf numFmtId="43" fontId="4" fillId="12" borderId="0" xfId="4" applyNumberFormat="1" applyFont="1" applyFill="1" applyBorder="1" applyAlignment="1">
      <alignment horizontal="right" vertical="center"/>
    </xf>
    <xf numFmtId="43" fontId="4" fillId="12" borderId="28" xfId="4" applyNumberFormat="1" applyFont="1" applyFill="1" applyBorder="1" applyAlignment="1">
      <alignment horizontal="right" vertical="center"/>
    </xf>
    <xf numFmtId="44" fontId="4" fillId="6" borderId="0" xfId="3" applyNumberFormat="1" applyFill="1"/>
    <xf numFmtId="0" fontId="4" fillId="6" borderId="0" xfId="3" applyFill="1" applyAlignment="1">
      <alignment horizontal="center"/>
    </xf>
    <xf numFmtId="10" fontId="4" fillId="6" borderId="0" xfId="5" applyNumberFormat="1" applyFill="1"/>
    <xf numFmtId="44" fontId="5" fillId="6" borderId="0" xfId="3" applyNumberFormat="1" applyFont="1" applyFill="1"/>
    <xf numFmtId="0" fontId="4" fillId="0" borderId="0" xfId="3" applyBorder="1"/>
    <xf numFmtId="43" fontId="4" fillId="6" borderId="27" xfId="4" applyNumberFormat="1" applyFont="1" applyFill="1" applyBorder="1" applyAlignment="1">
      <alignment horizontal="right" vertical="center"/>
    </xf>
    <xf numFmtId="43" fontId="4" fillId="6" borderId="25" xfId="4" applyNumberFormat="1" applyFont="1" applyFill="1" applyBorder="1" applyAlignment="1">
      <alignment horizontal="right" vertical="center"/>
    </xf>
    <xf numFmtId="43" fontId="4" fillId="6" borderId="28" xfId="4" applyNumberFormat="1" applyFont="1" applyFill="1" applyBorder="1" applyAlignment="1">
      <alignment horizontal="right" vertical="center"/>
    </xf>
    <xf numFmtId="43" fontId="4" fillId="6" borderId="0" xfId="4" applyNumberFormat="1" applyFont="1" applyFill="1" applyBorder="1" applyAlignment="1">
      <alignment horizontal="right" vertical="center"/>
    </xf>
    <xf numFmtId="0" fontId="4" fillId="6" borderId="0" xfId="3" applyNumberFormat="1" applyFont="1" applyFill="1" applyBorder="1" applyAlignment="1">
      <alignment vertical="center"/>
    </xf>
    <xf numFmtId="44" fontId="4" fillId="0" borderId="0" xfId="3" applyNumberFormat="1"/>
    <xf numFmtId="0" fontId="4" fillId="8" borderId="4" xfId="3" applyFont="1" applyFill="1" applyBorder="1"/>
    <xf numFmtId="0" fontId="4" fillId="8" borderId="4" xfId="3" applyFont="1" applyFill="1" applyBorder="1" applyAlignment="1">
      <alignment vertical="center" wrapText="1"/>
    </xf>
    <xf numFmtId="0" fontId="4" fillId="8" borderId="4" xfId="3" applyFont="1" applyFill="1" applyBorder="1" applyAlignment="1">
      <alignment wrapText="1"/>
    </xf>
    <xf numFmtId="0" fontId="4" fillId="6" borderId="0" xfId="3" applyFill="1" applyBorder="1" applyAlignment="1"/>
    <xf numFmtId="0" fontId="4" fillId="6" borderId="0" xfId="3" applyFont="1" applyFill="1" applyBorder="1" applyAlignment="1">
      <alignment horizontal="left" vertical="center"/>
    </xf>
    <xf numFmtId="0" fontId="4" fillId="6" borderId="0" xfId="3" applyFont="1" applyFill="1" applyBorder="1" applyAlignment="1">
      <alignment wrapText="1"/>
    </xf>
    <xf numFmtId="0" fontId="4" fillId="6" borderId="0" xfId="7" applyFont="1" applyFill="1" applyBorder="1"/>
    <xf numFmtId="10" fontId="4" fillId="12" borderId="27" xfId="5" applyNumberFormat="1" applyFill="1" applyBorder="1"/>
    <xf numFmtId="10" fontId="4" fillId="12" borderId="25" xfId="5" applyNumberFormat="1" applyFill="1" applyBorder="1"/>
    <xf numFmtId="10" fontId="4" fillId="15" borderId="25" xfId="5" applyNumberFormat="1" applyFill="1" applyBorder="1"/>
    <xf numFmtId="0" fontId="4" fillId="6" borderId="0" xfId="3" applyFill="1" applyBorder="1" applyAlignment="1">
      <alignment vertical="center" wrapText="1"/>
    </xf>
    <xf numFmtId="170" fontId="4" fillId="6" borderId="8" xfId="4" applyNumberFormat="1" applyFill="1" applyBorder="1"/>
    <xf numFmtId="170" fontId="4" fillId="6" borderId="0" xfId="4" applyNumberFormat="1" applyFill="1" applyBorder="1"/>
    <xf numFmtId="10" fontId="4" fillId="15" borderId="27" xfId="4" applyNumberFormat="1" applyFill="1" applyBorder="1"/>
    <xf numFmtId="10" fontId="4" fillId="15" borderId="25" xfId="4" applyNumberFormat="1" applyFill="1" applyBorder="1"/>
    <xf numFmtId="10" fontId="4" fillId="6" borderId="0" xfId="4" applyNumberFormat="1" applyFill="1" applyBorder="1"/>
    <xf numFmtId="0" fontId="4" fillId="6" borderId="0" xfId="7" applyFill="1" applyBorder="1"/>
    <xf numFmtId="10" fontId="4" fillId="15" borderId="27" xfId="5" applyNumberFormat="1" applyFill="1" applyBorder="1"/>
    <xf numFmtId="10" fontId="4" fillId="6" borderId="0" xfId="7" applyNumberFormat="1" applyFill="1" applyBorder="1"/>
    <xf numFmtId="10" fontId="4" fillId="6" borderId="8" xfId="5" applyNumberFormat="1" applyFill="1" applyBorder="1"/>
    <xf numFmtId="10" fontId="4" fillId="6" borderId="0" xfId="5" applyNumberFormat="1" applyFill="1" applyBorder="1"/>
    <xf numFmtId="0" fontId="4" fillId="6" borderId="0" xfId="7" applyFont="1" applyFill="1" applyBorder="1" applyAlignment="1">
      <alignment vertical="justify"/>
    </xf>
    <xf numFmtId="10" fontId="4" fillId="0" borderId="8" xfId="5" applyNumberFormat="1" applyFill="1" applyBorder="1"/>
    <xf numFmtId="170" fontId="4" fillId="6" borderId="0" xfId="7" applyNumberFormat="1" applyFill="1" applyBorder="1"/>
    <xf numFmtId="0" fontId="4" fillId="0" borderId="0" xfId="3" applyAlignment="1">
      <alignment horizontal="center"/>
    </xf>
    <xf numFmtId="10" fontId="4" fillId="0" borderId="0" xfId="5" applyNumberFormat="1"/>
    <xf numFmtId="0" fontId="4" fillId="0" borderId="0" xfId="3" applyAlignment="1"/>
    <xf numFmtId="164" fontId="2" fillId="0" borderId="2" xfId="0" applyNumberFormat="1" applyFont="1" applyBorder="1"/>
    <xf numFmtId="0" fontId="2" fillId="0" borderId="0" xfId="0" applyFont="1" applyBorder="1" applyAlignment="1">
      <alignment horizontal="center"/>
    </xf>
    <xf numFmtId="0" fontId="4" fillId="15" borderId="26" xfId="3" applyFill="1" applyBorder="1" applyAlignment="1">
      <alignment horizontal="left"/>
    </xf>
    <xf numFmtId="0" fontId="4" fillId="15" borderId="0" xfId="3" applyFill="1" applyBorder="1" applyAlignment="1">
      <alignment horizontal="left"/>
    </xf>
    <xf numFmtId="0" fontId="4" fillId="15" borderId="24" xfId="3" applyFont="1" applyFill="1" applyBorder="1" applyAlignment="1">
      <alignment horizontal="left" vertical="center"/>
    </xf>
    <xf numFmtId="0" fontId="4" fillId="15" borderId="25" xfId="3" applyFont="1" applyFill="1" applyBorder="1" applyAlignment="1">
      <alignment horizontal="left" vertical="center"/>
    </xf>
    <xf numFmtId="0" fontId="7" fillId="6" borderId="18" xfId="3" applyFont="1" applyFill="1" applyBorder="1" applyAlignment="1">
      <alignment horizontal="center" wrapText="1"/>
    </xf>
    <xf numFmtId="0" fontId="4" fillId="15" borderId="24" xfId="3" applyFill="1" applyBorder="1" applyAlignment="1">
      <alignment horizontal="left"/>
    </xf>
    <xf numFmtId="0" fontId="4" fillId="15" borderId="25" xfId="3" applyFill="1" applyBorder="1" applyAlignment="1">
      <alignment horizontal="left"/>
    </xf>
    <xf numFmtId="0" fontId="4" fillId="15" borderId="26" xfId="3" applyFont="1" applyFill="1" applyBorder="1" applyAlignment="1">
      <alignment horizontal="left"/>
    </xf>
    <xf numFmtId="0" fontId="4" fillId="15" borderId="0" xfId="3" applyFont="1" applyFill="1" applyBorder="1" applyAlignment="1">
      <alignment horizontal="left"/>
    </xf>
    <xf numFmtId="0" fontId="9" fillId="6" borderId="15" xfId="0" applyFont="1" applyFill="1" applyBorder="1" applyAlignment="1">
      <alignment horizontal="center" vertical="center" textRotation="255"/>
    </xf>
    <xf numFmtId="0" fontId="9" fillId="6" borderId="12" xfId="0" applyFont="1" applyFill="1" applyBorder="1" applyAlignment="1">
      <alignment horizontal="center" vertical="center" textRotation="255"/>
    </xf>
  </cellXfs>
  <cellStyles count="8">
    <cellStyle name="Comma" xfId="1" builtinId="3"/>
    <cellStyle name="Comma 2" xfId="4"/>
    <cellStyle name="Currency 2" xfId="6"/>
    <cellStyle name="Normal" xfId="0" builtinId="0"/>
    <cellStyle name="Normal 2" xfId="3"/>
    <cellStyle name="Normal_2005 03 27 RAB model" xfId="7"/>
    <cellStyle name="Percent" xfId="2" builtinId="5"/>
    <cellStyle name="Percent 2" xfId="5"/>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D265"/>
  <sheetViews>
    <sheetView showGridLines="0" workbookViewId="0">
      <pane xSplit="3" ySplit="4" topLeftCell="D107" activePane="bottomRight" state="frozen"/>
      <selection pane="topRight" activeCell="D1" sqref="D1"/>
      <selection pane="bottomLeft" activeCell="A5" sqref="A5"/>
      <selection pane="bottomRight" activeCell="C189" sqref="C189:C192"/>
    </sheetView>
  </sheetViews>
  <sheetFormatPr defaultColWidth="0" defaultRowHeight="15" outlineLevelRow="1" x14ac:dyDescent="0.25"/>
  <cols>
    <col min="1" max="1" width="9.140625" customWidth="1"/>
    <col min="2" max="2" width="47.42578125" customWidth="1"/>
    <col min="3" max="3" width="24.28515625" customWidth="1"/>
    <col min="4" max="4" width="17.42578125" customWidth="1"/>
    <col min="5" max="5" width="20.5703125" customWidth="1"/>
    <col min="6" max="6" width="16.42578125" customWidth="1"/>
    <col min="7" max="82" width="9.140625" customWidth="1"/>
    <col min="83" max="16384" width="9.140625" hidden="1"/>
  </cols>
  <sheetData>
    <row r="2" spans="1:81" x14ac:dyDescent="0.25">
      <c r="B2" s="18" t="s">
        <v>84</v>
      </c>
      <c r="C2" s="230">
        <f ca="1">'Error Checks'!C13</f>
        <v>0</v>
      </c>
    </row>
    <row r="4" spans="1:81" x14ac:dyDescent="0.25">
      <c r="A4" s="17"/>
      <c r="B4" s="21"/>
      <c r="C4" s="95"/>
      <c r="D4" s="22"/>
      <c r="E4" s="22"/>
      <c r="F4" s="22"/>
      <c r="G4" s="100">
        <f>C8</f>
        <v>2010</v>
      </c>
      <c r="H4" s="100">
        <f t="shared" ref="H4:AM4" si="0">G4+1</f>
        <v>2011</v>
      </c>
      <c r="I4" s="100">
        <f t="shared" si="0"/>
        <v>2012</v>
      </c>
      <c r="J4" s="100">
        <f t="shared" si="0"/>
        <v>2013</v>
      </c>
      <c r="K4" s="100">
        <f t="shared" si="0"/>
        <v>2014</v>
      </c>
      <c r="L4" s="100">
        <f t="shared" si="0"/>
        <v>2015</v>
      </c>
      <c r="M4" s="100">
        <f t="shared" si="0"/>
        <v>2016</v>
      </c>
      <c r="N4" s="100">
        <f t="shared" si="0"/>
        <v>2017</v>
      </c>
      <c r="O4" s="100">
        <f t="shared" si="0"/>
        <v>2018</v>
      </c>
      <c r="P4" s="100">
        <f t="shared" si="0"/>
        <v>2019</v>
      </c>
      <c r="Q4" s="100">
        <f t="shared" si="0"/>
        <v>2020</v>
      </c>
      <c r="R4" s="100">
        <f t="shared" si="0"/>
        <v>2021</v>
      </c>
      <c r="S4" s="100">
        <f t="shared" si="0"/>
        <v>2022</v>
      </c>
      <c r="T4" s="100">
        <f t="shared" si="0"/>
        <v>2023</v>
      </c>
      <c r="U4" s="100">
        <f t="shared" si="0"/>
        <v>2024</v>
      </c>
      <c r="V4" s="100">
        <f t="shared" si="0"/>
        <v>2025</v>
      </c>
      <c r="W4" s="100">
        <f t="shared" si="0"/>
        <v>2026</v>
      </c>
      <c r="X4" s="100">
        <f t="shared" si="0"/>
        <v>2027</v>
      </c>
      <c r="Y4" s="100">
        <f t="shared" si="0"/>
        <v>2028</v>
      </c>
      <c r="Z4" s="100">
        <f t="shared" si="0"/>
        <v>2029</v>
      </c>
      <c r="AA4" s="100">
        <f t="shared" si="0"/>
        <v>2030</v>
      </c>
      <c r="AB4" s="100">
        <f t="shared" si="0"/>
        <v>2031</v>
      </c>
      <c r="AC4" s="100">
        <f t="shared" si="0"/>
        <v>2032</v>
      </c>
      <c r="AD4" s="100">
        <f t="shared" si="0"/>
        <v>2033</v>
      </c>
      <c r="AE4" s="100">
        <f t="shared" si="0"/>
        <v>2034</v>
      </c>
      <c r="AF4" s="100">
        <f t="shared" si="0"/>
        <v>2035</v>
      </c>
      <c r="AG4" s="100">
        <f t="shared" si="0"/>
        <v>2036</v>
      </c>
      <c r="AH4" s="100">
        <f t="shared" si="0"/>
        <v>2037</v>
      </c>
      <c r="AI4" s="100">
        <f t="shared" si="0"/>
        <v>2038</v>
      </c>
      <c r="AJ4" s="100">
        <f t="shared" si="0"/>
        <v>2039</v>
      </c>
      <c r="AK4" s="100">
        <f t="shared" si="0"/>
        <v>2040</v>
      </c>
      <c r="AL4" s="100">
        <f t="shared" si="0"/>
        <v>2041</v>
      </c>
      <c r="AM4" s="100">
        <f t="shared" si="0"/>
        <v>2042</v>
      </c>
      <c r="AN4" s="100">
        <f t="shared" ref="AN4:BS4" si="1">AM4+1</f>
        <v>2043</v>
      </c>
      <c r="AO4" s="100">
        <f t="shared" si="1"/>
        <v>2044</v>
      </c>
      <c r="AP4" s="100">
        <f t="shared" si="1"/>
        <v>2045</v>
      </c>
      <c r="AQ4" s="100">
        <f t="shared" si="1"/>
        <v>2046</v>
      </c>
      <c r="AR4" s="100">
        <f t="shared" si="1"/>
        <v>2047</v>
      </c>
      <c r="AS4" s="100">
        <f t="shared" si="1"/>
        <v>2048</v>
      </c>
      <c r="AT4" s="100">
        <f t="shared" si="1"/>
        <v>2049</v>
      </c>
      <c r="AU4" s="100">
        <f t="shared" si="1"/>
        <v>2050</v>
      </c>
      <c r="AV4" s="100">
        <f t="shared" si="1"/>
        <v>2051</v>
      </c>
      <c r="AW4" s="100">
        <f t="shared" si="1"/>
        <v>2052</v>
      </c>
      <c r="AX4" s="100">
        <f t="shared" si="1"/>
        <v>2053</v>
      </c>
      <c r="AY4" s="100">
        <f t="shared" si="1"/>
        <v>2054</v>
      </c>
      <c r="AZ4" s="100">
        <f t="shared" si="1"/>
        <v>2055</v>
      </c>
      <c r="BA4" s="100">
        <f t="shared" si="1"/>
        <v>2056</v>
      </c>
      <c r="BB4" s="100">
        <f t="shared" si="1"/>
        <v>2057</v>
      </c>
      <c r="BC4" s="100">
        <f t="shared" si="1"/>
        <v>2058</v>
      </c>
      <c r="BD4" s="100">
        <f t="shared" si="1"/>
        <v>2059</v>
      </c>
      <c r="BE4" s="100">
        <f t="shared" si="1"/>
        <v>2060</v>
      </c>
      <c r="BF4" s="100">
        <f t="shared" si="1"/>
        <v>2061</v>
      </c>
      <c r="BG4" s="100">
        <f t="shared" si="1"/>
        <v>2062</v>
      </c>
      <c r="BH4" s="100">
        <f t="shared" si="1"/>
        <v>2063</v>
      </c>
      <c r="BI4" s="100">
        <f t="shared" si="1"/>
        <v>2064</v>
      </c>
      <c r="BJ4" s="100">
        <f t="shared" si="1"/>
        <v>2065</v>
      </c>
      <c r="BK4" s="100">
        <f t="shared" si="1"/>
        <v>2066</v>
      </c>
      <c r="BL4" s="100">
        <f t="shared" si="1"/>
        <v>2067</v>
      </c>
      <c r="BM4" s="100">
        <f t="shared" si="1"/>
        <v>2068</v>
      </c>
      <c r="BN4" s="100">
        <f t="shared" si="1"/>
        <v>2069</v>
      </c>
      <c r="BO4" s="100">
        <f t="shared" si="1"/>
        <v>2070</v>
      </c>
      <c r="BP4" s="100">
        <f t="shared" si="1"/>
        <v>2071</v>
      </c>
      <c r="BQ4" s="100">
        <f t="shared" si="1"/>
        <v>2072</v>
      </c>
      <c r="BR4" s="100">
        <f t="shared" si="1"/>
        <v>2073</v>
      </c>
      <c r="BS4" s="100">
        <f t="shared" si="1"/>
        <v>2074</v>
      </c>
      <c r="BT4" s="100">
        <f t="shared" ref="BT4:CC4" si="2">BS4+1</f>
        <v>2075</v>
      </c>
      <c r="BU4" s="100">
        <f t="shared" si="2"/>
        <v>2076</v>
      </c>
      <c r="BV4" s="100">
        <f t="shared" si="2"/>
        <v>2077</v>
      </c>
      <c r="BW4" s="100">
        <f t="shared" si="2"/>
        <v>2078</v>
      </c>
      <c r="BX4" s="100">
        <f t="shared" si="2"/>
        <v>2079</v>
      </c>
      <c r="BY4" s="100">
        <f t="shared" si="2"/>
        <v>2080</v>
      </c>
      <c r="BZ4" s="100">
        <f t="shared" si="2"/>
        <v>2081</v>
      </c>
      <c r="CA4" s="100">
        <f t="shared" si="2"/>
        <v>2082</v>
      </c>
      <c r="CB4" s="100">
        <f t="shared" si="2"/>
        <v>2083</v>
      </c>
      <c r="CC4" s="100">
        <f t="shared" si="2"/>
        <v>2084</v>
      </c>
    </row>
    <row r="6" spans="1:81" x14ac:dyDescent="0.25">
      <c r="A6" s="9" t="s">
        <v>62</v>
      </c>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row>
    <row r="7" spans="1:81" outlineLevel="1" x14ac:dyDescent="0.25"/>
    <row r="8" spans="1:81" outlineLevel="1" x14ac:dyDescent="0.25">
      <c r="B8" s="19" t="s">
        <v>63</v>
      </c>
      <c r="C8" s="99">
        <v>2010</v>
      </c>
    </row>
    <row r="9" spans="1:81" outlineLevel="1" x14ac:dyDescent="0.25">
      <c r="B9" s="19" t="s">
        <v>64</v>
      </c>
      <c r="C9" s="13">
        <v>5</v>
      </c>
    </row>
    <row r="10" spans="1:81" outlineLevel="1" x14ac:dyDescent="0.25">
      <c r="B10" s="19" t="s">
        <v>66</v>
      </c>
      <c r="C10" s="99">
        <v>2016</v>
      </c>
    </row>
    <row r="11" spans="1:81" outlineLevel="1" x14ac:dyDescent="0.25">
      <c r="B11" s="92" t="s">
        <v>67</v>
      </c>
      <c r="C11" s="98">
        <f>C10+C9-1</f>
        <v>2020</v>
      </c>
    </row>
    <row r="12" spans="1:81" outlineLevel="1" x14ac:dyDescent="0.25">
      <c r="B12" s="92" t="s">
        <v>125</v>
      </c>
      <c r="C12" s="234">
        <v>6.7413170318836091E-2</v>
      </c>
    </row>
    <row r="13" spans="1:81" outlineLevel="1" x14ac:dyDescent="0.25">
      <c r="B13" s="113"/>
      <c r="C13" s="114"/>
    </row>
    <row r="14" spans="1:81" outlineLevel="1" x14ac:dyDescent="0.25">
      <c r="B14" s="92" t="s">
        <v>72</v>
      </c>
      <c r="C14" s="98">
        <f>C10-1</f>
        <v>2015</v>
      </c>
      <c r="D14" s="92">
        <f>MATCH(C14,$C$17:$C$20,0)</f>
        <v>2</v>
      </c>
      <c r="H14" s="207"/>
      <c r="I14" s="207"/>
      <c r="J14" s="207"/>
      <c r="K14" s="207"/>
      <c r="L14" s="207"/>
    </row>
    <row r="15" spans="1:81" outlineLevel="1" x14ac:dyDescent="0.25"/>
    <row r="16" spans="1:81" outlineLevel="1" x14ac:dyDescent="0.25">
      <c r="B16" s="19" t="s">
        <v>52</v>
      </c>
      <c r="C16" s="23" t="s">
        <v>76</v>
      </c>
      <c r="G16" s="101">
        <v>1.2612612612612484E-2</v>
      </c>
      <c r="H16" s="101">
        <v>2.7876631079478242E-2</v>
      </c>
      <c r="I16" s="101">
        <v>3.5177944267785755E-2</v>
      </c>
      <c r="J16" s="101">
        <v>2.0040080160320401E-2</v>
      </c>
      <c r="K16" s="101">
        <v>2.16110019646365E-2</v>
      </c>
      <c r="L16" s="110">
        <v>2.3076923076923217E-2</v>
      </c>
      <c r="M16" s="111">
        <v>2.5000000000000001E-2</v>
      </c>
      <c r="N16" s="111">
        <v>2.5000000000000001E-2</v>
      </c>
      <c r="O16" s="111">
        <v>2.5000000000000001E-2</v>
      </c>
      <c r="P16" s="111">
        <v>2.5000000000000001E-2</v>
      </c>
      <c r="Q16" s="111">
        <v>2.5000000000000001E-2</v>
      </c>
      <c r="R16" s="111">
        <v>2.5000000000000001E-2</v>
      </c>
      <c r="S16" s="111">
        <v>2.5000000000000001E-2</v>
      </c>
      <c r="T16" s="111">
        <v>2.5000000000000001E-2</v>
      </c>
      <c r="U16" s="111">
        <v>2.5000000000000001E-2</v>
      </c>
      <c r="V16" s="111">
        <v>2.5000000000000001E-2</v>
      </c>
      <c r="W16" s="111">
        <v>2.5000000000000001E-2</v>
      </c>
      <c r="X16" s="111">
        <v>2.5000000000000001E-2</v>
      </c>
      <c r="Y16" s="111">
        <v>2.5000000000000001E-2</v>
      </c>
      <c r="Z16" s="111">
        <v>2.5000000000000001E-2</v>
      </c>
      <c r="AA16" s="111">
        <v>2.5000000000000001E-2</v>
      </c>
      <c r="AB16" s="111">
        <v>2.5000000000000001E-2</v>
      </c>
      <c r="AC16" s="111">
        <v>2.5000000000000001E-2</v>
      </c>
      <c r="AD16" s="111">
        <v>2.5000000000000001E-2</v>
      </c>
      <c r="AE16" s="111">
        <v>2.5000000000000001E-2</v>
      </c>
      <c r="AF16" s="111">
        <v>2.5000000000000001E-2</v>
      </c>
      <c r="AG16" s="111">
        <v>2.5000000000000001E-2</v>
      </c>
      <c r="AH16" s="111">
        <v>2.5000000000000001E-2</v>
      </c>
      <c r="AI16" s="111">
        <v>2.5000000000000001E-2</v>
      </c>
      <c r="AJ16" s="111">
        <v>2.5000000000000001E-2</v>
      </c>
      <c r="AK16" s="111">
        <v>2.5000000000000001E-2</v>
      </c>
      <c r="AL16" s="111">
        <v>2.5000000000000001E-2</v>
      </c>
      <c r="AM16" s="111">
        <v>2.5000000000000001E-2</v>
      </c>
      <c r="AN16" s="111">
        <v>2.5000000000000001E-2</v>
      </c>
      <c r="AO16" s="111">
        <v>2.5000000000000001E-2</v>
      </c>
      <c r="AP16" s="111">
        <v>2.5000000000000001E-2</v>
      </c>
      <c r="AQ16" s="111">
        <v>2.5000000000000001E-2</v>
      </c>
      <c r="AR16" s="111">
        <v>2.5000000000000001E-2</v>
      </c>
      <c r="AS16" s="111">
        <v>2.5000000000000001E-2</v>
      </c>
      <c r="AT16" s="111">
        <v>2.5000000000000001E-2</v>
      </c>
      <c r="AU16" s="111">
        <v>2.5000000000000001E-2</v>
      </c>
      <c r="AV16" s="111">
        <v>2.5000000000000001E-2</v>
      </c>
      <c r="AW16" s="111">
        <v>2.5000000000000001E-2</v>
      </c>
      <c r="AX16" s="111">
        <v>2.5000000000000001E-2</v>
      </c>
      <c r="AY16" s="111">
        <v>2.5000000000000001E-2</v>
      </c>
      <c r="AZ16" s="111">
        <v>2.5000000000000001E-2</v>
      </c>
      <c r="BA16" s="111">
        <v>2.5000000000000001E-2</v>
      </c>
      <c r="BB16" s="111">
        <v>2.5000000000000001E-2</v>
      </c>
      <c r="BC16" s="111">
        <v>2.5000000000000001E-2</v>
      </c>
      <c r="BD16" s="111">
        <v>2.5000000000000001E-2</v>
      </c>
      <c r="BE16" s="111">
        <v>2.5000000000000001E-2</v>
      </c>
      <c r="BF16" s="111">
        <v>2.5000000000000001E-2</v>
      </c>
      <c r="BG16" s="111">
        <v>2.5000000000000001E-2</v>
      </c>
      <c r="BH16" s="111">
        <v>2.5000000000000001E-2</v>
      </c>
      <c r="BI16" s="111">
        <v>2.5000000000000001E-2</v>
      </c>
      <c r="BJ16" s="111">
        <v>2.5000000000000001E-2</v>
      </c>
      <c r="BK16" s="111">
        <v>2.5000000000000001E-2</v>
      </c>
      <c r="BL16" s="111">
        <v>2.5000000000000001E-2</v>
      </c>
      <c r="BM16" s="111">
        <v>2.5000000000000001E-2</v>
      </c>
      <c r="BN16" s="111">
        <v>2.5000000000000001E-2</v>
      </c>
      <c r="BO16" s="111">
        <v>2.5000000000000001E-2</v>
      </c>
      <c r="BP16" s="111">
        <v>2.5000000000000001E-2</v>
      </c>
      <c r="BQ16" s="111">
        <v>2.5000000000000001E-2</v>
      </c>
      <c r="BR16" s="111">
        <v>2.5000000000000001E-2</v>
      </c>
      <c r="BS16" s="111">
        <v>2.5000000000000001E-2</v>
      </c>
      <c r="BT16" s="111">
        <v>2.5000000000000001E-2</v>
      </c>
      <c r="BU16" s="111">
        <v>2.5000000000000001E-2</v>
      </c>
      <c r="BV16" s="111">
        <v>2.5000000000000001E-2</v>
      </c>
      <c r="BW16" s="111">
        <v>2.5000000000000001E-2</v>
      </c>
      <c r="BX16" s="111">
        <v>2.5000000000000001E-2</v>
      </c>
      <c r="BY16" s="111">
        <v>2.5000000000000001E-2</v>
      </c>
      <c r="BZ16" s="111">
        <v>2.5000000000000001E-2</v>
      </c>
      <c r="CA16" s="111">
        <v>2.5000000000000001E-2</v>
      </c>
      <c r="CB16" s="111">
        <v>2.5000000000000001E-2</v>
      </c>
      <c r="CC16" s="111">
        <v>2.5000000000000001E-2</v>
      </c>
    </row>
    <row r="17" spans="1:81" outlineLevel="1" x14ac:dyDescent="0.25">
      <c r="B17" s="116" t="str">
        <f>"Indexation ("&amp;C17&amp;" Base Year)"</f>
        <v>Indexation (2010 Base Year)</v>
      </c>
      <c r="C17" s="98">
        <f>C8</f>
        <v>2010</v>
      </c>
      <c r="G17" s="102">
        <f>IF(G$4=$C17,1,F17*(1+F$16))</f>
        <v>1</v>
      </c>
      <c r="H17" s="102">
        <f t="shared" ref="H17:AM17" si="3">IF(H$4=$C17,1,G17*(1+H$16))</f>
        <v>1.0278766310794782</v>
      </c>
      <c r="I17" s="102">
        <f t="shared" si="3"/>
        <v>1.0640352179217516</v>
      </c>
      <c r="J17" s="102">
        <f t="shared" si="3"/>
        <v>1.0853585689823075</v>
      </c>
      <c r="K17" s="102">
        <f t="shared" si="3"/>
        <v>1.1088142551489193</v>
      </c>
      <c r="L17" s="102">
        <f t="shared" si="3"/>
        <v>1.1344022764215869</v>
      </c>
      <c r="M17" s="102">
        <f t="shared" si="3"/>
        <v>1.1627623333321264</v>
      </c>
      <c r="N17" s="102">
        <f t="shared" si="3"/>
        <v>1.1918313916654295</v>
      </c>
      <c r="O17" s="102">
        <f t="shared" si="3"/>
        <v>1.2216271764570652</v>
      </c>
      <c r="P17" s="102">
        <f t="shared" si="3"/>
        <v>1.2521678558684917</v>
      </c>
      <c r="Q17" s="102">
        <f t="shared" si="3"/>
        <v>1.2834720522652039</v>
      </c>
      <c r="R17" s="102">
        <f t="shared" si="3"/>
        <v>1.3155588535718339</v>
      </c>
      <c r="S17" s="102">
        <f t="shared" si="3"/>
        <v>1.3484478249111296</v>
      </c>
      <c r="T17" s="102">
        <f t="shared" si="3"/>
        <v>1.3821590205339076</v>
      </c>
      <c r="U17" s="102">
        <f t="shared" si="3"/>
        <v>1.4167129960472551</v>
      </c>
      <c r="V17" s="102">
        <f t="shared" si="3"/>
        <v>1.4521308209484363</v>
      </c>
      <c r="W17" s="102">
        <f t="shared" si="3"/>
        <v>1.488434091472147</v>
      </c>
      <c r="X17" s="102">
        <f t="shared" si="3"/>
        <v>1.5256449437589505</v>
      </c>
      <c r="Y17" s="102">
        <f t="shared" si="3"/>
        <v>1.5637860673529242</v>
      </c>
      <c r="Z17" s="102">
        <f t="shared" si="3"/>
        <v>1.6028807190367471</v>
      </c>
      <c r="AA17" s="102">
        <f t="shared" si="3"/>
        <v>1.6429527370126658</v>
      </c>
      <c r="AB17" s="102">
        <f t="shared" si="3"/>
        <v>1.6840265554379823</v>
      </c>
      <c r="AC17" s="102">
        <f t="shared" si="3"/>
        <v>1.7261272193239316</v>
      </c>
      <c r="AD17" s="102">
        <f t="shared" si="3"/>
        <v>1.7692803998070299</v>
      </c>
      <c r="AE17" s="102">
        <f t="shared" si="3"/>
        <v>1.8135124098022055</v>
      </c>
      <c r="AF17" s="102">
        <f t="shared" si="3"/>
        <v>1.8588502200472605</v>
      </c>
      <c r="AG17" s="102">
        <f t="shared" si="3"/>
        <v>1.9053214755484418</v>
      </c>
      <c r="AH17" s="102">
        <f t="shared" si="3"/>
        <v>1.9529545124371526</v>
      </c>
      <c r="AI17" s="102">
        <f t="shared" si="3"/>
        <v>2.0017783752480813</v>
      </c>
      <c r="AJ17" s="102">
        <f t="shared" si="3"/>
        <v>2.0518228346292831</v>
      </c>
      <c r="AK17" s="102">
        <f t="shared" si="3"/>
        <v>2.1031184054950152</v>
      </c>
      <c r="AL17" s="102">
        <f t="shared" si="3"/>
        <v>2.1556963656323904</v>
      </c>
      <c r="AM17" s="102">
        <f t="shared" si="3"/>
        <v>2.2095887747731999</v>
      </c>
      <c r="AN17" s="102">
        <f t="shared" ref="AN17:BS17" si="4">IF(AN$4=$C17,1,AM17*(1+AN$16))</f>
        <v>2.2648284941425296</v>
      </c>
      <c r="AO17" s="102">
        <f t="shared" si="4"/>
        <v>2.3214492064960925</v>
      </c>
      <c r="AP17" s="102">
        <f t="shared" si="4"/>
        <v>2.3794854366584945</v>
      </c>
      <c r="AQ17" s="102">
        <f t="shared" si="4"/>
        <v>2.4389725725749565</v>
      </c>
      <c r="AR17" s="102">
        <f t="shared" si="4"/>
        <v>2.49994688688933</v>
      </c>
      <c r="AS17" s="102">
        <f t="shared" si="4"/>
        <v>2.5624455590615631</v>
      </c>
      <c r="AT17" s="102">
        <f t="shared" si="4"/>
        <v>2.626506698038102</v>
      </c>
      <c r="AU17" s="102">
        <f t="shared" si="4"/>
        <v>2.6921693654890544</v>
      </c>
      <c r="AV17" s="102">
        <f t="shared" si="4"/>
        <v>2.7594735996262805</v>
      </c>
      <c r="AW17" s="102">
        <f t="shared" si="4"/>
        <v>2.8284604396169373</v>
      </c>
      <c r="AX17" s="102">
        <f t="shared" si="4"/>
        <v>2.8991719506073603</v>
      </c>
      <c r="AY17" s="102">
        <f t="shared" si="4"/>
        <v>2.971651249372544</v>
      </c>
      <c r="AZ17" s="102">
        <f t="shared" si="4"/>
        <v>3.0459425306068573</v>
      </c>
      <c r="BA17" s="102">
        <f t="shared" si="4"/>
        <v>3.1220910938720285</v>
      </c>
      <c r="BB17" s="102">
        <f t="shared" si="4"/>
        <v>3.2001433712188292</v>
      </c>
      <c r="BC17" s="102">
        <f t="shared" si="4"/>
        <v>3.2801469554992995</v>
      </c>
      <c r="BD17" s="102">
        <f t="shared" si="4"/>
        <v>3.3621506293867816</v>
      </c>
      <c r="BE17" s="102">
        <f t="shared" si="4"/>
        <v>3.4462043951214509</v>
      </c>
      <c r="BF17" s="102">
        <f t="shared" si="4"/>
        <v>3.5323595049994867</v>
      </c>
      <c r="BG17" s="102">
        <f t="shared" si="4"/>
        <v>3.6206684926244734</v>
      </c>
      <c r="BH17" s="102">
        <f t="shared" si="4"/>
        <v>3.7111852049400849</v>
      </c>
      <c r="BI17" s="102">
        <f t="shared" si="4"/>
        <v>3.8039648350635868</v>
      </c>
      <c r="BJ17" s="102">
        <f t="shared" si="4"/>
        <v>3.8990639559401763</v>
      </c>
      <c r="BK17" s="102">
        <f t="shared" si="4"/>
        <v>3.9965405548386803</v>
      </c>
      <c r="BL17" s="102">
        <f t="shared" si="4"/>
        <v>4.0964540687096473</v>
      </c>
      <c r="BM17" s="102">
        <f t="shared" si="4"/>
        <v>4.1988654204273885</v>
      </c>
      <c r="BN17" s="102">
        <f t="shared" si="4"/>
        <v>4.3038370559380725</v>
      </c>
      <c r="BO17" s="102">
        <f t="shared" si="4"/>
        <v>4.4114329823365237</v>
      </c>
      <c r="BP17" s="102">
        <f t="shared" si="4"/>
        <v>4.5217188068949365</v>
      </c>
      <c r="BQ17" s="102">
        <f t="shared" si="4"/>
        <v>4.6347617770673093</v>
      </c>
      <c r="BR17" s="102">
        <f t="shared" si="4"/>
        <v>4.7506308214939912</v>
      </c>
      <c r="BS17" s="102">
        <f t="shared" si="4"/>
        <v>4.8693965920313405</v>
      </c>
      <c r="BT17" s="102">
        <f t="shared" ref="BT17:CC17" si="5">IF(BT$4=$C17,1,BS17*(1+BT$16))</f>
        <v>4.9911315068321231</v>
      </c>
      <c r="BU17" s="102">
        <f t="shared" si="5"/>
        <v>5.1159097945029259</v>
      </c>
      <c r="BV17" s="102">
        <f t="shared" si="5"/>
        <v>5.2438075393654984</v>
      </c>
      <c r="BW17" s="102">
        <f t="shared" si="5"/>
        <v>5.3749027278496353</v>
      </c>
      <c r="BX17" s="102">
        <f t="shared" si="5"/>
        <v>5.5092752960458755</v>
      </c>
      <c r="BY17" s="102">
        <f t="shared" si="5"/>
        <v>5.6470071784470219</v>
      </c>
      <c r="BZ17" s="102">
        <f t="shared" si="5"/>
        <v>5.7881823579081972</v>
      </c>
      <c r="CA17" s="102">
        <f t="shared" si="5"/>
        <v>5.9328869168559013</v>
      </c>
      <c r="CB17" s="102">
        <f t="shared" si="5"/>
        <v>6.0812090897772979</v>
      </c>
      <c r="CC17" s="102">
        <f t="shared" si="5"/>
        <v>6.23323931702173</v>
      </c>
    </row>
    <row r="18" spans="1:81" outlineLevel="1" x14ac:dyDescent="0.25">
      <c r="B18" s="116" t="str">
        <f>"Indexation ("&amp;C18&amp;" Base Year)"</f>
        <v>Indexation (2015 Base Year)</v>
      </c>
      <c r="C18" s="98">
        <f>C17+C$9</f>
        <v>2015</v>
      </c>
      <c r="G18" s="102">
        <f>IF(G$4=$C18,1,F18*(1+F$16))</f>
        <v>0</v>
      </c>
      <c r="H18" s="102">
        <f t="shared" ref="H18:AM18" si="6">IF(H$4=$C18,1,G18*(1+H$16))</f>
        <v>0</v>
      </c>
      <c r="I18" s="102">
        <f t="shared" si="6"/>
        <v>0</v>
      </c>
      <c r="J18" s="102">
        <f t="shared" si="6"/>
        <v>0</v>
      </c>
      <c r="K18" s="102">
        <f t="shared" si="6"/>
        <v>0</v>
      </c>
      <c r="L18" s="102">
        <f t="shared" si="6"/>
        <v>1</v>
      </c>
      <c r="M18" s="102">
        <f t="shared" si="6"/>
        <v>1.0249999999999999</v>
      </c>
      <c r="N18" s="102">
        <f t="shared" si="6"/>
        <v>1.0506249999999999</v>
      </c>
      <c r="O18" s="102">
        <f t="shared" si="6"/>
        <v>1.0768906249999999</v>
      </c>
      <c r="P18" s="102">
        <f t="shared" si="6"/>
        <v>1.1038128906249998</v>
      </c>
      <c r="Q18" s="102">
        <f t="shared" si="6"/>
        <v>1.1314082128906247</v>
      </c>
      <c r="R18" s="102">
        <f t="shared" si="6"/>
        <v>1.1596934182128902</v>
      </c>
      <c r="S18" s="102">
        <f t="shared" si="6"/>
        <v>1.1886857536682123</v>
      </c>
      <c r="T18" s="102">
        <f t="shared" si="6"/>
        <v>1.2184028975099175</v>
      </c>
      <c r="U18" s="102">
        <f t="shared" si="6"/>
        <v>1.2488629699476652</v>
      </c>
      <c r="V18" s="102">
        <f t="shared" si="6"/>
        <v>1.2800845441963566</v>
      </c>
      <c r="W18" s="102">
        <f t="shared" si="6"/>
        <v>1.3120866578012655</v>
      </c>
      <c r="X18" s="102">
        <f t="shared" si="6"/>
        <v>1.3448888242462971</v>
      </c>
      <c r="Y18" s="102">
        <f t="shared" si="6"/>
        <v>1.3785110448524545</v>
      </c>
      <c r="Z18" s="102">
        <f t="shared" si="6"/>
        <v>1.4129738209737657</v>
      </c>
      <c r="AA18" s="102">
        <f t="shared" si="6"/>
        <v>1.4482981664981096</v>
      </c>
      <c r="AB18" s="102">
        <f t="shared" si="6"/>
        <v>1.4845056206605622</v>
      </c>
      <c r="AC18" s="102">
        <f t="shared" si="6"/>
        <v>1.5216182611770761</v>
      </c>
      <c r="AD18" s="102">
        <f t="shared" si="6"/>
        <v>1.5596587177065029</v>
      </c>
      <c r="AE18" s="102">
        <f t="shared" si="6"/>
        <v>1.5986501856491653</v>
      </c>
      <c r="AF18" s="102">
        <f t="shared" si="6"/>
        <v>1.6386164402903942</v>
      </c>
      <c r="AG18" s="102">
        <f t="shared" si="6"/>
        <v>1.6795818512976539</v>
      </c>
      <c r="AH18" s="102">
        <f t="shared" si="6"/>
        <v>1.721571397580095</v>
      </c>
      <c r="AI18" s="102">
        <f t="shared" si="6"/>
        <v>1.7646106825195973</v>
      </c>
      <c r="AJ18" s="102">
        <f t="shared" si="6"/>
        <v>1.8087259495825871</v>
      </c>
      <c r="AK18" s="102">
        <f t="shared" si="6"/>
        <v>1.8539440983221516</v>
      </c>
      <c r="AL18" s="102">
        <f t="shared" si="6"/>
        <v>1.9002927007802053</v>
      </c>
      <c r="AM18" s="102">
        <f t="shared" si="6"/>
        <v>1.9478000182997102</v>
      </c>
      <c r="AN18" s="102">
        <f t="shared" ref="AN18:BS18" si="7">IF(AN$4=$C18,1,AM18*(1+AN$16))</f>
        <v>1.9964950187572028</v>
      </c>
      <c r="AO18" s="102">
        <f t="shared" si="7"/>
        <v>2.0464073942261325</v>
      </c>
      <c r="AP18" s="102">
        <f t="shared" si="7"/>
        <v>2.0975675790817858</v>
      </c>
      <c r="AQ18" s="102">
        <f t="shared" si="7"/>
        <v>2.1500067685588302</v>
      </c>
      <c r="AR18" s="102">
        <f t="shared" si="7"/>
        <v>2.2037569377728006</v>
      </c>
      <c r="AS18" s="102">
        <f t="shared" si="7"/>
        <v>2.2588508612171205</v>
      </c>
      <c r="AT18" s="102">
        <f t="shared" si="7"/>
        <v>2.3153221327475482</v>
      </c>
      <c r="AU18" s="102">
        <f t="shared" si="7"/>
        <v>2.3732051860662366</v>
      </c>
      <c r="AV18" s="102">
        <f t="shared" si="7"/>
        <v>2.4325353157178924</v>
      </c>
      <c r="AW18" s="102">
        <f t="shared" si="7"/>
        <v>2.4933486986108395</v>
      </c>
      <c r="AX18" s="102">
        <f t="shared" si="7"/>
        <v>2.5556824160761105</v>
      </c>
      <c r="AY18" s="102">
        <f t="shared" si="7"/>
        <v>2.6195744764780131</v>
      </c>
      <c r="AZ18" s="102">
        <f t="shared" si="7"/>
        <v>2.6850638383899632</v>
      </c>
      <c r="BA18" s="102">
        <f t="shared" si="7"/>
        <v>2.7521904343497119</v>
      </c>
      <c r="BB18" s="102">
        <f t="shared" si="7"/>
        <v>2.8209951952084547</v>
      </c>
      <c r="BC18" s="102">
        <f t="shared" si="7"/>
        <v>2.8915200750886658</v>
      </c>
      <c r="BD18" s="102">
        <f t="shared" si="7"/>
        <v>2.9638080769658823</v>
      </c>
      <c r="BE18" s="102">
        <f t="shared" si="7"/>
        <v>3.0379032788900293</v>
      </c>
      <c r="BF18" s="102">
        <f t="shared" si="7"/>
        <v>3.1138508608622799</v>
      </c>
      <c r="BG18" s="102">
        <f t="shared" si="7"/>
        <v>3.1916971323838368</v>
      </c>
      <c r="BH18" s="102">
        <f t="shared" si="7"/>
        <v>3.2714895606934324</v>
      </c>
      <c r="BI18" s="102">
        <f t="shared" si="7"/>
        <v>3.353276799710768</v>
      </c>
      <c r="BJ18" s="102">
        <f t="shared" si="7"/>
        <v>3.437108719703537</v>
      </c>
      <c r="BK18" s="102">
        <f t="shared" si="7"/>
        <v>3.523036437696125</v>
      </c>
      <c r="BL18" s="102">
        <f t="shared" si="7"/>
        <v>3.6111123486385277</v>
      </c>
      <c r="BM18" s="102">
        <f t="shared" si="7"/>
        <v>3.7013901573544907</v>
      </c>
      <c r="BN18" s="102">
        <f t="shared" si="7"/>
        <v>3.7939249112883529</v>
      </c>
      <c r="BO18" s="102">
        <f t="shared" si="7"/>
        <v>3.8887730340705615</v>
      </c>
      <c r="BP18" s="102">
        <f t="shared" si="7"/>
        <v>3.9859923599223253</v>
      </c>
      <c r="BQ18" s="102">
        <f t="shared" si="7"/>
        <v>4.0856421689203835</v>
      </c>
      <c r="BR18" s="102">
        <f t="shared" si="7"/>
        <v>4.1877832231433922</v>
      </c>
      <c r="BS18" s="102">
        <f t="shared" si="7"/>
        <v>4.2924778037219768</v>
      </c>
      <c r="BT18" s="102">
        <f t="shared" ref="BT18:CC18" si="8">IF(BT$4=$C18,1,BS18*(1+BT$16))</f>
        <v>4.3997897488150262</v>
      </c>
      <c r="BU18" s="102">
        <f t="shared" si="8"/>
        <v>4.5097844925354016</v>
      </c>
      <c r="BV18" s="102">
        <f t="shared" si="8"/>
        <v>4.6225291048487867</v>
      </c>
      <c r="BW18" s="102">
        <f t="shared" si="8"/>
        <v>4.7380923324700062</v>
      </c>
      <c r="BX18" s="102">
        <f t="shared" si="8"/>
        <v>4.8565446407817561</v>
      </c>
      <c r="BY18" s="102">
        <f t="shared" si="8"/>
        <v>4.9779582568012994</v>
      </c>
      <c r="BZ18" s="102">
        <f t="shared" si="8"/>
        <v>5.1024072132213316</v>
      </c>
      <c r="CA18" s="102">
        <f t="shared" si="8"/>
        <v>5.2299673935518642</v>
      </c>
      <c r="CB18" s="102">
        <f t="shared" si="8"/>
        <v>5.3607165783906607</v>
      </c>
      <c r="CC18" s="102">
        <f t="shared" si="8"/>
        <v>5.4947344928504265</v>
      </c>
    </row>
    <row r="19" spans="1:81" outlineLevel="1" x14ac:dyDescent="0.25">
      <c r="B19" s="116" t="str">
        <f>"Indexation ("&amp;C19&amp;" Base Year)"</f>
        <v>Indexation (2020 Base Year)</v>
      </c>
      <c r="C19" s="98">
        <f>C18+C$9</f>
        <v>2020</v>
      </c>
      <c r="D19" s="1"/>
      <c r="G19" s="102">
        <f>IF(G$4=$C19,1,F19*(1+F$16))</f>
        <v>0</v>
      </c>
      <c r="H19" s="102">
        <f t="shared" ref="H19:AM19" si="9">IF(H$4=$C19,1,G19*(1+H$16))</f>
        <v>0</v>
      </c>
      <c r="I19" s="102">
        <f t="shared" si="9"/>
        <v>0</v>
      </c>
      <c r="J19" s="102">
        <f t="shared" si="9"/>
        <v>0</v>
      </c>
      <c r="K19" s="102">
        <f t="shared" si="9"/>
        <v>0</v>
      </c>
      <c r="L19" s="102">
        <f t="shared" si="9"/>
        <v>0</v>
      </c>
      <c r="M19" s="102">
        <f t="shared" si="9"/>
        <v>0</v>
      </c>
      <c r="N19" s="102">
        <f t="shared" si="9"/>
        <v>0</v>
      </c>
      <c r="O19" s="102">
        <f t="shared" si="9"/>
        <v>0</v>
      </c>
      <c r="P19" s="102">
        <f t="shared" si="9"/>
        <v>0</v>
      </c>
      <c r="Q19" s="102">
        <f t="shared" si="9"/>
        <v>1</v>
      </c>
      <c r="R19" s="102">
        <f t="shared" si="9"/>
        <v>1.0249999999999999</v>
      </c>
      <c r="S19" s="102">
        <f t="shared" si="9"/>
        <v>1.0506249999999999</v>
      </c>
      <c r="T19" s="102">
        <f t="shared" si="9"/>
        <v>1.0768906249999999</v>
      </c>
      <c r="U19" s="102">
        <f t="shared" si="9"/>
        <v>1.1038128906249998</v>
      </c>
      <c r="V19" s="102">
        <f t="shared" si="9"/>
        <v>1.1314082128906247</v>
      </c>
      <c r="W19" s="102">
        <f t="shared" si="9"/>
        <v>1.1596934182128902</v>
      </c>
      <c r="X19" s="102">
        <f t="shared" si="9"/>
        <v>1.1886857536682123</v>
      </c>
      <c r="Y19" s="102">
        <f t="shared" si="9"/>
        <v>1.2184028975099175</v>
      </c>
      <c r="Z19" s="102">
        <f t="shared" si="9"/>
        <v>1.2488629699476652</v>
      </c>
      <c r="AA19" s="102">
        <f t="shared" si="9"/>
        <v>1.2800845441963566</v>
      </c>
      <c r="AB19" s="102">
        <f t="shared" si="9"/>
        <v>1.3120866578012655</v>
      </c>
      <c r="AC19" s="102">
        <f t="shared" si="9"/>
        <v>1.3448888242462971</v>
      </c>
      <c r="AD19" s="102">
        <f t="shared" si="9"/>
        <v>1.3785110448524545</v>
      </c>
      <c r="AE19" s="102">
        <f t="shared" si="9"/>
        <v>1.4129738209737657</v>
      </c>
      <c r="AF19" s="102">
        <f t="shared" si="9"/>
        <v>1.4482981664981096</v>
      </c>
      <c r="AG19" s="102">
        <f t="shared" si="9"/>
        <v>1.4845056206605622</v>
      </c>
      <c r="AH19" s="102">
        <f t="shared" si="9"/>
        <v>1.5216182611770761</v>
      </c>
      <c r="AI19" s="102">
        <f t="shared" si="9"/>
        <v>1.5596587177065029</v>
      </c>
      <c r="AJ19" s="102">
        <f t="shared" si="9"/>
        <v>1.5986501856491653</v>
      </c>
      <c r="AK19" s="102">
        <f t="shared" si="9"/>
        <v>1.6386164402903942</v>
      </c>
      <c r="AL19" s="102">
        <f t="shared" si="9"/>
        <v>1.6795818512976539</v>
      </c>
      <c r="AM19" s="102">
        <f t="shared" si="9"/>
        <v>1.721571397580095</v>
      </c>
      <c r="AN19" s="102">
        <f t="shared" ref="AN19:BS19" si="10">IF(AN$4=$C19,1,AM19*(1+AN$16))</f>
        <v>1.7646106825195973</v>
      </c>
      <c r="AO19" s="102">
        <f t="shared" si="10"/>
        <v>1.8087259495825871</v>
      </c>
      <c r="AP19" s="102">
        <f t="shared" si="10"/>
        <v>1.8539440983221516</v>
      </c>
      <c r="AQ19" s="102">
        <f t="shared" si="10"/>
        <v>1.9002927007802053</v>
      </c>
      <c r="AR19" s="102">
        <f t="shared" si="10"/>
        <v>1.9478000182997102</v>
      </c>
      <c r="AS19" s="102">
        <f t="shared" si="10"/>
        <v>1.9964950187572028</v>
      </c>
      <c r="AT19" s="102">
        <f t="shared" si="10"/>
        <v>2.0464073942261325</v>
      </c>
      <c r="AU19" s="102">
        <f t="shared" si="10"/>
        <v>2.0975675790817858</v>
      </c>
      <c r="AV19" s="102">
        <f t="shared" si="10"/>
        <v>2.1500067685588302</v>
      </c>
      <c r="AW19" s="102">
        <f t="shared" si="10"/>
        <v>2.2037569377728006</v>
      </c>
      <c r="AX19" s="102">
        <f t="shared" si="10"/>
        <v>2.2588508612171205</v>
      </c>
      <c r="AY19" s="102">
        <f t="shared" si="10"/>
        <v>2.3153221327475482</v>
      </c>
      <c r="AZ19" s="102">
        <f t="shared" si="10"/>
        <v>2.3732051860662366</v>
      </c>
      <c r="BA19" s="102">
        <f t="shared" si="10"/>
        <v>2.4325353157178924</v>
      </c>
      <c r="BB19" s="102">
        <f t="shared" si="10"/>
        <v>2.4933486986108395</v>
      </c>
      <c r="BC19" s="102">
        <f t="shared" si="10"/>
        <v>2.5556824160761105</v>
      </c>
      <c r="BD19" s="102">
        <f t="shared" si="10"/>
        <v>2.6195744764780131</v>
      </c>
      <c r="BE19" s="102">
        <f t="shared" si="10"/>
        <v>2.6850638383899632</v>
      </c>
      <c r="BF19" s="102">
        <f t="shared" si="10"/>
        <v>2.7521904343497119</v>
      </c>
      <c r="BG19" s="102">
        <f t="shared" si="10"/>
        <v>2.8209951952084547</v>
      </c>
      <c r="BH19" s="102">
        <f t="shared" si="10"/>
        <v>2.8915200750886658</v>
      </c>
      <c r="BI19" s="102">
        <f t="shared" si="10"/>
        <v>2.9638080769658823</v>
      </c>
      <c r="BJ19" s="102">
        <f t="shared" si="10"/>
        <v>3.0379032788900293</v>
      </c>
      <c r="BK19" s="102">
        <f t="shared" si="10"/>
        <v>3.1138508608622799</v>
      </c>
      <c r="BL19" s="102">
        <f t="shared" si="10"/>
        <v>3.1916971323838368</v>
      </c>
      <c r="BM19" s="102">
        <f t="shared" si="10"/>
        <v>3.2714895606934324</v>
      </c>
      <c r="BN19" s="102">
        <f t="shared" si="10"/>
        <v>3.353276799710768</v>
      </c>
      <c r="BO19" s="102">
        <f t="shared" si="10"/>
        <v>3.437108719703537</v>
      </c>
      <c r="BP19" s="102">
        <f t="shared" si="10"/>
        <v>3.523036437696125</v>
      </c>
      <c r="BQ19" s="102">
        <f t="shared" si="10"/>
        <v>3.6111123486385277</v>
      </c>
      <c r="BR19" s="102">
        <f t="shared" si="10"/>
        <v>3.7013901573544907</v>
      </c>
      <c r="BS19" s="102">
        <f t="shared" si="10"/>
        <v>3.7939249112883529</v>
      </c>
      <c r="BT19" s="102">
        <f t="shared" ref="BT19:CC19" si="11">IF(BT$4=$C19,1,BS19*(1+BT$16))</f>
        <v>3.8887730340705615</v>
      </c>
      <c r="BU19" s="102">
        <f t="shared" si="11"/>
        <v>3.9859923599223253</v>
      </c>
      <c r="BV19" s="102">
        <f t="shared" si="11"/>
        <v>4.0856421689203835</v>
      </c>
      <c r="BW19" s="102">
        <f t="shared" si="11"/>
        <v>4.1877832231433922</v>
      </c>
      <c r="BX19" s="102">
        <f t="shared" si="11"/>
        <v>4.2924778037219768</v>
      </c>
      <c r="BY19" s="102">
        <f t="shared" si="11"/>
        <v>4.3997897488150262</v>
      </c>
      <c r="BZ19" s="102">
        <f t="shared" si="11"/>
        <v>4.5097844925354016</v>
      </c>
      <c r="CA19" s="102">
        <f t="shared" si="11"/>
        <v>4.6225291048487867</v>
      </c>
      <c r="CB19" s="102">
        <f t="shared" si="11"/>
        <v>4.7380923324700062</v>
      </c>
      <c r="CC19" s="102">
        <f t="shared" si="11"/>
        <v>4.8565446407817561</v>
      </c>
    </row>
    <row r="20" spans="1:81" outlineLevel="1" x14ac:dyDescent="0.25">
      <c r="B20" s="116" t="str">
        <f>"Indexation ("&amp;C20&amp;" Base Year)"</f>
        <v>Indexation (2025 Base Year)</v>
      </c>
      <c r="C20" s="98">
        <f>C19+C$9</f>
        <v>2025</v>
      </c>
      <c r="D20" s="1"/>
      <c r="G20" s="102">
        <f>IF(G$4=$C20,1,F20*(1+F$16))</f>
        <v>0</v>
      </c>
      <c r="H20" s="102">
        <f t="shared" ref="H20:AM20" si="12">IF(H$4=$C20,1,G20*(1+H$16))</f>
        <v>0</v>
      </c>
      <c r="I20" s="102">
        <f t="shared" si="12"/>
        <v>0</v>
      </c>
      <c r="J20" s="102">
        <f t="shared" si="12"/>
        <v>0</v>
      </c>
      <c r="K20" s="102">
        <f t="shared" si="12"/>
        <v>0</v>
      </c>
      <c r="L20" s="102">
        <f t="shared" si="12"/>
        <v>0</v>
      </c>
      <c r="M20" s="102">
        <f t="shared" si="12"/>
        <v>0</v>
      </c>
      <c r="N20" s="102">
        <f t="shared" si="12"/>
        <v>0</v>
      </c>
      <c r="O20" s="102">
        <f t="shared" si="12"/>
        <v>0</v>
      </c>
      <c r="P20" s="102">
        <f t="shared" si="12"/>
        <v>0</v>
      </c>
      <c r="Q20" s="102">
        <f t="shared" si="12"/>
        <v>0</v>
      </c>
      <c r="R20" s="102">
        <f t="shared" si="12"/>
        <v>0</v>
      </c>
      <c r="S20" s="102">
        <f t="shared" si="12"/>
        <v>0</v>
      </c>
      <c r="T20" s="102">
        <f t="shared" si="12"/>
        <v>0</v>
      </c>
      <c r="U20" s="102">
        <f t="shared" si="12"/>
        <v>0</v>
      </c>
      <c r="V20" s="102">
        <f t="shared" si="12"/>
        <v>1</v>
      </c>
      <c r="W20" s="102">
        <f t="shared" si="12"/>
        <v>1.0249999999999999</v>
      </c>
      <c r="X20" s="102">
        <f t="shared" si="12"/>
        <v>1.0506249999999999</v>
      </c>
      <c r="Y20" s="102">
        <f t="shared" si="12"/>
        <v>1.0768906249999999</v>
      </c>
      <c r="Z20" s="102">
        <f t="shared" si="12"/>
        <v>1.1038128906249998</v>
      </c>
      <c r="AA20" s="102">
        <f t="shared" si="12"/>
        <v>1.1314082128906247</v>
      </c>
      <c r="AB20" s="102">
        <f t="shared" si="12"/>
        <v>1.1596934182128902</v>
      </c>
      <c r="AC20" s="102">
        <f t="shared" si="12"/>
        <v>1.1886857536682123</v>
      </c>
      <c r="AD20" s="102">
        <f t="shared" si="12"/>
        <v>1.2184028975099175</v>
      </c>
      <c r="AE20" s="102">
        <f t="shared" si="12"/>
        <v>1.2488629699476652</v>
      </c>
      <c r="AF20" s="102">
        <f t="shared" si="12"/>
        <v>1.2800845441963566</v>
      </c>
      <c r="AG20" s="102">
        <f t="shared" si="12"/>
        <v>1.3120866578012655</v>
      </c>
      <c r="AH20" s="102">
        <f t="shared" si="12"/>
        <v>1.3448888242462971</v>
      </c>
      <c r="AI20" s="102">
        <f t="shared" si="12"/>
        <v>1.3785110448524545</v>
      </c>
      <c r="AJ20" s="102">
        <f t="shared" si="12"/>
        <v>1.4129738209737657</v>
      </c>
      <c r="AK20" s="102">
        <f t="shared" si="12"/>
        <v>1.4482981664981096</v>
      </c>
      <c r="AL20" s="102">
        <f t="shared" si="12"/>
        <v>1.4845056206605622</v>
      </c>
      <c r="AM20" s="102">
        <f t="shared" si="12"/>
        <v>1.5216182611770761</v>
      </c>
      <c r="AN20" s="102">
        <f t="shared" ref="AN20:BS20" si="13">IF(AN$4=$C20,1,AM20*(1+AN$16))</f>
        <v>1.5596587177065029</v>
      </c>
      <c r="AO20" s="102">
        <f t="shared" si="13"/>
        <v>1.5986501856491653</v>
      </c>
      <c r="AP20" s="102">
        <f t="shared" si="13"/>
        <v>1.6386164402903942</v>
      </c>
      <c r="AQ20" s="102">
        <f t="shared" si="13"/>
        <v>1.6795818512976539</v>
      </c>
      <c r="AR20" s="102">
        <f t="shared" si="13"/>
        <v>1.721571397580095</v>
      </c>
      <c r="AS20" s="102">
        <f t="shared" si="13"/>
        <v>1.7646106825195973</v>
      </c>
      <c r="AT20" s="102">
        <f t="shared" si="13"/>
        <v>1.8087259495825871</v>
      </c>
      <c r="AU20" s="102">
        <f t="shared" si="13"/>
        <v>1.8539440983221516</v>
      </c>
      <c r="AV20" s="102">
        <f t="shared" si="13"/>
        <v>1.9002927007802053</v>
      </c>
      <c r="AW20" s="102">
        <f t="shared" si="13"/>
        <v>1.9478000182997102</v>
      </c>
      <c r="AX20" s="102">
        <f t="shared" si="13"/>
        <v>1.9964950187572028</v>
      </c>
      <c r="AY20" s="102">
        <f t="shared" si="13"/>
        <v>2.0464073942261325</v>
      </c>
      <c r="AZ20" s="102">
        <f t="shared" si="13"/>
        <v>2.0975675790817858</v>
      </c>
      <c r="BA20" s="102">
        <f t="shared" si="13"/>
        <v>2.1500067685588302</v>
      </c>
      <c r="BB20" s="102">
        <f t="shared" si="13"/>
        <v>2.2037569377728006</v>
      </c>
      <c r="BC20" s="102">
        <f t="shared" si="13"/>
        <v>2.2588508612171205</v>
      </c>
      <c r="BD20" s="102">
        <f t="shared" si="13"/>
        <v>2.3153221327475482</v>
      </c>
      <c r="BE20" s="102">
        <f t="shared" si="13"/>
        <v>2.3732051860662366</v>
      </c>
      <c r="BF20" s="102">
        <f t="shared" si="13"/>
        <v>2.4325353157178924</v>
      </c>
      <c r="BG20" s="102">
        <f t="shared" si="13"/>
        <v>2.4933486986108395</v>
      </c>
      <c r="BH20" s="102">
        <f t="shared" si="13"/>
        <v>2.5556824160761105</v>
      </c>
      <c r="BI20" s="102">
        <f t="shared" si="13"/>
        <v>2.6195744764780131</v>
      </c>
      <c r="BJ20" s="102">
        <f t="shared" si="13"/>
        <v>2.6850638383899632</v>
      </c>
      <c r="BK20" s="102">
        <f t="shared" si="13"/>
        <v>2.7521904343497119</v>
      </c>
      <c r="BL20" s="102">
        <f t="shared" si="13"/>
        <v>2.8209951952084547</v>
      </c>
      <c r="BM20" s="102">
        <f t="shared" si="13"/>
        <v>2.8915200750886658</v>
      </c>
      <c r="BN20" s="102">
        <f t="shared" si="13"/>
        <v>2.9638080769658823</v>
      </c>
      <c r="BO20" s="102">
        <f t="shared" si="13"/>
        <v>3.0379032788900293</v>
      </c>
      <c r="BP20" s="102">
        <f t="shared" si="13"/>
        <v>3.1138508608622799</v>
      </c>
      <c r="BQ20" s="102">
        <f t="shared" si="13"/>
        <v>3.1916971323838368</v>
      </c>
      <c r="BR20" s="102">
        <f t="shared" si="13"/>
        <v>3.2714895606934324</v>
      </c>
      <c r="BS20" s="102">
        <f t="shared" si="13"/>
        <v>3.353276799710768</v>
      </c>
      <c r="BT20" s="102">
        <f t="shared" ref="BT20:CC20" si="14">IF(BT$4=$C20,1,BS20*(1+BT$16))</f>
        <v>3.437108719703537</v>
      </c>
      <c r="BU20" s="102">
        <f t="shared" si="14"/>
        <v>3.523036437696125</v>
      </c>
      <c r="BV20" s="102">
        <f t="shared" si="14"/>
        <v>3.6111123486385277</v>
      </c>
      <c r="BW20" s="102">
        <f t="shared" si="14"/>
        <v>3.7013901573544907</v>
      </c>
      <c r="BX20" s="102">
        <f t="shared" si="14"/>
        <v>3.7939249112883529</v>
      </c>
      <c r="BY20" s="102">
        <f t="shared" si="14"/>
        <v>3.8887730340705615</v>
      </c>
      <c r="BZ20" s="102">
        <f t="shared" si="14"/>
        <v>3.9859923599223253</v>
      </c>
      <c r="CA20" s="102">
        <f t="shared" si="14"/>
        <v>4.0856421689203835</v>
      </c>
      <c r="CB20" s="102">
        <f t="shared" si="14"/>
        <v>4.1877832231433922</v>
      </c>
      <c r="CC20" s="102">
        <f t="shared" si="14"/>
        <v>4.2924778037219768</v>
      </c>
    </row>
    <row r="21" spans="1:81" outlineLevel="1" x14ac:dyDescent="0.25">
      <c r="B21" s="33"/>
      <c r="C21" s="33"/>
      <c r="D21" s="1"/>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row>
    <row r="22" spans="1:81" outlineLevel="1" x14ac:dyDescent="0.25">
      <c r="B22" s="24" t="s">
        <v>126</v>
      </c>
      <c r="C22" s="18"/>
      <c r="D22" s="1"/>
      <c r="H22" s="235">
        <f>(1+$C12)*(1+H16)-1</f>
        <v>9.7169053477190515E-2</v>
      </c>
      <c r="I22" s="236">
        <f>(1+$C12)*(1+I16)-1</f>
        <v>0.10496257133501263</v>
      </c>
      <c r="J22" s="236">
        <f>(1+$C12)*(1+J16)-1</f>
        <v>8.8804215816207233E-2</v>
      </c>
      <c r="K22" s="236">
        <f>(1+$C12)*(1+K16)-1</f>
        <v>9.0481038439675254E-2</v>
      </c>
      <c r="L22" s="236">
        <f>(1+$C12)*(1+L16)-1</f>
        <v>9.2045781941578531E-2</v>
      </c>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row>
    <row r="23" spans="1:81" outlineLevel="1" x14ac:dyDescent="0.25">
      <c r="B23" s="33"/>
      <c r="C23" s="33"/>
      <c r="D23" s="1"/>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row>
    <row r="24" spans="1:81" outlineLevel="1" x14ac:dyDescent="0.25">
      <c r="B24" s="24" t="s">
        <v>136</v>
      </c>
      <c r="C24" s="18"/>
      <c r="D24" s="1"/>
      <c r="H24" s="242">
        <f t="shared" ref="H24:AM24" si="15">LOOKUP(H$4,$D$26:$D$29,$C$26:$C$29)</f>
        <v>1</v>
      </c>
      <c r="I24" s="242">
        <f t="shared" si="15"/>
        <v>1</v>
      </c>
      <c r="J24" s="242">
        <f t="shared" si="15"/>
        <v>1</v>
      </c>
      <c r="K24" s="242">
        <f t="shared" si="15"/>
        <v>1</v>
      </c>
      <c r="L24" s="242">
        <f t="shared" si="15"/>
        <v>1</v>
      </c>
      <c r="M24" s="242">
        <f t="shared" si="15"/>
        <v>1.1344022764215869</v>
      </c>
      <c r="N24" s="242">
        <f t="shared" si="15"/>
        <v>1.1344022764215869</v>
      </c>
      <c r="O24" s="242">
        <f t="shared" si="15"/>
        <v>1.1344022764215869</v>
      </c>
      <c r="P24" s="242">
        <f t="shared" si="15"/>
        <v>1.1344022764215869</v>
      </c>
      <c r="Q24" s="242">
        <f t="shared" si="15"/>
        <v>1.1344022764215869</v>
      </c>
      <c r="R24" s="242">
        <f t="shared" si="15"/>
        <v>1.2834720522652039</v>
      </c>
      <c r="S24" s="242">
        <f t="shared" si="15"/>
        <v>1.2834720522652039</v>
      </c>
      <c r="T24" s="242">
        <f t="shared" si="15"/>
        <v>1.2834720522652039</v>
      </c>
      <c r="U24" s="242">
        <f t="shared" si="15"/>
        <v>1.2834720522652039</v>
      </c>
      <c r="V24" s="242">
        <f t="shared" si="15"/>
        <v>1.2834720522652039</v>
      </c>
      <c r="W24" s="242">
        <f t="shared" si="15"/>
        <v>1.4521308209484363</v>
      </c>
      <c r="X24" s="242">
        <f t="shared" si="15"/>
        <v>1.4521308209484363</v>
      </c>
      <c r="Y24" s="242">
        <f t="shared" si="15"/>
        <v>1.4521308209484363</v>
      </c>
      <c r="Z24" s="242">
        <f t="shared" si="15"/>
        <v>1.4521308209484363</v>
      </c>
      <c r="AA24" s="242">
        <f t="shared" si="15"/>
        <v>1.4521308209484363</v>
      </c>
      <c r="AB24" s="242">
        <f t="shared" si="15"/>
        <v>1.4521308209484363</v>
      </c>
      <c r="AC24" s="242">
        <f t="shared" si="15"/>
        <v>1.4521308209484363</v>
      </c>
      <c r="AD24" s="242">
        <f t="shared" si="15"/>
        <v>1.4521308209484363</v>
      </c>
      <c r="AE24" s="242">
        <f t="shared" si="15"/>
        <v>1.4521308209484363</v>
      </c>
      <c r="AF24" s="242">
        <f t="shared" si="15"/>
        <v>1.4521308209484363</v>
      </c>
      <c r="AG24" s="242">
        <f t="shared" si="15"/>
        <v>1.4521308209484363</v>
      </c>
      <c r="AH24" s="242">
        <f t="shared" si="15"/>
        <v>1.4521308209484363</v>
      </c>
      <c r="AI24" s="242">
        <f t="shared" si="15"/>
        <v>1.4521308209484363</v>
      </c>
      <c r="AJ24" s="242">
        <f t="shared" si="15"/>
        <v>1.4521308209484363</v>
      </c>
      <c r="AK24" s="242">
        <f t="shared" si="15"/>
        <v>1.4521308209484363</v>
      </c>
      <c r="AL24" s="242">
        <f t="shared" si="15"/>
        <v>1.4521308209484363</v>
      </c>
      <c r="AM24" s="242">
        <f t="shared" si="15"/>
        <v>1.4521308209484363</v>
      </c>
      <c r="AN24" s="242">
        <f t="shared" ref="AN24:BS24" si="16">LOOKUP(AN$4,$D$26:$D$29,$C$26:$C$29)</f>
        <v>1.4521308209484363</v>
      </c>
      <c r="AO24" s="242">
        <f t="shared" si="16"/>
        <v>1.4521308209484363</v>
      </c>
      <c r="AP24" s="242">
        <f t="shared" si="16"/>
        <v>1.4521308209484363</v>
      </c>
      <c r="AQ24" s="242">
        <f t="shared" si="16"/>
        <v>1.4521308209484363</v>
      </c>
      <c r="AR24" s="242">
        <f t="shared" si="16"/>
        <v>1.4521308209484363</v>
      </c>
      <c r="AS24" s="242">
        <f t="shared" si="16"/>
        <v>1.4521308209484363</v>
      </c>
      <c r="AT24" s="242">
        <f t="shared" si="16"/>
        <v>1.4521308209484363</v>
      </c>
      <c r="AU24" s="242">
        <f t="shared" si="16"/>
        <v>1.4521308209484363</v>
      </c>
      <c r="AV24" s="242">
        <f t="shared" si="16"/>
        <v>1.4521308209484363</v>
      </c>
      <c r="AW24" s="242">
        <f t="shared" si="16"/>
        <v>1.4521308209484363</v>
      </c>
      <c r="AX24" s="242">
        <f t="shared" si="16"/>
        <v>1.4521308209484363</v>
      </c>
      <c r="AY24" s="242">
        <f t="shared" si="16"/>
        <v>1.4521308209484363</v>
      </c>
      <c r="AZ24" s="242">
        <f t="shared" si="16"/>
        <v>1.4521308209484363</v>
      </c>
      <c r="BA24" s="242">
        <f t="shared" si="16"/>
        <v>1.4521308209484363</v>
      </c>
      <c r="BB24" s="242">
        <f t="shared" si="16"/>
        <v>1.4521308209484363</v>
      </c>
      <c r="BC24" s="242">
        <f t="shared" si="16"/>
        <v>1.4521308209484363</v>
      </c>
      <c r="BD24" s="242">
        <f t="shared" si="16"/>
        <v>1.4521308209484363</v>
      </c>
      <c r="BE24" s="242">
        <f t="shared" si="16"/>
        <v>1.4521308209484363</v>
      </c>
      <c r="BF24" s="242">
        <f t="shared" si="16"/>
        <v>1.4521308209484363</v>
      </c>
      <c r="BG24" s="242">
        <f t="shared" si="16"/>
        <v>1.4521308209484363</v>
      </c>
      <c r="BH24" s="242">
        <f t="shared" si="16"/>
        <v>1.4521308209484363</v>
      </c>
      <c r="BI24" s="242">
        <f t="shared" si="16"/>
        <v>1.4521308209484363</v>
      </c>
      <c r="BJ24" s="242">
        <f t="shared" si="16"/>
        <v>1.4521308209484363</v>
      </c>
      <c r="BK24" s="242">
        <f t="shared" si="16"/>
        <v>1.4521308209484363</v>
      </c>
      <c r="BL24" s="242">
        <f t="shared" si="16"/>
        <v>1.4521308209484363</v>
      </c>
      <c r="BM24" s="242">
        <f t="shared" si="16"/>
        <v>1.4521308209484363</v>
      </c>
      <c r="BN24" s="242">
        <f t="shared" si="16"/>
        <v>1.4521308209484363</v>
      </c>
      <c r="BO24" s="242">
        <f t="shared" si="16"/>
        <v>1.4521308209484363</v>
      </c>
      <c r="BP24" s="242">
        <f t="shared" si="16"/>
        <v>1.4521308209484363</v>
      </c>
      <c r="BQ24" s="242">
        <f t="shared" si="16"/>
        <v>1.4521308209484363</v>
      </c>
      <c r="BR24" s="242">
        <f t="shared" si="16"/>
        <v>1.4521308209484363</v>
      </c>
      <c r="BS24" s="242">
        <f t="shared" si="16"/>
        <v>1.4521308209484363</v>
      </c>
      <c r="BT24" s="242">
        <f t="shared" ref="BT24:CC24" si="17">LOOKUP(BT$4,$D$26:$D$29,$C$26:$C$29)</f>
        <v>1.4521308209484363</v>
      </c>
      <c r="BU24" s="242">
        <f t="shared" si="17"/>
        <v>1.4521308209484363</v>
      </c>
      <c r="BV24" s="242">
        <f t="shared" si="17"/>
        <v>1.4521308209484363</v>
      </c>
      <c r="BW24" s="242">
        <f t="shared" si="17"/>
        <v>1.4521308209484363</v>
      </c>
      <c r="BX24" s="242">
        <f t="shared" si="17"/>
        <v>1.4521308209484363</v>
      </c>
      <c r="BY24" s="242">
        <f t="shared" si="17"/>
        <v>1.4521308209484363</v>
      </c>
      <c r="BZ24" s="242">
        <f t="shared" si="17"/>
        <v>1.4521308209484363</v>
      </c>
      <c r="CA24" s="242">
        <f t="shared" si="17"/>
        <v>1.4521308209484363</v>
      </c>
      <c r="CB24" s="242">
        <f t="shared" si="17"/>
        <v>1.4521308209484363</v>
      </c>
      <c r="CC24" s="242">
        <f t="shared" si="17"/>
        <v>1.4521308209484363</v>
      </c>
    </row>
    <row r="25" spans="1:81" outlineLevel="1" x14ac:dyDescent="0.25">
      <c r="B25" s="33"/>
      <c r="C25" s="33"/>
      <c r="D25" s="240" t="s">
        <v>138</v>
      </c>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row>
    <row r="26" spans="1:81" outlineLevel="1" x14ac:dyDescent="0.25">
      <c r="B26" s="24" t="s">
        <v>71</v>
      </c>
      <c r="C26" s="117">
        <f>INDEX($G$17:$CC$17,0,MATCH(C17,$G$4:$CC$4,0))</f>
        <v>1</v>
      </c>
      <c r="D26" s="241">
        <v>2011</v>
      </c>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row>
    <row r="27" spans="1:81" outlineLevel="1" x14ac:dyDescent="0.25">
      <c r="B27" s="24" t="s">
        <v>68</v>
      </c>
      <c r="C27" s="118">
        <f>INDEX($G$17:$CC$17,0,MATCH(C18,$G$4:$CC$4,0))</f>
        <v>1.1344022764215869</v>
      </c>
      <c r="D27" s="19">
        <f>D26+$C$9</f>
        <v>2016</v>
      </c>
    </row>
    <row r="28" spans="1:81" outlineLevel="1" x14ac:dyDescent="0.25">
      <c r="B28" s="24" t="s">
        <v>69</v>
      </c>
      <c r="C28" s="118">
        <f>INDEX($G$17:$CC$17,0,MATCH(C19,$G$4:$CC$4,0))</f>
        <v>1.2834720522652039</v>
      </c>
      <c r="D28" s="19">
        <f>D27+$C$9</f>
        <v>2021</v>
      </c>
    </row>
    <row r="29" spans="1:81" outlineLevel="1" x14ac:dyDescent="0.25">
      <c r="B29" s="24" t="s">
        <v>70</v>
      </c>
      <c r="C29" s="118">
        <f>INDEX($G$17:$CC$17,0,MATCH(C20,$G$4:$CC$4,0))</f>
        <v>1.4521308209484363</v>
      </c>
      <c r="D29" s="19">
        <f>D28+$C$9</f>
        <v>2026</v>
      </c>
    </row>
    <row r="31" spans="1:81" x14ac:dyDescent="0.25">
      <c r="A31" s="9" t="s">
        <v>23</v>
      </c>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c r="BV31" s="112"/>
      <c r="BW31" s="112"/>
      <c r="BX31" s="112"/>
      <c r="BY31" s="112"/>
      <c r="BZ31" s="112"/>
      <c r="CA31" s="112"/>
      <c r="CB31" s="112"/>
      <c r="CC31" s="112"/>
    </row>
    <row r="32" spans="1:81" outlineLevel="1" x14ac:dyDescent="0.25"/>
    <row r="33" spans="2:81" outlineLevel="1" x14ac:dyDescent="0.25"/>
    <row r="34" spans="2:81" ht="45" outlineLevel="1" x14ac:dyDescent="0.25">
      <c r="B34" s="18" t="s">
        <v>32</v>
      </c>
      <c r="D34" s="11" t="s">
        <v>77</v>
      </c>
      <c r="E34" s="11" t="s">
        <v>17</v>
      </c>
      <c r="F34" s="11" t="s">
        <v>12</v>
      </c>
      <c r="G34" s="20"/>
    </row>
    <row r="35" spans="2:81" outlineLevel="1" x14ac:dyDescent="0.25">
      <c r="B35" s="13" t="s">
        <v>0</v>
      </c>
      <c r="D35" s="12">
        <f>'Actual RAB roll forward (RFM)'!H438</f>
        <v>376.20268184163228</v>
      </c>
      <c r="E35" s="12">
        <v>24</v>
      </c>
      <c r="F35" s="12">
        <v>60</v>
      </c>
      <c r="G35" s="20"/>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row>
    <row r="36" spans="2:81" outlineLevel="1" x14ac:dyDescent="0.25">
      <c r="B36" s="13" t="s">
        <v>1</v>
      </c>
      <c r="D36" s="12">
        <f>'Actual RAB roll forward (RFM)'!H439</f>
        <v>895.94618095562021</v>
      </c>
      <c r="E36" s="12">
        <v>24</v>
      </c>
      <c r="F36" s="12">
        <v>35.6</v>
      </c>
      <c r="G36" s="20"/>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row>
    <row r="37" spans="2:81" outlineLevel="1" x14ac:dyDescent="0.25">
      <c r="B37" s="13" t="s">
        <v>2</v>
      </c>
      <c r="D37" s="12">
        <f>'Actual RAB roll forward (RFM)'!H440</f>
        <v>46.959647395390583</v>
      </c>
      <c r="E37" s="12">
        <v>5</v>
      </c>
      <c r="F37" s="12">
        <v>5</v>
      </c>
      <c r="G37" s="20"/>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row>
    <row r="38" spans="2:81" outlineLevel="1" x14ac:dyDescent="0.25">
      <c r="B38" s="13" t="s">
        <v>3</v>
      </c>
      <c r="D38" s="12">
        <f>'Actual RAB roll forward (RFM)'!H441</f>
        <v>3.3671127792705766</v>
      </c>
      <c r="E38" s="12">
        <v>5</v>
      </c>
      <c r="F38" s="12">
        <v>5</v>
      </c>
      <c r="G38" s="20"/>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row>
    <row r="39" spans="2:81" outlineLevel="1" x14ac:dyDescent="0.25">
      <c r="B39" s="13" t="s">
        <v>4</v>
      </c>
      <c r="D39" s="12">
        <f>'Actual RAB roll forward (RFM)'!H442</f>
        <v>2.2204460492503131E-16</v>
      </c>
      <c r="E39" s="12">
        <v>5</v>
      </c>
      <c r="F39" s="12">
        <v>5</v>
      </c>
      <c r="G39" s="20"/>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row>
    <row r="40" spans="2:81" outlineLevel="1" x14ac:dyDescent="0.25">
      <c r="B40" s="13" t="s">
        <v>5</v>
      </c>
      <c r="D40" s="12">
        <f>'Actual RAB roll forward (RFM)'!H443</f>
        <v>5.1514348342607263E-14</v>
      </c>
      <c r="E40" s="12">
        <v>5</v>
      </c>
      <c r="F40" s="12">
        <v>5</v>
      </c>
      <c r="G40" s="20"/>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row>
    <row r="41" spans="2:81" outlineLevel="1" x14ac:dyDescent="0.25">
      <c r="B41" s="13" t="s">
        <v>6</v>
      </c>
      <c r="D41" s="12">
        <f>'Actual RAB roll forward (RFM)'!H444</f>
        <v>25.697895381911106</v>
      </c>
      <c r="E41" s="12">
        <v>5</v>
      </c>
      <c r="F41" s="12">
        <v>7.5</v>
      </c>
      <c r="G41" s="20"/>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c r="BV41" s="103"/>
      <c r="BW41" s="103"/>
      <c r="BX41" s="103"/>
      <c r="BY41" s="103"/>
      <c r="BZ41" s="103"/>
      <c r="CA41" s="103"/>
      <c r="CB41" s="103"/>
      <c r="CC41" s="103"/>
    </row>
    <row r="42" spans="2:81" outlineLevel="1" x14ac:dyDescent="0.25">
      <c r="B42" s="13" t="s">
        <v>7</v>
      </c>
      <c r="D42" s="12">
        <f>'Actual RAB roll forward (RFM)'!H445</f>
        <v>26.225999999999999</v>
      </c>
      <c r="E42" s="12">
        <v>5</v>
      </c>
      <c r="F42" s="12">
        <v>0</v>
      </c>
      <c r="G42" s="20"/>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103"/>
      <c r="BW42" s="103"/>
      <c r="BX42" s="103"/>
      <c r="BY42" s="103"/>
      <c r="BZ42" s="103"/>
      <c r="CA42" s="103"/>
      <c r="CB42" s="103"/>
      <c r="CC42" s="103"/>
    </row>
    <row r="43" spans="2:81" outlineLevel="1" x14ac:dyDescent="0.25">
      <c r="B43" s="13" t="s">
        <v>8</v>
      </c>
      <c r="D43" s="12">
        <f>'Actual RAB roll forward (RFM)'!H446</f>
        <v>5.8280000000000003</v>
      </c>
      <c r="E43" s="12">
        <v>5</v>
      </c>
      <c r="F43" s="12">
        <v>0</v>
      </c>
      <c r="G43" s="20"/>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103"/>
      <c r="BW43" s="103"/>
      <c r="BX43" s="103"/>
      <c r="BY43" s="103"/>
      <c r="BZ43" s="103"/>
      <c r="CA43" s="103"/>
      <c r="CB43" s="103"/>
      <c r="CC43" s="103"/>
    </row>
    <row r="44" spans="2:81" outlineLevel="1" x14ac:dyDescent="0.25">
      <c r="B44" s="13" t="s">
        <v>14</v>
      </c>
      <c r="D44" s="12">
        <f>'Actual RAB roll forward (RFM)'!H447</f>
        <v>0</v>
      </c>
      <c r="E44" s="12">
        <v>40</v>
      </c>
      <c r="F44" s="12">
        <v>40</v>
      </c>
      <c r="G44" s="20"/>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3"/>
      <c r="BX44" s="103"/>
      <c r="BY44" s="103"/>
      <c r="BZ44" s="103"/>
      <c r="CA44" s="103"/>
      <c r="CB44" s="103"/>
      <c r="CC44" s="103"/>
    </row>
    <row r="45" spans="2:81" outlineLevel="1" x14ac:dyDescent="0.25">
      <c r="B45" s="13" t="s">
        <v>9</v>
      </c>
      <c r="D45" s="12"/>
      <c r="E45" s="12"/>
      <c r="F45" s="12"/>
      <c r="G45" s="20"/>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c r="BV45" s="103"/>
      <c r="BW45" s="103"/>
      <c r="BX45" s="103"/>
      <c r="BY45" s="103"/>
      <c r="BZ45" s="103"/>
      <c r="CA45" s="103"/>
      <c r="CB45" s="103"/>
      <c r="CC45" s="103"/>
    </row>
    <row r="46" spans="2:81" outlineLevel="1" x14ac:dyDescent="0.25">
      <c r="B46" s="13" t="s">
        <v>28</v>
      </c>
      <c r="D46" s="12"/>
      <c r="E46" s="12"/>
      <c r="F46" s="12"/>
      <c r="G46" s="20"/>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3"/>
      <c r="BR46" s="103"/>
      <c r="BS46" s="103"/>
      <c r="BT46" s="103"/>
      <c r="BU46" s="103"/>
      <c r="BV46" s="103"/>
      <c r="BW46" s="103"/>
      <c r="BX46" s="103"/>
      <c r="BY46" s="103"/>
      <c r="BZ46" s="103"/>
      <c r="CA46" s="103"/>
      <c r="CB46" s="103"/>
      <c r="CC46" s="103"/>
    </row>
    <row r="47" spans="2:81" outlineLevel="1" x14ac:dyDescent="0.25">
      <c r="B47" s="13" t="s">
        <v>28</v>
      </c>
      <c r="D47" s="12"/>
      <c r="E47" s="12"/>
      <c r="F47" s="12"/>
      <c r="G47" s="20"/>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3"/>
      <c r="BR47" s="103"/>
      <c r="BS47" s="103"/>
      <c r="BT47" s="103"/>
      <c r="BU47" s="103"/>
      <c r="BV47" s="103"/>
      <c r="BW47" s="103"/>
      <c r="BX47" s="103"/>
      <c r="BY47" s="103"/>
      <c r="BZ47" s="103"/>
      <c r="CA47" s="103"/>
      <c r="CB47" s="103"/>
      <c r="CC47" s="103"/>
    </row>
    <row r="48" spans="2:81" outlineLevel="1" x14ac:dyDescent="0.25">
      <c r="B48" s="13" t="s">
        <v>28</v>
      </c>
      <c r="D48" s="12"/>
      <c r="E48" s="12"/>
      <c r="F48" s="12"/>
      <c r="G48" s="20"/>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row>
    <row r="49" spans="1:81" outlineLevel="1" x14ac:dyDescent="0.25">
      <c r="B49" s="13" t="s">
        <v>28</v>
      </c>
      <c r="D49" s="12"/>
      <c r="E49" s="12"/>
      <c r="F49" s="12"/>
      <c r="G49" s="20"/>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c r="BR49" s="103"/>
      <c r="BS49" s="103"/>
      <c r="BT49" s="103"/>
      <c r="BU49" s="103"/>
      <c r="BV49" s="103"/>
      <c r="BW49" s="103"/>
      <c r="BX49" s="103"/>
      <c r="BY49" s="103"/>
      <c r="BZ49" s="103"/>
      <c r="CA49" s="103"/>
      <c r="CB49" s="103"/>
      <c r="CC49" s="103"/>
    </row>
    <row r="50" spans="1:81" outlineLevel="1" x14ac:dyDescent="0.25">
      <c r="B50" s="13" t="s">
        <v>28</v>
      </c>
      <c r="D50" s="12"/>
      <c r="E50" s="12"/>
      <c r="F50" s="12"/>
      <c r="G50" s="20"/>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c r="BR50" s="103"/>
      <c r="BS50" s="103"/>
      <c r="BT50" s="103"/>
      <c r="BU50" s="103"/>
      <c r="BV50" s="103"/>
      <c r="BW50" s="103"/>
      <c r="BX50" s="103"/>
      <c r="BY50" s="103"/>
      <c r="BZ50" s="103"/>
      <c r="CA50" s="103"/>
      <c r="CB50" s="103"/>
      <c r="CC50" s="103"/>
    </row>
    <row r="51" spans="1:81" outlineLevel="1" x14ac:dyDescent="0.25">
      <c r="B51" s="13" t="s">
        <v>28</v>
      </c>
      <c r="D51" s="12"/>
      <c r="E51" s="12"/>
      <c r="F51" s="12"/>
      <c r="G51" s="20"/>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row>
    <row r="52" spans="1:81" outlineLevel="1" x14ac:dyDescent="0.25">
      <c r="B52" s="13" t="s">
        <v>28</v>
      </c>
      <c r="D52" s="12"/>
      <c r="E52" s="12"/>
      <c r="F52" s="12"/>
      <c r="G52" s="20"/>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row>
    <row r="53" spans="1:81" outlineLevel="1" x14ac:dyDescent="0.25">
      <c r="B53" s="13" t="s">
        <v>28</v>
      </c>
      <c r="D53" s="12"/>
      <c r="E53" s="12"/>
      <c r="F53" s="12"/>
      <c r="G53" s="20"/>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c r="BR53" s="103"/>
      <c r="BS53" s="103"/>
      <c r="BT53" s="103"/>
      <c r="BU53" s="103"/>
      <c r="BV53" s="103"/>
      <c r="BW53" s="103"/>
      <c r="BX53" s="103"/>
      <c r="BY53" s="103"/>
      <c r="BZ53" s="103"/>
      <c r="CA53" s="103"/>
      <c r="CB53" s="103"/>
      <c r="CC53" s="103"/>
    </row>
    <row r="54" spans="1:81" outlineLevel="1" x14ac:dyDescent="0.25">
      <c r="B54" s="13" t="s">
        <v>28</v>
      </c>
      <c r="D54" s="12"/>
      <c r="E54" s="12"/>
      <c r="F54" s="12"/>
      <c r="G54" s="20"/>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row>
    <row r="55" spans="1:81" outlineLevel="1" x14ac:dyDescent="0.25">
      <c r="B55" s="13" t="s">
        <v>28</v>
      </c>
      <c r="D55" s="12"/>
      <c r="E55" s="12"/>
      <c r="F55" s="12"/>
      <c r="G55" s="20"/>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3"/>
      <c r="BQ55" s="103"/>
      <c r="BR55" s="103"/>
      <c r="BS55" s="103"/>
      <c r="BT55" s="103"/>
      <c r="BU55" s="103"/>
      <c r="BV55" s="103"/>
      <c r="BW55" s="103"/>
      <c r="BX55" s="103"/>
      <c r="BY55" s="103"/>
      <c r="BZ55" s="103"/>
      <c r="CA55" s="103"/>
      <c r="CB55" s="103"/>
      <c r="CC55" s="103"/>
    </row>
    <row r="56" spans="1:81" outlineLevel="1" x14ac:dyDescent="0.25">
      <c r="B56" s="13" t="s">
        <v>28</v>
      </c>
      <c r="D56" s="12"/>
      <c r="E56" s="12"/>
      <c r="F56" s="12"/>
      <c r="G56" s="20"/>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3"/>
      <c r="BR56" s="103"/>
      <c r="BS56" s="103"/>
      <c r="BT56" s="103"/>
      <c r="BU56" s="103"/>
      <c r="BV56" s="103"/>
      <c r="BW56" s="103"/>
      <c r="BX56" s="103"/>
      <c r="BY56" s="103"/>
      <c r="BZ56" s="103"/>
      <c r="CA56" s="103"/>
      <c r="CB56" s="103"/>
      <c r="CC56" s="103"/>
    </row>
    <row r="57" spans="1:81" outlineLevel="1" x14ac:dyDescent="0.25">
      <c r="B57" s="13" t="s">
        <v>28</v>
      </c>
      <c r="D57" s="12"/>
      <c r="E57" s="12"/>
      <c r="F57" s="12"/>
      <c r="G57" s="20"/>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3"/>
      <c r="BR57" s="103"/>
      <c r="BS57" s="103"/>
      <c r="BT57" s="103"/>
      <c r="BU57" s="103"/>
      <c r="BV57" s="103"/>
      <c r="BW57" s="103"/>
      <c r="BX57" s="103"/>
      <c r="BY57" s="103"/>
      <c r="BZ57" s="103"/>
      <c r="CA57" s="103"/>
      <c r="CB57" s="103"/>
      <c r="CC57" s="103"/>
    </row>
    <row r="58" spans="1:81" outlineLevel="1" x14ac:dyDescent="0.25">
      <c r="B58" s="13" t="s">
        <v>28</v>
      </c>
      <c r="D58" s="12"/>
      <c r="E58" s="12"/>
      <c r="F58" s="12"/>
      <c r="G58" s="20"/>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3"/>
      <c r="BR58" s="103"/>
      <c r="BS58" s="103"/>
      <c r="BT58" s="103"/>
      <c r="BU58" s="103"/>
      <c r="BV58" s="103"/>
      <c r="BW58" s="103"/>
      <c r="BX58" s="103"/>
      <c r="BY58" s="103"/>
      <c r="BZ58" s="103"/>
      <c r="CA58" s="103"/>
      <c r="CB58" s="103"/>
      <c r="CC58" s="103"/>
    </row>
    <row r="59" spans="1:81" outlineLevel="1" x14ac:dyDescent="0.25">
      <c r="B59" s="13" t="s">
        <v>28</v>
      </c>
      <c r="D59" s="12"/>
      <c r="E59" s="12"/>
      <c r="F59" s="12"/>
      <c r="G59" s="20"/>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3"/>
      <c r="BR59" s="103"/>
      <c r="BS59" s="103"/>
      <c r="BT59" s="103"/>
      <c r="BU59" s="103"/>
      <c r="BV59" s="103"/>
      <c r="BW59" s="103"/>
      <c r="BX59" s="103"/>
      <c r="BY59" s="103"/>
      <c r="BZ59" s="103"/>
      <c r="CA59" s="103"/>
      <c r="CB59" s="103"/>
      <c r="CC59" s="103"/>
    </row>
    <row r="62" spans="1:81" outlineLevel="1" x14ac:dyDescent="0.25"/>
    <row r="63" spans="1:81" x14ac:dyDescent="0.25">
      <c r="A63" s="9" t="s">
        <v>137</v>
      </c>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112"/>
      <c r="BY63" s="112"/>
      <c r="BZ63" s="112"/>
      <c r="CA63" s="112"/>
      <c r="CB63" s="112"/>
      <c r="CC63" s="112"/>
    </row>
    <row r="64" spans="1:81" outlineLevel="1" x14ac:dyDescent="0.25"/>
    <row r="65" spans="2:81" outlineLevel="1" x14ac:dyDescent="0.25">
      <c r="B65" s="2" t="s">
        <v>30</v>
      </c>
    </row>
    <row r="66" spans="2:81" outlineLevel="1" x14ac:dyDescent="0.25">
      <c r="B66" s="19" t="str">
        <f t="shared" ref="B66:B90" si="18">B35</f>
        <v>Subtransmission</v>
      </c>
      <c r="H66" s="238">
        <f t="shared" ref="H66:Q75" si="19">(SUMIF($B$98:$B$179,$B66,H$98:H$179)+SUMIF($C$184:$C$262,$B66,H$184:H$262))/H$24</f>
        <v>21.378417278465083</v>
      </c>
      <c r="I66" s="238">
        <f t="shared" si="19"/>
        <v>49.900807149697805</v>
      </c>
      <c r="J66" s="238">
        <f t="shared" si="19"/>
        <v>32.932559378524324</v>
      </c>
      <c r="K66" s="238">
        <f t="shared" si="19"/>
        <v>35.924381473232707</v>
      </c>
      <c r="L66" s="238">
        <f t="shared" si="19"/>
        <v>10.232692128229537</v>
      </c>
      <c r="M66" s="239">
        <f t="shared" si="19"/>
        <v>0</v>
      </c>
      <c r="N66" s="239">
        <f t="shared" si="19"/>
        <v>0</v>
      </c>
      <c r="O66" s="239">
        <f t="shared" si="19"/>
        <v>0</v>
      </c>
      <c r="P66" s="239">
        <f t="shared" si="19"/>
        <v>0</v>
      </c>
      <c r="Q66" s="239">
        <f t="shared" si="19"/>
        <v>0</v>
      </c>
      <c r="R66" s="239">
        <f t="shared" ref="R66:AA75" si="20">(SUMIF($B$98:$B$179,$B66,R$98:R$179)+SUMIF($C$184:$C$262,$B66,R$184:R$262))/R$24</f>
        <v>0</v>
      </c>
      <c r="S66" s="239">
        <f t="shared" si="20"/>
        <v>0</v>
      </c>
      <c r="T66" s="239">
        <f t="shared" si="20"/>
        <v>0</v>
      </c>
      <c r="U66" s="239">
        <f t="shared" si="20"/>
        <v>0</v>
      </c>
      <c r="V66" s="239">
        <f t="shared" si="20"/>
        <v>0</v>
      </c>
      <c r="W66" s="239">
        <f t="shared" si="20"/>
        <v>0</v>
      </c>
      <c r="X66" s="239">
        <f t="shared" si="20"/>
        <v>0</v>
      </c>
      <c r="Y66" s="239">
        <f t="shared" si="20"/>
        <v>0</v>
      </c>
      <c r="Z66" s="239">
        <f t="shared" si="20"/>
        <v>0</v>
      </c>
      <c r="AA66" s="239">
        <f t="shared" si="20"/>
        <v>0</v>
      </c>
      <c r="AB66" s="239">
        <f t="shared" ref="AB66:AK75" si="21">(SUMIF($B$98:$B$179,$B66,AB$98:AB$179)+SUMIF($C$184:$C$262,$B66,AB$184:AB$262))/AB$24</f>
        <v>0</v>
      </c>
      <c r="AC66" s="239">
        <f t="shared" si="21"/>
        <v>0</v>
      </c>
      <c r="AD66" s="239">
        <f t="shared" si="21"/>
        <v>0</v>
      </c>
      <c r="AE66" s="239">
        <f t="shared" si="21"/>
        <v>0</v>
      </c>
      <c r="AF66" s="239">
        <f t="shared" si="21"/>
        <v>0</v>
      </c>
      <c r="AG66" s="239">
        <f t="shared" si="21"/>
        <v>0</v>
      </c>
      <c r="AH66" s="239">
        <f t="shared" si="21"/>
        <v>0</v>
      </c>
      <c r="AI66" s="239">
        <f t="shared" si="21"/>
        <v>0</v>
      </c>
      <c r="AJ66" s="239">
        <f t="shared" si="21"/>
        <v>0</v>
      </c>
      <c r="AK66" s="239">
        <f t="shared" si="21"/>
        <v>0</v>
      </c>
      <c r="AL66" s="239">
        <f t="shared" ref="AL66:AU75" si="22">(SUMIF($B$98:$B$179,$B66,AL$98:AL$179)+SUMIF($C$184:$C$262,$B66,AL$184:AL$262))/AL$24</f>
        <v>0</v>
      </c>
      <c r="AM66" s="239">
        <f t="shared" si="22"/>
        <v>0</v>
      </c>
      <c r="AN66" s="239">
        <f t="shared" si="22"/>
        <v>0</v>
      </c>
      <c r="AO66" s="239">
        <f t="shared" si="22"/>
        <v>0</v>
      </c>
      <c r="AP66" s="239">
        <f t="shared" si="22"/>
        <v>0</v>
      </c>
      <c r="AQ66" s="239">
        <f t="shared" si="22"/>
        <v>0</v>
      </c>
      <c r="AR66" s="239">
        <f t="shared" si="22"/>
        <v>0</v>
      </c>
      <c r="AS66" s="239">
        <f t="shared" si="22"/>
        <v>0</v>
      </c>
      <c r="AT66" s="239">
        <f t="shared" si="22"/>
        <v>0</v>
      </c>
      <c r="AU66" s="239">
        <f t="shared" si="22"/>
        <v>0</v>
      </c>
      <c r="AV66" s="239">
        <f t="shared" ref="AV66:BE75" si="23">(SUMIF($B$98:$B$179,$B66,AV$98:AV$179)+SUMIF($C$184:$C$262,$B66,AV$184:AV$262))/AV$24</f>
        <v>0</v>
      </c>
      <c r="AW66" s="239">
        <f t="shared" si="23"/>
        <v>0</v>
      </c>
      <c r="AX66" s="239">
        <f t="shared" si="23"/>
        <v>0</v>
      </c>
      <c r="AY66" s="239">
        <f t="shared" si="23"/>
        <v>0</v>
      </c>
      <c r="AZ66" s="239">
        <f t="shared" si="23"/>
        <v>0</v>
      </c>
      <c r="BA66" s="239">
        <f t="shared" si="23"/>
        <v>0</v>
      </c>
      <c r="BB66" s="239">
        <f t="shared" si="23"/>
        <v>0</v>
      </c>
      <c r="BC66" s="239">
        <f t="shared" si="23"/>
        <v>0</v>
      </c>
      <c r="BD66" s="239">
        <f t="shared" si="23"/>
        <v>0</v>
      </c>
      <c r="BE66" s="239">
        <f t="shared" si="23"/>
        <v>0</v>
      </c>
      <c r="BF66" s="239">
        <f t="shared" ref="BF66:BO75" si="24">(SUMIF($B$98:$B$179,$B66,BF$98:BF$179)+SUMIF($C$184:$C$262,$B66,BF$184:BF$262))/BF$24</f>
        <v>0</v>
      </c>
      <c r="BG66" s="239">
        <f t="shared" si="24"/>
        <v>0</v>
      </c>
      <c r="BH66" s="239">
        <f t="shared" si="24"/>
        <v>0</v>
      </c>
      <c r="BI66" s="239">
        <f t="shared" si="24"/>
        <v>0</v>
      </c>
      <c r="BJ66" s="239">
        <f t="shared" si="24"/>
        <v>0</v>
      </c>
      <c r="BK66" s="239">
        <f t="shared" si="24"/>
        <v>0</v>
      </c>
      <c r="BL66" s="239">
        <f t="shared" si="24"/>
        <v>0</v>
      </c>
      <c r="BM66" s="239">
        <f t="shared" si="24"/>
        <v>0</v>
      </c>
      <c r="BN66" s="239">
        <f t="shared" si="24"/>
        <v>0</v>
      </c>
      <c r="BO66" s="239">
        <f t="shared" si="24"/>
        <v>0</v>
      </c>
      <c r="BP66" s="239">
        <f t="shared" ref="BP66:CC75" si="25">(SUMIF($B$98:$B$179,$B66,BP$98:BP$179)+SUMIF($C$184:$C$262,$B66,BP$184:BP$262))/BP$24</f>
        <v>0</v>
      </c>
      <c r="BQ66" s="239">
        <f t="shared" si="25"/>
        <v>0</v>
      </c>
      <c r="BR66" s="239">
        <f t="shared" si="25"/>
        <v>0</v>
      </c>
      <c r="BS66" s="239">
        <f t="shared" si="25"/>
        <v>0</v>
      </c>
      <c r="BT66" s="239">
        <f t="shared" si="25"/>
        <v>0</v>
      </c>
      <c r="BU66" s="239">
        <f t="shared" si="25"/>
        <v>0</v>
      </c>
      <c r="BV66" s="239">
        <f t="shared" si="25"/>
        <v>0</v>
      </c>
      <c r="BW66" s="239">
        <f t="shared" si="25"/>
        <v>0</v>
      </c>
      <c r="BX66" s="239">
        <f t="shared" si="25"/>
        <v>0</v>
      </c>
      <c r="BY66" s="239">
        <f t="shared" si="25"/>
        <v>0</v>
      </c>
      <c r="BZ66" s="239">
        <f t="shared" si="25"/>
        <v>0</v>
      </c>
      <c r="CA66" s="239">
        <f t="shared" si="25"/>
        <v>0</v>
      </c>
      <c r="CB66" s="239">
        <f t="shared" si="25"/>
        <v>0</v>
      </c>
      <c r="CC66" s="239">
        <f t="shared" si="25"/>
        <v>0</v>
      </c>
    </row>
    <row r="67" spans="2:81" outlineLevel="1" x14ac:dyDescent="0.25">
      <c r="B67" s="19" t="str">
        <f t="shared" si="18"/>
        <v>Distribution system assets</v>
      </c>
      <c r="H67" s="238">
        <f t="shared" si="19"/>
        <v>86.557618774310441</v>
      </c>
      <c r="I67" s="238">
        <f t="shared" si="19"/>
        <v>98.951317509626605</v>
      </c>
      <c r="J67" s="238">
        <f t="shared" si="19"/>
        <v>113.00593725906198</v>
      </c>
      <c r="K67" s="238">
        <f t="shared" si="19"/>
        <v>120.93874988403439</v>
      </c>
      <c r="L67" s="238">
        <f t="shared" si="19"/>
        <v>135.77338263178319</v>
      </c>
      <c r="M67" s="239">
        <f t="shared" si="19"/>
        <v>0</v>
      </c>
      <c r="N67" s="239">
        <f t="shared" si="19"/>
        <v>0</v>
      </c>
      <c r="O67" s="239">
        <f t="shared" si="19"/>
        <v>0</v>
      </c>
      <c r="P67" s="239">
        <f t="shared" si="19"/>
        <v>0</v>
      </c>
      <c r="Q67" s="239">
        <f t="shared" si="19"/>
        <v>0</v>
      </c>
      <c r="R67" s="239">
        <f t="shared" si="20"/>
        <v>0</v>
      </c>
      <c r="S67" s="239">
        <f t="shared" si="20"/>
        <v>0</v>
      </c>
      <c r="T67" s="239">
        <f t="shared" si="20"/>
        <v>0</v>
      </c>
      <c r="U67" s="239">
        <f t="shared" si="20"/>
        <v>0</v>
      </c>
      <c r="V67" s="239">
        <f t="shared" si="20"/>
        <v>0</v>
      </c>
      <c r="W67" s="239">
        <f t="shared" si="20"/>
        <v>0</v>
      </c>
      <c r="X67" s="239">
        <f t="shared" si="20"/>
        <v>0</v>
      </c>
      <c r="Y67" s="239">
        <f t="shared" si="20"/>
        <v>0</v>
      </c>
      <c r="Z67" s="239">
        <f t="shared" si="20"/>
        <v>0</v>
      </c>
      <c r="AA67" s="239">
        <f t="shared" si="20"/>
        <v>0</v>
      </c>
      <c r="AB67" s="239">
        <f t="shared" si="21"/>
        <v>0</v>
      </c>
      <c r="AC67" s="239">
        <f t="shared" si="21"/>
        <v>0</v>
      </c>
      <c r="AD67" s="239">
        <f t="shared" si="21"/>
        <v>0</v>
      </c>
      <c r="AE67" s="239">
        <f t="shared" si="21"/>
        <v>0</v>
      </c>
      <c r="AF67" s="239">
        <f t="shared" si="21"/>
        <v>0</v>
      </c>
      <c r="AG67" s="239">
        <f t="shared" si="21"/>
        <v>0</v>
      </c>
      <c r="AH67" s="239">
        <f t="shared" si="21"/>
        <v>0</v>
      </c>
      <c r="AI67" s="239">
        <f t="shared" si="21"/>
        <v>0</v>
      </c>
      <c r="AJ67" s="239">
        <f t="shared" si="21"/>
        <v>0</v>
      </c>
      <c r="AK67" s="239">
        <f t="shared" si="21"/>
        <v>0</v>
      </c>
      <c r="AL67" s="239">
        <f t="shared" si="22"/>
        <v>0</v>
      </c>
      <c r="AM67" s="239">
        <f t="shared" si="22"/>
        <v>0</v>
      </c>
      <c r="AN67" s="239">
        <f t="shared" si="22"/>
        <v>0</v>
      </c>
      <c r="AO67" s="239">
        <f t="shared" si="22"/>
        <v>0</v>
      </c>
      <c r="AP67" s="239">
        <f t="shared" si="22"/>
        <v>0</v>
      </c>
      <c r="AQ67" s="239">
        <f t="shared" si="22"/>
        <v>0</v>
      </c>
      <c r="AR67" s="239">
        <f t="shared" si="22"/>
        <v>0</v>
      </c>
      <c r="AS67" s="239">
        <f t="shared" si="22"/>
        <v>0</v>
      </c>
      <c r="AT67" s="239">
        <f t="shared" si="22"/>
        <v>0</v>
      </c>
      <c r="AU67" s="239">
        <f t="shared" si="22"/>
        <v>0</v>
      </c>
      <c r="AV67" s="239">
        <f t="shared" si="23"/>
        <v>0</v>
      </c>
      <c r="AW67" s="239">
        <f t="shared" si="23"/>
        <v>0</v>
      </c>
      <c r="AX67" s="239">
        <f t="shared" si="23"/>
        <v>0</v>
      </c>
      <c r="AY67" s="239">
        <f t="shared" si="23"/>
        <v>0</v>
      </c>
      <c r="AZ67" s="239">
        <f t="shared" si="23"/>
        <v>0</v>
      </c>
      <c r="BA67" s="239">
        <f t="shared" si="23"/>
        <v>0</v>
      </c>
      <c r="BB67" s="239">
        <f t="shared" si="23"/>
        <v>0</v>
      </c>
      <c r="BC67" s="239">
        <f t="shared" si="23"/>
        <v>0</v>
      </c>
      <c r="BD67" s="239">
        <f t="shared" si="23"/>
        <v>0</v>
      </c>
      <c r="BE67" s="239">
        <f t="shared" si="23"/>
        <v>0</v>
      </c>
      <c r="BF67" s="239">
        <f t="shared" si="24"/>
        <v>0</v>
      </c>
      <c r="BG67" s="239">
        <f t="shared" si="24"/>
        <v>0</v>
      </c>
      <c r="BH67" s="239">
        <f t="shared" si="24"/>
        <v>0</v>
      </c>
      <c r="BI67" s="239">
        <f t="shared" si="24"/>
        <v>0</v>
      </c>
      <c r="BJ67" s="239">
        <f t="shared" si="24"/>
        <v>0</v>
      </c>
      <c r="BK67" s="239">
        <f t="shared" si="24"/>
        <v>0</v>
      </c>
      <c r="BL67" s="239">
        <f t="shared" si="24"/>
        <v>0</v>
      </c>
      <c r="BM67" s="239">
        <f t="shared" si="24"/>
        <v>0</v>
      </c>
      <c r="BN67" s="239">
        <f t="shared" si="24"/>
        <v>0</v>
      </c>
      <c r="BO67" s="239">
        <f t="shared" si="24"/>
        <v>0</v>
      </c>
      <c r="BP67" s="239">
        <f t="shared" si="25"/>
        <v>0</v>
      </c>
      <c r="BQ67" s="239">
        <f t="shared" si="25"/>
        <v>0</v>
      </c>
      <c r="BR67" s="239">
        <f t="shared" si="25"/>
        <v>0</v>
      </c>
      <c r="BS67" s="239">
        <f t="shared" si="25"/>
        <v>0</v>
      </c>
      <c r="BT67" s="239">
        <f t="shared" si="25"/>
        <v>0</v>
      </c>
      <c r="BU67" s="239">
        <f t="shared" si="25"/>
        <v>0</v>
      </c>
      <c r="BV67" s="239">
        <f t="shared" si="25"/>
        <v>0</v>
      </c>
      <c r="BW67" s="239">
        <f t="shared" si="25"/>
        <v>0</v>
      </c>
      <c r="BX67" s="239">
        <f t="shared" si="25"/>
        <v>0</v>
      </c>
      <c r="BY67" s="239">
        <f t="shared" si="25"/>
        <v>0</v>
      </c>
      <c r="BZ67" s="239">
        <f t="shared" si="25"/>
        <v>0</v>
      </c>
      <c r="CA67" s="239">
        <f t="shared" si="25"/>
        <v>0</v>
      </c>
      <c r="CB67" s="239">
        <f t="shared" si="25"/>
        <v>0</v>
      </c>
      <c r="CC67" s="239">
        <f t="shared" si="25"/>
        <v>0</v>
      </c>
    </row>
    <row r="68" spans="2:81" outlineLevel="1" x14ac:dyDescent="0.25">
      <c r="B68" s="19" t="str">
        <f t="shared" si="18"/>
        <v>Metering</v>
      </c>
      <c r="H68" s="238">
        <f t="shared" si="19"/>
        <v>-4.0471783035199074E-3</v>
      </c>
      <c r="I68" s="238">
        <f t="shared" si="19"/>
        <v>0</v>
      </c>
      <c r="J68" s="238">
        <f t="shared" si="19"/>
        <v>0</v>
      </c>
      <c r="K68" s="238">
        <f t="shared" si="19"/>
        <v>0</v>
      </c>
      <c r="L68" s="238">
        <f t="shared" si="19"/>
        <v>1.5619157576830618</v>
      </c>
      <c r="M68" s="239">
        <f t="shared" si="19"/>
        <v>0</v>
      </c>
      <c r="N68" s="239">
        <f t="shared" si="19"/>
        <v>0</v>
      </c>
      <c r="O68" s="239">
        <f t="shared" si="19"/>
        <v>0</v>
      </c>
      <c r="P68" s="239">
        <f t="shared" si="19"/>
        <v>0</v>
      </c>
      <c r="Q68" s="239">
        <f t="shared" si="19"/>
        <v>0</v>
      </c>
      <c r="R68" s="239">
        <f t="shared" si="20"/>
        <v>0</v>
      </c>
      <c r="S68" s="239">
        <f t="shared" si="20"/>
        <v>0</v>
      </c>
      <c r="T68" s="239">
        <f t="shared" si="20"/>
        <v>0</v>
      </c>
      <c r="U68" s="239">
        <f t="shared" si="20"/>
        <v>0</v>
      </c>
      <c r="V68" s="239">
        <f t="shared" si="20"/>
        <v>0</v>
      </c>
      <c r="W68" s="239">
        <f t="shared" si="20"/>
        <v>0</v>
      </c>
      <c r="X68" s="239">
        <f t="shared" si="20"/>
        <v>0</v>
      </c>
      <c r="Y68" s="239">
        <f t="shared" si="20"/>
        <v>0</v>
      </c>
      <c r="Z68" s="239">
        <f t="shared" si="20"/>
        <v>0</v>
      </c>
      <c r="AA68" s="239">
        <f t="shared" si="20"/>
        <v>0</v>
      </c>
      <c r="AB68" s="239">
        <f t="shared" si="21"/>
        <v>0</v>
      </c>
      <c r="AC68" s="239">
        <f t="shared" si="21"/>
        <v>0</v>
      </c>
      <c r="AD68" s="239">
        <f t="shared" si="21"/>
        <v>0</v>
      </c>
      <c r="AE68" s="239">
        <f t="shared" si="21"/>
        <v>0</v>
      </c>
      <c r="AF68" s="239">
        <f t="shared" si="21"/>
        <v>0</v>
      </c>
      <c r="AG68" s="239">
        <f t="shared" si="21"/>
        <v>0</v>
      </c>
      <c r="AH68" s="239">
        <f t="shared" si="21"/>
        <v>0</v>
      </c>
      <c r="AI68" s="239">
        <f t="shared" si="21"/>
        <v>0</v>
      </c>
      <c r="AJ68" s="239">
        <f t="shared" si="21"/>
        <v>0</v>
      </c>
      <c r="AK68" s="239">
        <f t="shared" si="21"/>
        <v>0</v>
      </c>
      <c r="AL68" s="239">
        <f t="shared" si="22"/>
        <v>0</v>
      </c>
      <c r="AM68" s="239">
        <f t="shared" si="22"/>
        <v>0</v>
      </c>
      <c r="AN68" s="239">
        <f t="shared" si="22"/>
        <v>0</v>
      </c>
      <c r="AO68" s="239">
        <f t="shared" si="22"/>
        <v>0</v>
      </c>
      <c r="AP68" s="239">
        <f t="shared" si="22"/>
        <v>0</v>
      </c>
      <c r="AQ68" s="239">
        <f t="shared" si="22"/>
        <v>0</v>
      </c>
      <c r="AR68" s="239">
        <f t="shared" si="22"/>
        <v>0</v>
      </c>
      <c r="AS68" s="239">
        <f t="shared" si="22"/>
        <v>0</v>
      </c>
      <c r="AT68" s="239">
        <f t="shared" si="22"/>
        <v>0</v>
      </c>
      <c r="AU68" s="239">
        <f t="shared" si="22"/>
        <v>0</v>
      </c>
      <c r="AV68" s="239">
        <f t="shared" si="23"/>
        <v>0</v>
      </c>
      <c r="AW68" s="239">
        <f t="shared" si="23"/>
        <v>0</v>
      </c>
      <c r="AX68" s="239">
        <f t="shared" si="23"/>
        <v>0</v>
      </c>
      <c r="AY68" s="239">
        <f t="shared" si="23"/>
        <v>0</v>
      </c>
      <c r="AZ68" s="239">
        <f t="shared" si="23"/>
        <v>0</v>
      </c>
      <c r="BA68" s="239">
        <f t="shared" si="23"/>
        <v>0</v>
      </c>
      <c r="BB68" s="239">
        <f t="shared" si="23"/>
        <v>0</v>
      </c>
      <c r="BC68" s="239">
        <f t="shared" si="23"/>
        <v>0</v>
      </c>
      <c r="BD68" s="239">
        <f t="shared" si="23"/>
        <v>0</v>
      </c>
      <c r="BE68" s="239">
        <f t="shared" si="23"/>
        <v>0</v>
      </c>
      <c r="BF68" s="239">
        <f t="shared" si="24"/>
        <v>0</v>
      </c>
      <c r="BG68" s="239">
        <f t="shared" si="24"/>
        <v>0</v>
      </c>
      <c r="BH68" s="239">
        <f t="shared" si="24"/>
        <v>0</v>
      </c>
      <c r="BI68" s="239">
        <f t="shared" si="24"/>
        <v>0</v>
      </c>
      <c r="BJ68" s="239">
        <f t="shared" si="24"/>
        <v>0</v>
      </c>
      <c r="BK68" s="239">
        <f t="shared" si="24"/>
        <v>0</v>
      </c>
      <c r="BL68" s="239">
        <f t="shared" si="24"/>
        <v>0</v>
      </c>
      <c r="BM68" s="239">
        <f t="shared" si="24"/>
        <v>0</v>
      </c>
      <c r="BN68" s="239">
        <f t="shared" si="24"/>
        <v>0</v>
      </c>
      <c r="BO68" s="239">
        <f t="shared" si="24"/>
        <v>0</v>
      </c>
      <c r="BP68" s="239">
        <f t="shared" si="25"/>
        <v>0</v>
      </c>
      <c r="BQ68" s="239">
        <f t="shared" si="25"/>
        <v>0</v>
      </c>
      <c r="BR68" s="239">
        <f t="shared" si="25"/>
        <v>0</v>
      </c>
      <c r="BS68" s="239">
        <f t="shared" si="25"/>
        <v>0</v>
      </c>
      <c r="BT68" s="239">
        <f t="shared" si="25"/>
        <v>0</v>
      </c>
      <c r="BU68" s="239">
        <f t="shared" si="25"/>
        <v>0</v>
      </c>
      <c r="BV68" s="239">
        <f t="shared" si="25"/>
        <v>0</v>
      </c>
      <c r="BW68" s="239">
        <f t="shared" si="25"/>
        <v>0</v>
      </c>
      <c r="BX68" s="239">
        <f t="shared" si="25"/>
        <v>0</v>
      </c>
      <c r="BY68" s="239">
        <f t="shared" si="25"/>
        <v>0</v>
      </c>
      <c r="BZ68" s="239">
        <f t="shared" si="25"/>
        <v>0</v>
      </c>
      <c r="CA68" s="239">
        <f t="shared" si="25"/>
        <v>0</v>
      </c>
      <c r="CB68" s="239">
        <f t="shared" si="25"/>
        <v>0</v>
      </c>
      <c r="CC68" s="239">
        <f t="shared" si="25"/>
        <v>0</v>
      </c>
    </row>
    <row r="69" spans="2:81" outlineLevel="1" x14ac:dyDescent="0.25">
      <c r="B69" s="19" t="str">
        <f t="shared" si="18"/>
        <v>Public Lighting</v>
      </c>
      <c r="H69" s="238">
        <f t="shared" si="19"/>
        <v>-5.1209890767455274E-2</v>
      </c>
      <c r="I69" s="238">
        <f t="shared" si="19"/>
        <v>-0.10338199163637972</v>
      </c>
      <c r="J69" s="238">
        <f t="shared" si="19"/>
        <v>0</v>
      </c>
      <c r="K69" s="238">
        <f t="shared" si="19"/>
        <v>0</v>
      </c>
      <c r="L69" s="238">
        <f t="shared" si="19"/>
        <v>0.22397570660902025</v>
      </c>
      <c r="M69" s="239">
        <f t="shared" si="19"/>
        <v>0</v>
      </c>
      <c r="N69" s="239">
        <f t="shared" si="19"/>
        <v>0</v>
      </c>
      <c r="O69" s="239">
        <f t="shared" si="19"/>
        <v>0</v>
      </c>
      <c r="P69" s="239">
        <f t="shared" si="19"/>
        <v>0</v>
      </c>
      <c r="Q69" s="239">
        <f t="shared" si="19"/>
        <v>0</v>
      </c>
      <c r="R69" s="239">
        <f t="shared" si="20"/>
        <v>0</v>
      </c>
      <c r="S69" s="239">
        <f t="shared" si="20"/>
        <v>0</v>
      </c>
      <c r="T69" s="239">
        <f t="shared" si="20"/>
        <v>0</v>
      </c>
      <c r="U69" s="239">
        <f t="shared" si="20"/>
        <v>0</v>
      </c>
      <c r="V69" s="239">
        <f t="shared" si="20"/>
        <v>0</v>
      </c>
      <c r="W69" s="239">
        <f t="shared" si="20"/>
        <v>0</v>
      </c>
      <c r="X69" s="239">
        <f t="shared" si="20"/>
        <v>0</v>
      </c>
      <c r="Y69" s="239">
        <f t="shared" si="20"/>
        <v>0</v>
      </c>
      <c r="Z69" s="239">
        <f t="shared" si="20"/>
        <v>0</v>
      </c>
      <c r="AA69" s="239">
        <f t="shared" si="20"/>
        <v>0</v>
      </c>
      <c r="AB69" s="239">
        <f t="shared" si="21"/>
        <v>0</v>
      </c>
      <c r="AC69" s="239">
        <f t="shared" si="21"/>
        <v>0</v>
      </c>
      <c r="AD69" s="239">
        <f t="shared" si="21"/>
        <v>0</v>
      </c>
      <c r="AE69" s="239">
        <f t="shared" si="21"/>
        <v>0</v>
      </c>
      <c r="AF69" s="239">
        <f t="shared" si="21"/>
        <v>0</v>
      </c>
      <c r="AG69" s="239">
        <f t="shared" si="21"/>
        <v>0</v>
      </c>
      <c r="AH69" s="239">
        <f t="shared" si="21"/>
        <v>0</v>
      </c>
      <c r="AI69" s="239">
        <f t="shared" si="21"/>
        <v>0</v>
      </c>
      <c r="AJ69" s="239">
        <f t="shared" si="21"/>
        <v>0</v>
      </c>
      <c r="AK69" s="239">
        <f t="shared" si="21"/>
        <v>0</v>
      </c>
      <c r="AL69" s="239">
        <f t="shared" si="22"/>
        <v>0</v>
      </c>
      <c r="AM69" s="239">
        <f t="shared" si="22"/>
        <v>0</v>
      </c>
      <c r="AN69" s="239">
        <f t="shared" si="22"/>
        <v>0</v>
      </c>
      <c r="AO69" s="239">
        <f t="shared" si="22"/>
        <v>0</v>
      </c>
      <c r="AP69" s="239">
        <f t="shared" si="22"/>
        <v>0</v>
      </c>
      <c r="AQ69" s="239">
        <f t="shared" si="22"/>
        <v>0</v>
      </c>
      <c r="AR69" s="239">
        <f t="shared" si="22"/>
        <v>0</v>
      </c>
      <c r="AS69" s="239">
        <f t="shared" si="22"/>
        <v>0</v>
      </c>
      <c r="AT69" s="239">
        <f t="shared" si="22"/>
        <v>0</v>
      </c>
      <c r="AU69" s="239">
        <f t="shared" si="22"/>
        <v>0</v>
      </c>
      <c r="AV69" s="239">
        <f t="shared" si="23"/>
        <v>0</v>
      </c>
      <c r="AW69" s="239">
        <f t="shared" si="23"/>
        <v>0</v>
      </c>
      <c r="AX69" s="239">
        <f t="shared" si="23"/>
        <v>0</v>
      </c>
      <c r="AY69" s="239">
        <f t="shared" si="23"/>
        <v>0</v>
      </c>
      <c r="AZ69" s="239">
        <f t="shared" si="23"/>
        <v>0</v>
      </c>
      <c r="BA69" s="239">
        <f t="shared" si="23"/>
        <v>0</v>
      </c>
      <c r="BB69" s="239">
        <f t="shared" si="23"/>
        <v>0</v>
      </c>
      <c r="BC69" s="239">
        <f t="shared" si="23"/>
        <v>0</v>
      </c>
      <c r="BD69" s="239">
        <f t="shared" si="23"/>
        <v>0</v>
      </c>
      <c r="BE69" s="239">
        <f t="shared" si="23"/>
        <v>0</v>
      </c>
      <c r="BF69" s="239">
        <f t="shared" si="24"/>
        <v>0</v>
      </c>
      <c r="BG69" s="239">
        <f t="shared" si="24"/>
        <v>0</v>
      </c>
      <c r="BH69" s="239">
        <f t="shared" si="24"/>
        <v>0</v>
      </c>
      <c r="BI69" s="239">
        <f t="shared" si="24"/>
        <v>0</v>
      </c>
      <c r="BJ69" s="239">
        <f t="shared" si="24"/>
        <v>0</v>
      </c>
      <c r="BK69" s="239">
        <f t="shared" si="24"/>
        <v>0</v>
      </c>
      <c r="BL69" s="239">
        <f t="shared" si="24"/>
        <v>0</v>
      </c>
      <c r="BM69" s="239">
        <f t="shared" si="24"/>
        <v>0</v>
      </c>
      <c r="BN69" s="239">
        <f t="shared" si="24"/>
        <v>0</v>
      </c>
      <c r="BO69" s="239">
        <f t="shared" si="24"/>
        <v>0</v>
      </c>
      <c r="BP69" s="239">
        <f t="shared" si="25"/>
        <v>0</v>
      </c>
      <c r="BQ69" s="239">
        <f t="shared" si="25"/>
        <v>0</v>
      </c>
      <c r="BR69" s="239">
        <f t="shared" si="25"/>
        <v>0</v>
      </c>
      <c r="BS69" s="239">
        <f t="shared" si="25"/>
        <v>0</v>
      </c>
      <c r="BT69" s="239">
        <f t="shared" si="25"/>
        <v>0</v>
      </c>
      <c r="BU69" s="239">
        <f t="shared" si="25"/>
        <v>0</v>
      </c>
      <c r="BV69" s="239">
        <f t="shared" si="25"/>
        <v>0</v>
      </c>
      <c r="BW69" s="239">
        <f t="shared" si="25"/>
        <v>0</v>
      </c>
      <c r="BX69" s="239">
        <f t="shared" si="25"/>
        <v>0</v>
      </c>
      <c r="BY69" s="239">
        <f t="shared" si="25"/>
        <v>0</v>
      </c>
      <c r="BZ69" s="239">
        <f t="shared" si="25"/>
        <v>0</v>
      </c>
      <c r="CA69" s="239">
        <f t="shared" si="25"/>
        <v>0</v>
      </c>
      <c r="CB69" s="239">
        <f t="shared" si="25"/>
        <v>0</v>
      </c>
      <c r="CC69" s="239">
        <f t="shared" si="25"/>
        <v>0</v>
      </c>
    </row>
    <row r="70" spans="2:81" outlineLevel="1" x14ac:dyDescent="0.25">
      <c r="B70" s="19" t="str">
        <f t="shared" si="18"/>
        <v>SCADA (5-year asset)</v>
      </c>
      <c r="H70" s="238">
        <f t="shared" si="19"/>
        <v>0.97724130467397541</v>
      </c>
      <c r="I70" s="238">
        <f t="shared" si="19"/>
        <v>4.2138703724087909</v>
      </c>
      <c r="J70" s="238">
        <f t="shared" si="19"/>
        <v>1.8949742682075117</v>
      </c>
      <c r="K70" s="238">
        <f t="shared" si="19"/>
        <v>-4.5783141553480469E-2</v>
      </c>
      <c r="L70" s="238">
        <f t="shared" si="19"/>
        <v>0</v>
      </c>
      <c r="M70" s="239">
        <f t="shared" si="19"/>
        <v>0</v>
      </c>
      <c r="N70" s="239">
        <f t="shared" si="19"/>
        <v>0</v>
      </c>
      <c r="O70" s="239">
        <f t="shared" si="19"/>
        <v>0</v>
      </c>
      <c r="P70" s="239">
        <f t="shared" si="19"/>
        <v>0</v>
      </c>
      <c r="Q70" s="239">
        <f t="shared" si="19"/>
        <v>0</v>
      </c>
      <c r="R70" s="239">
        <f t="shared" si="20"/>
        <v>0</v>
      </c>
      <c r="S70" s="239">
        <f t="shared" si="20"/>
        <v>0</v>
      </c>
      <c r="T70" s="239">
        <f t="shared" si="20"/>
        <v>0</v>
      </c>
      <c r="U70" s="239">
        <f t="shared" si="20"/>
        <v>0</v>
      </c>
      <c r="V70" s="239">
        <f t="shared" si="20"/>
        <v>0</v>
      </c>
      <c r="W70" s="239">
        <f t="shared" si="20"/>
        <v>0</v>
      </c>
      <c r="X70" s="239">
        <f t="shared" si="20"/>
        <v>0</v>
      </c>
      <c r="Y70" s="239">
        <f t="shared" si="20"/>
        <v>0</v>
      </c>
      <c r="Z70" s="239">
        <f t="shared" si="20"/>
        <v>0</v>
      </c>
      <c r="AA70" s="239">
        <f t="shared" si="20"/>
        <v>0</v>
      </c>
      <c r="AB70" s="239">
        <f t="shared" si="21"/>
        <v>0</v>
      </c>
      <c r="AC70" s="239">
        <f t="shared" si="21"/>
        <v>0</v>
      </c>
      <c r="AD70" s="239">
        <f t="shared" si="21"/>
        <v>0</v>
      </c>
      <c r="AE70" s="239">
        <f t="shared" si="21"/>
        <v>0</v>
      </c>
      <c r="AF70" s="239">
        <f t="shared" si="21"/>
        <v>0</v>
      </c>
      <c r="AG70" s="239">
        <f t="shared" si="21"/>
        <v>0</v>
      </c>
      <c r="AH70" s="239">
        <f t="shared" si="21"/>
        <v>0</v>
      </c>
      <c r="AI70" s="239">
        <f t="shared" si="21"/>
        <v>0</v>
      </c>
      <c r="AJ70" s="239">
        <f t="shared" si="21"/>
        <v>0</v>
      </c>
      <c r="AK70" s="239">
        <f t="shared" si="21"/>
        <v>0</v>
      </c>
      <c r="AL70" s="239">
        <f t="shared" si="22"/>
        <v>0</v>
      </c>
      <c r="AM70" s="239">
        <f t="shared" si="22"/>
        <v>0</v>
      </c>
      <c r="AN70" s="239">
        <f t="shared" si="22"/>
        <v>0</v>
      </c>
      <c r="AO70" s="239">
        <f t="shared" si="22"/>
        <v>0</v>
      </c>
      <c r="AP70" s="239">
        <f t="shared" si="22"/>
        <v>0</v>
      </c>
      <c r="AQ70" s="239">
        <f t="shared" si="22"/>
        <v>0</v>
      </c>
      <c r="AR70" s="239">
        <f t="shared" si="22"/>
        <v>0</v>
      </c>
      <c r="AS70" s="239">
        <f t="shared" si="22"/>
        <v>0</v>
      </c>
      <c r="AT70" s="239">
        <f t="shared" si="22"/>
        <v>0</v>
      </c>
      <c r="AU70" s="239">
        <f t="shared" si="22"/>
        <v>0</v>
      </c>
      <c r="AV70" s="239">
        <f t="shared" si="23"/>
        <v>0</v>
      </c>
      <c r="AW70" s="239">
        <f t="shared" si="23"/>
        <v>0</v>
      </c>
      <c r="AX70" s="239">
        <f t="shared" si="23"/>
        <v>0</v>
      </c>
      <c r="AY70" s="239">
        <f t="shared" si="23"/>
        <v>0</v>
      </c>
      <c r="AZ70" s="239">
        <f t="shared" si="23"/>
        <v>0</v>
      </c>
      <c r="BA70" s="239">
        <f t="shared" si="23"/>
        <v>0</v>
      </c>
      <c r="BB70" s="239">
        <f t="shared" si="23"/>
        <v>0</v>
      </c>
      <c r="BC70" s="239">
        <f t="shared" si="23"/>
        <v>0</v>
      </c>
      <c r="BD70" s="239">
        <f t="shared" si="23"/>
        <v>0</v>
      </c>
      <c r="BE70" s="239">
        <f t="shared" si="23"/>
        <v>0</v>
      </c>
      <c r="BF70" s="239">
        <f t="shared" si="24"/>
        <v>0</v>
      </c>
      <c r="BG70" s="239">
        <f t="shared" si="24"/>
        <v>0</v>
      </c>
      <c r="BH70" s="239">
        <f t="shared" si="24"/>
        <v>0</v>
      </c>
      <c r="BI70" s="239">
        <f t="shared" si="24"/>
        <v>0</v>
      </c>
      <c r="BJ70" s="239">
        <f t="shared" si="24"/>
        <v>0</v>
      </c>
      <c r="BK70" s="239">
        <f t="shared" si="24"/>
        <v>0</v>
      </c>
      <c r="BL70" s="239">
        <f t="shared" si="24"/>
        <v>0</v>
      </c>
      <c r="BM70" s="239">
        <f t="shared" si="24"/>
        <v>0</v>
      </c>
      <c r="BN70" s="239">
        <f t="shared" si="24"/>
        <v>0</v>
      </c>
      <c r="BO70" s="239">
        <f t="shared" si="24"/>
        <v>0</v>
      </c>
      <c r="BP70" s="239">
        <f t="shared" si="25"/>
        <v>0</v>
      </c>
      <c r="BQ70" s="239">
        <f t="shared" si="25"/>
        <v>0</v>
      </c>
      <c r="BR70" s="239">
        <f t="shared" si="25"/>
        <v>0</v>
      </c>
      <c r="BS70" s="239">
        <f t="shared" si="25"/>
        <v>0</v>
      </c>
      <c r="BT70" s="239">
        <f t="shared" si="25"/>
        <v>0</v>
      </c>
      <c r="BU70" s="239">
        <f t="shared" si="25"/>
        <v>0</v>
      </c>
      <c r="BV70" s="239">
        <f t="shared" si="25"/>
        <v>0</v>
      </c>
      <c r="BW70" s="239">
        <f t="shared" si="25"/>
        <v>0</v>
      </c>
      <c r="BX70" s="239">
        <f t="shared" si="25"/>
        <v>0</v>
      </c>
      <c r="BY70" s="239">
        <f t="shared" si="25"/>
        <v>0</v>
      </c>
      <c r="BZ70" s="239">
        <f t="shared" si="25"/>
        <v>0</v>
      </c>
      <c r="CA70" s="239">
        <f t="shared" si="25"/>
        <v>0</v>
      </c>
      <c r="CB70" s="239">
        <f t="shared" si="25"/>
        <v>0</v>
      </c>
      <c r="CC70" s="239">
        <f t="shared" si="25"/>
        <v>0</v>
      </c>
    </row>
    <row r="71" spans="2:81" outlineLevel="1" x14ac:dyDescent="0.25">
      <c r="B71" s="19" t="str">
        <f t="shared" si="18"/>
        <v>Non network - IT</v>
      </c>
      <c r="H71" s="238">
        <f t="shared" si="19"/>
        <v>48.517245934102689</v>
      </c>
      <c r="I71" s="238">
        <f t="shared" si="19"/>
        <v>10.687934777395983</v>
      </c>
      <c r="J71" s="238">
        <f t="shared" si="19"/>
        <v>7.6123627583712246</v>
      </c>
      <c r="K71" s="238">
        <f t="shared" si="19"/>
        <v>21.393732890649101</v>
      </c>
      <c r="L71" s="238">
        <f t="shared" si="19"/>
        <v>34.435297291395692</v>
      </c>
      <c r="M71" s="239">
        <f t="shared" si="19"/>
        <v>0</v>
      </c>
      <c r="N71" s="239">
        <f t="shared" si="19"/>
        <v>0</v>
      </c>
      <c r="O71" s="239">
        <f t="shared" si="19"/>
        <v>0</v>
      </c>
      <c r="P71" s="239">
        <f t="shared" si="19"/>
        <v>0</v>
      </c>
      <c r="Q71" s="239">
        <f t="shared" si="19"/>
        <v>0</v>
      </c>
      <c r="R71" s="239">
        <f t="shared" si="20"/>
        <v>0</v>
      </c>
      <c r="S71" s="239">
        <f t="shared" si="20"/>
        <v>0</v>
      </c>
      <c r="T71" s="239">
        <f t="shared" si="20"/>
        <v>0</v>
      </c>
      <c r="U71" s="239">
        <f t="shared" si="20"/>
        <v>0</v>
      </c>
      <c r="V71" s="239">
        <f t="shared" si="20"/>
        <v>0</v>
      </c>
      <c r="W71" s="239">
        <f t="shared" si="20"/>
        <v>0</v>
      </c>
      <c r="X71" s="239">
        <f t="shared" si="20"/>
        <v>0</v>
      </c>
      <c r="Y71" s="239">
        <f t="shared" si="20"/>
        <v>0</v>
      </c>
      <c r="Z71" s="239">
        <f t="shared" si="20"/>
        <v>0</v>
      </c>
      <c r="AA71" s="239">
        <f t="shared" si="20"/>
        <v>0</v>
      </c>
      <c r="AB71" s="239">
        <f t="shared" si="21"/>
        <v>0</v>
      </c>
      <c r="AC71" s="239">
        <f t="shared" si="21"/>
        <v>0</v>
      </c>
      <c r="AD71" s="239">
        <f t="shared" si="21"/>
        <v>0</v>
      </c>
      <c r="AE71" s="239">
        <f t="shared" si="21"/>
        <v>0</v>
      </c>
      <c r="AF71" s="239">
        <f t="shared" si="21"/>
        <v>0</v>
      </c>
      <c r="AG71" s="239">
        <f t="shared" si="21"/>
        <v>0</v>
      </c>
      <c r="AH71" s="239">
        <f t="shared" si="21"/>
        <v>0</v>
      </c>
      <c r="AI71" s="239">
        <f t="shared" si="21"/>
        <v>0</v>
      </c>
      <c r="AJ71" s="239">
        <f t="shared" si="21"/>
        <v>0</v>
      </c>
      <c r="AK71" s="239">
        <f t="shared" si="21"/>
        <v>0</v>
      </c>
      <c r="AL71" s="239">
        <f t="shared" si="22"/>
        <v>0</v>
      </c>
      <c r="AM71" s="239">
        <f t="shared" si="22"/>
        <v>0</v>
      </c>
      <c r="AN71" s="239">
        <f t="shared" si="22"/>
        <v>0</v>
      </c>
      <c r="AO71" s="239">
        <f t="shared" si="22"/>
        <v>0</v>
      </c>
      <c r="AP71" s="239">
        <f t="shared" si="22"/>
        <v>0</v>
      </c>
      <c r="AQ71" s="239">
        <f t="shared" si="22"/>
        <v>0</v>
      </c>
      <c r="AR71" s="239">
        <f t="shared" si="22"/>
        <v>0</v>
      </c>
      <c r="AS71" s="239">
        <f t="shared" si="22"/>
        <v>0</v>
      </c>
      <c r="AT71" s="239">
        <f t="shared" si="22"/>
        <v>0</v>
      </c>
      <c r="AU71" s="239">
        <f t="shared" si="22"/>
        <v>0</v>
      </c>
      <c r="AV71" s="239">
        <f t="shared" si="23"/>
        <v>0</v>
      </c>
      <c r="AW71" s="239">
        <f t="shared" si="23"/>
        <v>0</v>
      </c>
      <c r="AX71" s="239">
        <f t="shared" si="23"/>
        <v>0</v>
      </c>
      <c r="AY71" s="239">
        <f t="shared" si="23"/>
        <v>0</v>
      </c>
      <c r="AZ71" s="239">
        <f t="shared" si="23"/>
        <v>0</v>
      </c>
      <c r="BA71" s="239">
        <f t="shared" si="23"/>
        <v>0</v>
      </c>
      <c r="BB71" s="239">
        <f t="shared" si="23"/>
        <v>0</v>
      </c>
      <c r="BC71" s="239">
        <f t="shared" si="23"/>
        <v>0</v>
      </c>
      <c r="BD71" s="239">
        <f t="shared" si="23"/>
        <v>0</v>
      </c>
      <c r="BE71" s="239">
        <f t="shared" si="23"/>
        <v>0</v>
      </c>
      <c r="BF71" s="239">
        <f t="shared" si="24"/>
        <v>0</v>
      </c>
      <c r="BG71" s="239">
        <f t="shared" si="24"/>
        <v>0</v>
      </c>
      <c r="BH71" s="239">
        <f t="shared" si="24"/>
        <v>0</v>
      </c>
      <c r="BI71" s="239">
        <f t="shared" si="24"/>
        <v>0</v>
      </c>
      <c r="BJ71" s="239">
        <f t="shared" si="24"/>
        <v>0</v>
      </c>
      <c r="BK71" s="239">
        <f t="shared" si="24"/>
        <v>0</v>
      </c>
      <c r="BL71" s="239">
        <f t="shared" si="24"/>
        <v>0</v>
      </c>
      <c r="BM71" s="239">
        <f t="shared" si="24"/>
        <v>0</v>
      </c>
      <c r="BN71" s="239">
        <f t="shared" si="24"/>
        <v>0</v>
      </c>
      <c r="BO71" s="239">
        <f t="shared" si="24"/>
        <v>0</v>
      </c>
      <c r="BP71" s="239">
        <f t="shared" si="25"/>
        <v>0</v>
      </c>
      <c r="BQ71" s="239">
        <f t="shared" si="25"/>
        <v>0</v>
      </c>
      <c r="BR71" s="239">
        <f t="shared" si="25"/>
        <v>0</v>
      </c>
      <c r="BS71" s="239">
        <f t="shared" si="25"/>
        <v>0</v>
      </c>
      <c r="BT71" s="239">
        <f t="shared" si="25"/>
        <v>0</v>
      </c>
      <c r="BU71" s="239">
        <f t="shared" si="25"/>
        <v>0</v>
      </c>
      <c r="BV71" s="239">
        <f t="shared" si="25"/>
        <v>0</v>
      </c>
      <c r="BW71" s="239">
        <f t="shared" si="25"/>
        <v>0</v>
      </c>
      <c r="BX71" s="239">
        <f t="shared" si="25"/>
        <v>0</v>
      </c>
      <c r="BY71" s="239">
        <f t="shared" si="25"/>
        <v>0</v>
      </c>
      <c r="BZ71" s="239">
        <f t="shared" si="25"/>
        <v>0</v>
      </c>
      <c r="CA71" s="239">
        <f t="shared" si="25"/>
        <v>0</v>
      </c>
      <c r="CB71" s="239">
        <f t="shared" si="25"/>
        <v>0</v>
      </c>
      <c r="CC71" s="239">
        <f t="shared" si="25"/>
        <v>0</v>
      </c>
    </row>
    <row r="72" spans="2:81" outlineLevel="1" x14ac:dyDescent="0.25">
      <c r="B72" s="19" t="str">
        <f t="shared" si="18"/>
        <v>Non network - other</v>
      </c>
      <c r="H72" s="238">
        <f t="shared" si="19"/>
        <v>9.0329524373456405</v>
      </c>
      <c r="I72" s="238">
        <f t="shared" si="19"/>
        <v>11.685349968288703</v>
      </c>
      <c r="J72" s="238">
        <f t="shared" si="19"/>
        <v>7.6540984679279944</v>
      </c>
      <c r="K72" s="238">
        <f t="shared" si="19"/>
        <v>3.4617184457864707</v>
      </c>
      <c r="L72" s="238">
        <f t="shared" si="19"/>
        <v>6.3215960119847932</v>
      </c>
      <c r="M72" s="239">
        <f t="shared" si="19"/>
        <v>0</v>
      </c>
      <c r="N72" s="239">
        <f t="shared" si="19"/>
        <v>0</v>
      </c>
      <c r="O72" s="239">
        <f t="shared" si="19"/>
        <v>0</v>
      </c>
      <c r="P72" s="239">
        <f t="shared" si="19"/>
        <v>0</v>
      </c>
      <c r="Q72" s="239">
        <f t="shared" si="19"/>
        <v>0</v>
      </c>
      <c r="R72" s="239">
        <f t="shared" si="20"/>
        <v>0</v>
      </c>
      <c r="S72" s="239">
        <f t="shared" si="20"/>
        <v>0</v>
      </c>
      <c r="T72" s="239">
        <f t="shared" si="20"/>
        <v>0</v>
      </c>
      <c r="U72" s="239">
        <f t="shared" si="20"/>
        <v>0</v>
      </c>
      <c r="V72" s="239">
        <f t="shared" si="20"/>
        <v>0</v>
      </c>
      <c r="W72" s="239">
        <f t="shared" si="20"/>
        <v>0</v>
      </c>
      <c r="X72" s="239">
        <f t="shared" si="20"/>
        <v>0</v>
      </c>
      <c r="Y72" s="239">
        <f t="shared" si="20"/>
        <v>0</v>
      </c>
      <c r="Z72" s="239">
        <f t="shared" si="20"/>
        <v>0</v>
      </c>
      <c r="AA72" s="239">
        <f t="shared" si="20"/>
        <v>0</v>
      </c>
      <c r="AB72" s="239">
        <f t="shared" si="21"/>
        <v>0</v>
      </c>
      <c r="AC72" s="239">
        <f t="shared" si="21"/>
        <v>0</v>
      </c>
      <c r="AD72" s="239">
        <f t="shared" si="21"/>
        <v>0</v>
      </c>
      <c r="AE72" s="239">
        <f t="shared" si="21"/>
        <v>0</v>
      </c>
      <c r="AF72" s="239">
        <f t="shared" si="21"/>
        <v>0</v>
      </c>
      <c r="AG72" s="239">
        <f t="shared" si="21"/>
        <v>0</v>
      </c>
      <c r="AH72" s="239">
        <f t="shared" si="21"/>
        <v>0</v>
      </c>
      <c r="AI72" s="239">
        <f t="shared" si="21"/>
        <v>0</v>
      </c>
      <c r="AJ72" s="239">
        <f t="shared" si="21"/>
        <v>0</v>
      </c>
      <c r="AK72" s="239">
        <f t="shared" si="21"/>
        <v>0</v>
      </c>
      <c r="AL72" s="239">
        <f t="shared" si="22"/>
        <v>0</v>
      </c>
      <c r="AM72" s="239">
        <f t="shared" si="22"/>
        <v>0</v>
      </c>
      <c r="AN72" s="239">
        <f t="shared" si="22"/>
        <v>0</v>
      </c>
      <c r="AO72" s="239">
        <f t="shared" si="22"/>
        <v>0</v>
      </c>
      <c r="AP72" s="239">
        <f t="shared" si="22"/>
        <v>0</v>
      </c>
      <c r="AQ72" s="239">
        <f t="shared" si="22"/>
        <v>0</v>
      </c>
      <c r="AR72" s="239">
        <f t="shared" si="22"/>
        <v>0</v>
      </c>
      <c r="AS72" s="239">
        <f t="shared" si="22"/>
        <v>0</v>
      </c>
      <c r="AT72" s="239">
        <f t="shared" si="22"/>
        <v>0</v>
      </c>
      <c r="AU72" s="239">
        <f t="shared" si="22"/>
        <v>0</v>
      </c>
      <c r="AV72" s="239">
        <f t="shared" si="23"/>
        <v>0</v>
      </c>
      <c r="AW72" s="239">
        <f t="shared" si="23"/>
        <v>0</v>
      </c>
      <c r="AX72" s="239">
        <f t="shared" si="23"/>
        <v>0</v>
      </c>
      <c r="AY72" s="239">
        <f t="shared" si="23"/>
        <v>0</v>
      </c>
      <c r="AZ72" s="239">
        <f t="shared" si="23"/>
        <v>0</v>
      </c>
      <c r="BA72" s="239">
        <f t="shared" si="23"/>
        <v>0</v>
      </c>
      <c r="BB72" s="239">
        <f t="shared" si="23"/>
        <v>0</v>
      </c>
      <c r="BC72" s="239">
        <f t="shared" si="23"/>
        <v>0</v>
      </c>
      <c r="BD72" s="239">
        <f t="shared" si="23"/>
        <v>0</v>
      </c>
      <c r="BE72" s="239">
        <f t="shared" si="23"/>
        <v>0</v>
      </c>
      <c r="BF72" s="239">
        <f t="shared" si="24"/>
        <v>0</v>
      </c>
      <c r="BG72" s="239">
        <f t="shared" si="24"/>
        <v>0</v>
      </c>
      <c r="BH72" s="239">
        <f t="shared" si="24"/>
        <v>0</v>
      </c>
      <c r="BI72" s="239">
        <f t="shared" si="24"/>
        <v>0</v>
      </c>
      <c r="BJ72" s="239">
        <f t="shared" si="24"/>
        <v>0</v>
      </c>
      <c r="BK72" s="239">
        <f t="shared" si="24"/>
        <v>0</v>
      </c>
      <c r="BL72" s="239">
        <f t="shared" si="24"/>
        <v>0</v>
      </c>
      <c r="BM72" s="239">
        <f t="shared" si="24"/>
        <v>0</v>
      </c>
      <c r="BN72" s="239">
        <f t="shared" si="24"/>
        <v>0</v>
      </c>
      <c r="BO72" s="239">
        <f t="shared" si="24"/>
        <v>0</v>
      </c>
      <c r="BP72" s="239">
        <f t="shared" si="25"/>
        <v>0</v>
      </c>
      <c r="BQ72" s="239">
        <f t="shared" si="25"/>
        <v>0</v>
      </c>
      <c r="BR72" s="239">
        <f t="shared" si="25"/>
        <v>0</v>
      </c>
      <c r="BS72" s="239">
        <f t="shared" si="25"/>
        <v>0</v>
      </c>
      <c r="BT72" s="239">
        <f t="shared" si="25"/>
        <v>0</v>
      </c>
      <c r="BU72" s="239">
        <f t="shared" si="25"/>
        <v>0</v>
      </c>
      <c r="BV72" s="239">
        <f t="shared" si="25"/>
        <v>0</v>
      </c>
      <c r="BW72" s="239">
        <f t="shared" si="25"/>
        <v>0</v>
      </c>
      <c r="BX72" s="239">
        <f t="shared" si="25"/>
        <v>0</v>
      </c>
      <c r="BY72" s="239">
        <f t="shared" si="25"/>
        <v>0</v>
      </c>
      <c r="BZ72" s="239">
        <f t="shared" si="25"/>
        <v>0</v>
      </c>
      <c r="CA72" s="239">
        <f t="shared" si="25"/>
        <v>0</v>
      </c>
      <c r="CB72" s="239">
        <f t="shared" si="25"/>
        <v>0</v>
      </c>
      <c r="CC72" s="239">
        <f t="shared" si="25"/>
        <v>0</v>
      </c>
    </row>
    <row r="73" spans="2:81" outlineLevel="1" x14ac:dyDescent="0.25">
      <c r="B73" s="19" t="str">
        <f t="shared" si="18"/>
        <v>Neutral Screen Services</v>
      </c>
      <c r="H73" s="238">
        <f t="shared" si="19"/>
        <v>0</v>
      </c>
      <c r="I73" s="239">
        <f t="shared" si="19"/>
        <v>0</v>
      </c>
      <c r="J73" s="239">
        <f t="shared" si="19"/>
        <v>0</v>
      </c>
      <c r="K73" s="239">
        <f t="shared" si="19"/>
        <v>0</v>
      </c>
      <c r="L73" s="239">
        <f t="shared" si="19"/>
        <v>0</v>
      </c>
      <c r="M73" s="239">
        <f t="shared" si="19"/>
        <v>0</v>
      </c>
      <c r="N73" s="239">
        <f t="shared" si="19"/>
        <v>0</v>
      </c>
      <c r="O73" s="239">
        <f t="shared" si="19"/>
        <v>0</v>
      </c>
      <c r="P73" s="239">
        <f t="shared" si="19"/>
        <v>0</v>
      </c>
      <c r="Q73" s="239">
        <f t="shared" si="19"/>
        <v>0</v>
      </c>
      <c r="R73" s="239">
        <f t="shared" si="20"/>
        <v>0</v>
      </c>
      <c r="S73" s="239">
        <f t="shared" si="20"/>
        <v>0</v>
      </c>
      <c r="T73" s="239">
        <f t="shared" si="20"/>
        <v>0</v>
      </c>
      <c r="U73" s="239">
        <f t="shared" si="20"/>
        <v>0</v>
      </c>
      <c r="V73" s="239">
        <f t="shared" si="20"/>
        <v>0</v>
      </c>
      <c r="W73" s="239">
        <f t="shared" si="20"/>
        <v>0</v>
      </c>
      <c r="X73" s="239">
        <f t="shared" si="20"/>
        <v>0</v>
      </c>
      <c r="Y73" s="239">
        <f t="shared" si="20"/>
        <v>0</v>
      </c>
      <c r="Z73" s="239">
        <f t="shared" si="20"/>
        <v>0</v>
      </c>
      <c r="AA73" s="239">
        <f t="shared" si="20"/>
        <v>0</v>
      </c>
      <c r="AB73" s="239">
        <f t="shared" si="21"/>
        <v>0</v>
      </c>
      <c r="AC73" s="239">
        <f t="shared" si="21"/>
        <v>0</v>
      </c>
      <c r="AD73" s="239">
        <f t="shared" si="21"/>
        <v>0</v>
      </c>
      <c r="AE73" s="239">
        <f t="shared" si="21"/>
        <v>0</v>
      </c>
      <c r="AF73" s="239">
        <f t="shared" si="21"/>
        <v>0</v>
      </c>
      <c r="AG73" s="239">
        <f t="shared" si="21"/>
        <v>0</v>
      </c>
      <c r="AH73" s="239">
        <f t="shared" si="21"/>
        <v>0</v>
      </c>
      <c r="AI73" s="239">
        <f t="shared" si="21"/>
        <v>0</v>
      </c>
      <c r="AJ73" s="239">
        <f t="shared" si="21"/>
        <v>0</v>
      </c>
      <c r="AK73" s="239">
        <f t="shared" si="21"/>
        <v>0</v>
      </c>
      <c r="AL73" s="239">
        <f t="shared" si="22"/>
        <v>0</v>
      </c>
      <c r="AM73" s="239">
        <f t="shared" si="22"/>
        <v>0</v>
      </c>
      <c r="AN73" s="239">
        <f t="shared" si="22"/>
        <v>0</v>
      </c>
      <c r="AO73" s="239">
        <f t="shared" si="22"/>
        <v>0</v>
      </c>
      <c r="AP73" s="239">
        <f t="shared" si="22"/>
        <v>0</v>
      </c>
      <c r="AQ73" s="239">
        <f t="shared" si="22"/>
        <v>0</v>
      </c>
      <c r="AR73" s="239">
        <f t="shared" si="22"/>
        <v>0</v>
      </c>
      <c r="AS73" s="239">
        <f t="shared" si="22"/>
        <v>0</v>
      </c>
      <c r="AT73" s="239">
        <f t="shared" si="22"/>
        <v>0</v>
      </c>
      <c r="AU73" s="239">
        <f t="shared" si="22"/>
        <v>0</v>
      </c>
      <c r="AV73" s="239">
        <f t="shared" si="23"/>
        <v>0</v>
      </c>
      <c r="AW73" s="239">
        <f t="shared" si="23"/>
        <v>0</v>
      </c>
      <c r="AX73" s="239">
        <f t="shared" si="23"/>
        <v>0</v>
      </c>
      <c r="AY73" s="239">
        <f t="shared" si="23"/>
        <v>0</v>
      </c>
      <c r="AZ73" s="239">
        <f t="shared" si="23"/>
        <v>0</v>
      </c>
      <c r="BA73" s="239">
        <f t="shared" si="23"/>
        <v>0</v>
      </c>
      <c r="BB73" s="239">
        <f t="shared" si="23"/>
        <v>0</v>
      </c>
      <c r="BC73" s="239">
        <f t="shared" si="23"/>
        <v>0</v>
      </c>
      <c r="BD73" s="239">
        <f t="shared" si="23"/>
        <v>0</v>
      </c>
      <c r="BE73" s="239">
        <f t="shared" si="23"/>
        <v>0</v>
      </c>
      <c r="BF73" s="239">
        <f t="shared" si="24"/>
        <v>0</v>
      </c>
      <c r="BG73" s="239">
        <f t="shared" si="24"/>
        <v>0</v>
      </c>
      <c r="BH73" s="239">
        <f t="shared" si="24"/>
        <v>0</v>
      </c>
      <c r="BI73" s="239">
        <f t="shared" si="24"/>
        <v>0</v>
      </c>
      <c r="BJ73" s="239">
        <f t="shared" si="24"/>
        <v>0</v>
      </c>
      <c r="BK73" s="239">
        <f t="shared" si="24"/>
        <v>0</v>
      </c>
      <c r="BL73" s="239">
        <f t="shared" si="24"/>
        <v>0</v>
      </c>
      <c r="BM73" s="239">
        <f t="shared" si="24"/>
        <v>0</v>
      </c>
      <c r="BN73" s="239">
        <f t="shared" si="24"/>
        <v>0</v>
      </c>
      <c r="BO73" s="239">
        <f t="shared" si="24"/>
        <v>0</v>
      </c>
      <c r="BP73" s="239">
        <f t="shared" si="25"/>
        <v>0</v>
      </c>
      <c r="BQ73" s="239">
        <f t="shared" si="25"/>
        <v>0</v>
      </c>
      <c r="BR73" s="239">
        <f t="shared" si="25"/>
        <v>0</v>
      </c>
      <c r="BS73" s="239">
        <f t="shared" si="25"/>
        <v>0</v>
      </c>
      <c r="BT73" s="239">
        <f t="shared" si="25"/>
        <v>0</v>
      </c>
      <c r="BU73" s="239">
        <f t="shared" si="25"/>
        <v>0</v>
      </c>
      <c r="BV73" s="239">
        <f t="shared" si="25"/>
        <v>0</v>
      </c>
      <c r="BW73" s="239">
        <f t="shared" si="25"/>
        <v>0</v>
      </c>
      <c r="BX73" s="239">
        <f t="shared" si="25"/>
        <v>0</v>
      </c>
      <c r="BY73" s="239">
        <f t="shared" si="25"/>
        <v>0</v>
      </c>
      <c r="BZ73" s="239">
        <f t="shared" si="25"/>
        <v>0</v>
      </c>
      <c r="CA73" s="239">
        <f t="shared" si="25"/>
        <v>0</v>
      </c>
      <c r="CB73" s="239">
        <f t="shared" si="25"/>
        <v>0</v>
      </c>
      <c r="CC73" s="239">
        <f t="shared" si="25"/>
        <v>0</v>
      </c>
    </row>
    <row r="74" spans="2:81" outlineLevel="1" x14ac:dyDescent="0.25">
      <c r="B74" s="19" t="str">
        <f t="shared" si="18"/>
        <v>Distribution Transformers upgrades</v>
      </c>
      <c r="H74" s="238">
        <f t="shared" si="19"/>
        <v>0</v>
      </c>
      <c r="I74" s="239">
        <f t="shared" si="19"/>
        <v>0</v>
      </c>
      <c r="J74" s="239">
        <f t="shared" si="19"/>
        <v>0</v>
      </c>
      <c r="K74" s="239">
        <f t="shared" si="19"/>
        <v>0</v>
      </c>
      <c r="L74" s="239">
        <f t="shared" si="19"/>
        <v>0</v>
      </c>
      <c r="M74" s="239">
        <f t="shared" si="19"/>
        <v>0</v>
      </c>
      <c r="N74" s="239">
        <f t="shared" si="19"/>
        <v>0</v>
      </c>
      <c r="O74" s="239">
        <f t="shared" si="19"/>
        <v>0</v>
      </c>
      <c r="P74" s="239">
        <f t="shared" si="19"/>
        <v>0</v>
      </c>
      <c r="Q74" s="239">
        <f t="shared" si="19"/>
        <v>0</v>
      </c>
      <c r="R74" s="239">
        <f t="shared" si="20"/>
        <v>0</v>
      </c>
      <c r="S74" s="239">
        <f t="shared" si="20"/>
        <v>0</v>
      </c>
      <c r="T74" s="239">
        <f t="shared" si="20"/>
        <v>0</v>
      </c>
      <c r="U74" s="239">
        <f t="shared" si="20"/>
        <v>0</v>
      </c>
      <c r="V74" s="239">
        <f t="shared" si="20"/>
        <v>0</v>
      </c>
      <c r="W74" s="239">
        <f t="shared" si="20"/>
        <v>0</v>
      </c>
      <c r="X74" s="239">
        <f t="shared" si="20"/>
        <v>0</v>
      </c>
      <c r="Y74" s="239">
        <f t="shared" si="20"/>
        <v>0</v>
      </c>
      <c r="Z74" s="239">
        <f t="shared" si="20"/>
        <v>0</v>
      </c>
      <c r="AA74" s="239">
        <f t="shared" si="20"/>
        <v>0</v>
      </c>
      <c r="AB74" s="239">
        <f t="shared" si="21"/>
        <v>0</v>
      </c>
      <c r="AC74" s="239">
        <f t="shared" si="21"/>
        <v>0</v>
      </c>
      <c r="AD74" s="239">
        <f t="shared" si="21"/>
        <v>0</v>
      </c>
      <c r="AE74" s="239">
        <f t="shared" si="21"/>
        <v>0</v>
      </c>
      <c r="AF74" s="239">
        <f t="shared" si="21"/>
        <v>0</v>
      </c>
      <c r="AG74" s="239">
        <f t="shared" si="21"/>
        <v>0</v>
      </c>
      <c r="AH74" s="239">
        <f t="shared" si="21"/>
        <v>0</v>
      </c>
      <c r="AI74" s="239">
        <f t="shared" si="21"/>
        <v>0</v>
      </c>
      <c r="AJ74" s="239">
        <f t="shared" si="21"/>
        <v>0</v>
      </c>
      <c r="AK74" s="239">
        <f t="shared" si="21"/>
        <v>0</v>
      </c>
      <c r="AL74" s="239">
        <f t="shared" si="22"/>
        <v>0</v>
      </c>
      <c r="AM74" s="239">
        <f t="shared" si="22"/>
        <v>0</v>
      </c>
      <c r="AN74" s="239">
        <f t="shared" si="22"/>
        <v>0</v>
      </c>
      <c r="AO74" s="239">
        <f t="shared" si="22"/>
        <v>0</v>
      </c>
      <c r="AP74" s="239">
        <f t="shared" si="22"/>
        <v>0</v>
      </c>
      <c r="AQ74" s="239">
        <f t="shared" si="22"/>
        <v>0</v>
      </c>
      <c r="AR74" s="239">
        <f t="shared" si="22"/>
        <v>0</v>
      </c>
      <c r="AS74" s="239">
        <f t="shared" si="22"/>
        <v>0</v>
      </c>
      <c r="AT74" s="239">
        <f t="shared" si="22"/>
        <v>0</v>
      </c>
      <c r="AU74" s="239">
        <f t="shared" si="22"/>
        <v>0</v>
      </c>
      <c r="AV74" s="239">
        <f t="shared" si="23"/>
        <v>0</v>
      </c>
      <c r="AW74" s="239">
        <f t="shared" si="23"/>
        <v>0</v>
      </c>
      <c r="AX74" s="239">
        <f t="shared" si="23"/>
        <v>0</v>
      </c>
      <c r="AY74" s="239">
        <f t="shared" si="23"/>
        <v>0</v>
      </c>
      <c r="AZ74" s="239">
        <f t="shared" si="23"/>
        <v>0</v>
      </c>
      <c r="BA74" s="239">
        <f t="shared" si="23"/>
        <v>0</v>
      </c>
      <c r="BB74" s="239">
        <f t="shared" si="23"/>
        <v>0</v>
      </c>
      <c r="BC74" s="239">
        <f t="shared" si="23"/>
        <v>0</v>
      </c>
      <c r="BD74" s="239">
        <f t="shared" si="23"/>
        <v>0</v>
      </c>
      <c r="BE74" s="239">
        <f t="shared" si="23"/>
        <v>0</v>
      </c>
      <c r="BF74" s="239">
        <f t="shared" si="24"/>
        <v>0</v>
      </c>
      <c r="BG74" s="239">
        <f t="shared" si="24"/>
        <v>0</v>
      </c>
      <c r="BH74" s="239">
        <f t="shared" si="24"/>
        <v>0</v>
      </c>
      <c r="BI74" s="239">
        <f t="shared" si="24"/>
        <v>0</v>
      </c>
      <c r="BJ74" s="239">
        <f t="shared" si="24"/>
        <v>0</v>
      </c>
      <c r="BK74" s="239">
        <f t="shared" si="24"/>
        <v>0</v>
      </c>
      <c r="BL74" s="239">
        <f t="shared" si="24"/>
        <v>0</v>
      </c>
      <c r="BM74" s="239">
        <f t="shared" si="24"/>
        <v>0</v>
      </c>
      <c r="BN74" s="239">
        <f t="shared" si="24"/>
        <v>0</v>
      </c>
      <c r="BO74" s="239">
        <f t="shared" si="24"/>
        <v>0</v>
      </c>
      <c r="BP74" s="239">
        <f t="shared" si="25"/>
        <v>0</v>
      </c>
      <c r="BQ74" s="239">
        <f t="shared" si="25"/>
        <v>0</v>
      </c>
      <c r="BR74" s="239">
        <f t="shared" si="25"/>
        <v>0</v>
      </c>
      <c r="BS74" s="239">
        <f t="shared" si="25"/>
        <v>0</v>
      </c>
      <c r="BT74" s="239">
        <f t="shared" si="25"/>
        <v>0</v>
      </c>
      <c r="BU74" s="239">
        <f t="shared" si="25"/>
        <v>0</v>
      </c>
      <c r="BV74" s="239">
        <f t="shared" si="25"/>
        <v>0</v>
      </c>
      <c r="BW74" s="239">
        <f t="shared" si="25"/>
        <v>0</v>
      </c>
      <c r="BX74" s="239">
        <f t="shared" si="25"/>
        <v>0</v>
      </c>
      <c r="BY74" s="239">
        <f t="shared" si="25"/>
        <v>0</v>
      </c>
      <c r="BZ74" s="239">
        <f t="shared" si="25"/>
        <v>0</v>
      </c>
      <c r="CA74" s="239">
        <f t="shared" si="25"/>
        <v>0</v>
      </c>
      <c r="CB74" s="239">
        <f t="shared" si="25"/>
        <v>0</v>
      </c>
      <c r="CC74" s="239">
        <f t="shared" si="25"/>
        <v>0</v>
      </c>
    </row>
    <row r="75" spans="2:81" outlineLevel="1" x14ac:dyDescent="0.25">
      <c r="B75" s="19" t="str">
        <f t="shared" si="18"/>
        <v>Equity Raising Costs</v>
      </c>
      <c r="H75" s="238">
        <f t="shared" si="19"/>
        <v>3.4475031340190339</v>
      </c>
      <c r="I75" s="239">
        <f t="shared" si="19"/>
        <v>0</v>
      </c>
      <c r="J75" s="239">
        <f t="shared" si="19"/>
        <v>0</v>
      </c>
      <c r="K75" s="239">
        <f t="shared" si="19"/>
        <v>0</v>
      </c>
      <c r="L75" s="239">
        <f t="shared" si="19"/>
        <v>0</v>
      </c>
      <c r="M75" s="239">
        <f t="shared" si="19"/>
        <v>0</v>
      </c>
      <c r="N75" s="239">
        <f t="shared" si="19"/>
        <v>0</v>
      </c>
      <c r="O75" s="239">
        <f t="shared" si="19"/>
        <v>0</v>
      </c>
      <c r="P75" s="239">
        <f t="shared" si="19"/>
        <v>0</v>
      </c>
      <c r="Q75" s="239">
        <f t="shared" si="19"/>
        <v>0</v>
      </c>
      <c r="R75" s="239">
        <f t="shared" si="20"/>
        <v>0</v>
      </c>
      <c r="S75" s="239">
        <f t="shared" si="20"/>
        <v>0</v>
      </c>
      <c r="T75" s="239">
        <f t="shared" si="20"/>
        <v>0</v>
      </c>
      <c r="U75" s="239">
        <f t="shared" si="20"/>
        <v>0</v>
      </c>
      <c r="V75" s="239">
        <f t="shared" si="20"/>
        <v>0</v>
      </c>
      <c r="W75" s="239">
        <f t="shared" si="20"/>
        <v>0</v>
      </c>
      <c r="X75" s="239">
        <f t="shared" si="20"/>
        <v>0</v>
      </c>
      <c r="Y75" s="239">
        <f t="shared" si="20"/>
        <v>0</v>
      </c>
      <c r="Z75" s="239">
        <f t="shared" si="20"/>
        <v>0</v>
      </c>
      <c r="AA75" s="239">
        <f t="shared" si="20"/>
        <v>0</v>
      </c>
      <c r="AB75" s="239">
        <f t="shared" si="21"/>
        <v>0</v>
      </c>
      <c r="AC75" s="239">
        <f t="shared" si="21"/>
        <v>0</v>
      </c>
      <c r="AD75" s="239">
        <f t="shared" si="21"/>
        <v>0</v>
      </c>
      <c r="AE75" s="239">
        <f t="shared" si="21"/>
        <v>0</v>
      </c>
      <c r="AF75" s="239">
        <f t="shared" si="21"/>
        <v>0</v>
      </c>
      <c r="AG75" s="239">
        <f t="shared" si="21"/>
        <v>0</v>
      </c>
      <c r="AH75" s="239">
        <f t="shared" si="21"/>
        <v>0</v>
      </c>
      <c r="AI75" s="239">
        <f t="shared" si="21"/>
        <v>0</v>
      </c>
      <c r="AJ75" s="239">
        <f t="shared" si="21"/>
        <v>0</v>
      </c>
      <c r="AK75" s="239">
        <f t="shared" si="21"/>
        <v>0</v>
      </c>
      <c r="AL75" s="239">
        <f t="shared" si="22"/>
        <v>0</v>
      </c>
      <c r="AM75" s="239">
        <f t="shared" si="22"/>
        <v>0</v>
      </c>
      <c r="AN75" s="239">
        <f t="shared" si="22"/>
        <v>0</v>
      </c>
      <c r="AO75" s="239">
        <f t="shared" si="22"/>
        <v>0</v>
      </c>
      <c r="AP75" s="239">
        <f t="shared" si="22"/>
        <v>0</v>
      </c>
      <c r="AQ75" s="239">
        <f t="shared" si="22"/>
        <v>0</v>
      </c>
      <c r="AR75" s="239">
        <f t="shared" si="22"/>
        <v>0</v>
      </c>
      <c r="AS75" s="239">
        <f t="shared" si="22"/>
        <v>0</v>
      </c>
      <c r="AT75" s="239">
        <f t="shared" si="22"/>
        <v>0</v>
      </c>
      <c r="AU75" s="239">
        <f t="shared" si="22"/>
        <v>0</v>
      </c>
      <c r="AV75" s="239">
        <f t="shared" si="23"/>
        <v>0</v>
      </c>
      <c r="AW75" s="239">
        <f t="shared" si="23"/>
        <v>0</v>
      </c>
      <c r="AX75" s="239">
        <f t="shared" si="23"/>
        <v>0</v>
      </c>
      <c r="AY75" s="239">
        <f t="shared" si="23"/>
        <v>0</v>
      </c>
      <c r="AZ75" s="239">
        <f t="shared" si="23"/>
        <v>0</v>
      </c>
      <c r="BA75" s="239">
        <f t="shared" si="23"/>
        <v>0</v>
      </c>
      <c r="BB75" s="239">
        <f t="shared" si="23"/>
        <v>0</v>
      </c>
      <c r="BC75" s="239">
        <f t="shared" si="23"/>
        <v>0</v>
      </c>
      <c r="BD75" s="239">
        <f t="shared" si="23"/>
        <v>0</v>
      </c>
      <c r="BE75" s="239">
        <f t="shared" si="23"/>
        <v>0</v>
      </c>
      <c r="BF75" s="239">
        <f t="shared" si="24"/>
        <v>0</v>
      </c>
      <c r="BG75" s="239">
        <f t="shared" si="24"/>
        <v>0</v>
      </c>
      <c r="BH75" s="239">
        <f t="shared" si="24"/>
        <v>0</v>
      </c>
      <c r="BI75" s="239">
        <f t="shared" si="24"/>
        <v>0</v>
      </c>
      <c r="BJ75" s="239">
        <f t="shared" si="24"/>
        <v>0</v>
      </c>
      <c r="BK75" s="239">
        <f t="shared" si="24"/>
        <v>0</v>
      </c>
      <c r="BL75" s="239">
        <f t="shared" si="24"/>
        <v>0</v>
      </c>
      <c r="BM75" s="239">
        <f t="shared" si="24"/>
        <v>0</v>
      </c>
      <c r="BN75" s="239">
        <f t="shared" si="24"/>
        <v>0</v>
      </c>
      <c r="BO75" s="239">
        <f t="shared" si="24"/>
        <v>0</v>
      </c>
      <c r="BP75" s="239">
        <f t="shared" si="25"/>
        <v>0</v>
      </c>
      <c r="BQ75" s="239">
        <f t="shared" si="25"/>
        <v>0</v>
      </c>
      <c r="BR75" s="239">
        <f t="shared" si="25"/>
        <v>0</v>
      </c>
      <c r="BS75" s="239">
        <f t="shared" si="25"/>
        <v>0</v>
      </c>
      <c r="BT75" s="239">
        <f t="shared" si="25"/>
        <v>0</v>
      </c>
      <c r="BU75" s="239">
        <f t="shared" si="25"/>
        <v>0</v>
      </c>
      <c r="BV75" s="239">
        <f t="shared" si="25"/>
        <v>0</v>
      </c>
      <c r="BW75" s="239">
        <f t="shared" si="25"/>
        <v>0</v>
      </c>
      <c r="BX75" s="239">
        <f t="shared" si="25"/>
        <v>0</v>
      </c>
      <c r="BY75" s="239">
        <f t="shared" si="25"/>
        <v>0</v>
      </c>
      <c r="BZ75" s="239">
        <f t="shared" si="25"/>
        <v>0</v>
      </c>
      <c r="CA75" s="239">
        <f t="shared" si="25"/>
        <v>0</v>
      </c>
      <c r="CB75" s="239">
        <f t="shared" si="25"/>
        <v>0</v>
      </c>
      <c r="CC75" s="239">
        <f t="shared" si="25"/>
        <v>0</v>
      </c>
    </row>
    <row r="76" spans="2:81" outlineLevel="1" x14ac:dyDescent="0.25">
      <c r="B76" s="19" t="str">
        <f t="shared" si="18"/>
        <v>Land</v>
      </c>
      <c r="H76" s="239">
        <f t="shared" ref="H76:Q90" si="26">(SUMIF($B$98:$B$179,$B76,H$98:H$179)+SUMIF($C$184:$C$262,$B76,H$184:H$262))/H$24</f>
        <v>0</v>
      </c>
      <c r="I76" s="239">
        <f t="shared" si="26"/>
        <v>0</v>
      </c>
      <c r="J76" s="239">
        <f t="shared" si="26"/>
        <v>0</v>
      </c>
      <c r="K76" s="239">
        <f t="shared" si="26"/>
        <v>0</v>
      </c>
      <c r="L76" s="239">
        <f t="shared" si="26"/>
        <v>0</v>
      </c>
      <c r="M76" s="239">
        <f t="shared" si="26"/>
        <v>0</v>
      </c>
      <c r="N76" s="239">
        <f t="shared" si="26"/>
        <v>0</v>
      </c>
      <c r="O76" s="239">
        <f t="shared" si="26"/>
        <v>0</v>
      </c>
      <c r="P76" s="239">
        <f t="shared" si="26"/>
        <v>0</v>
      </c>
      <c r="Q76" s="239">
        <f t="shared" si="26"/>
        <v>0</v>
      </c>
      <c r="R76" s="239">
        <f t="shared" ref="R76:AA90" si="27">(SUMIF($B$98:$B$179,$B76,R$98:R$179)+SUMIF($C$184:$C$262,$B76,R$184:R$262))/R$24</f>
        <v>0</v>
      </c>
      <c r="S76" s="239">
        <f t="shared" si="27"/>
        <v>0</v>
      </c>
      <c r="T76" s="239">
        <f t="shared" si="27"/>
        <v>0</v>
      </c>
      <c r="U76" s="239">
        <f t="shared" si="27"/>
        <v>0</v>
      </c>
      <c r="V76" s="239">
        <f t="shared" si="27"/>
        <v>0</v>
      </c>
      <c r="W76" s="239">
        <f t="shared" si="27"/>
        <v>0</v>
      </c>
      <c r="X76" s="239">
        <f t="shared" si="27"/>
        <v>0</v>
      </c>
      <c r="Y76" s="239">
        <f t="shared" si="27"/>
        <v>0</v>
      </c>
      <c r="Z76" s="239">
        <f t="shared" si="27"/>
        <v>0</v>
      </c>
      <c r="AA76" s="239">
        <f t="shared" si="27"/>
        <v>0</v>
      </c>
      <c r="AB76" s="239">
        <f t="shared" ref="AB76:AK90" si="28">(SUMIF($B$98:$B$179,$B76,AB$98:AB$179)+SUMIF($C$184:$C$262,$B76,AB$184:AB$262))/AB$24</f>
        <v>0</v>
      </c>
      <c r="AC76" s="239">
        <f t="shared" si="28"/>
        <v>0</v>
      </c>
      <c r="AD76" s="239">
        <f t="shared" si="28"/>
        <v>0</v>
      </c>
      <c r="AE76" s="239">
        <f t="shared" si="28"/>
        <v>0</v>
      </c>
      <c r="AF76" s="239">
        <f t="shared" si="28"/>
        <v>0</v>
      </c>
      <c r="AG76" s="239">
        <f t="shared" si="28"/>
        <v>0</v>
      </c>
      <c r="AH76" s="239">
        <f t="shared" si="28"/>
        <v>0</v>
      </c>
      <c r="AI76" s="239">
        <f t="shared" si="28"/>
        <v>0</v>
      </c>
      <c r="AJ76" s="239">
        <f t="shared" si="28"/>
        <v>0</v>
      </c>
      <c r="AK76" s="239">
        <f t="shared" si="28"/>
        <v>0</v>
      </c>
      <c r="AL76" s="239">
        <f t="shared" ref="AL76:AU90" si="29">(SUMIF($B$98:$B$179,$B76,AL$98:AL$179)+SUMIF($C$184:$C$262,$B76,AL$184:AL$262))/AL$24</f>
        <v>0</v>
      </c>
      <c r="AM76" s="239">
        <f t="shared" si="29"/>
        <v>0</v>
      </c>
      <c r="AN76" s="239">
        <f t="shared" si="29"/>
        <v>0</v>
      </c>
      <c r="AO76" s="239">
        <f t="shared" si="29"/>
        <v>0</v>
      </c>
      <c r="AP76" s="239">
        <f t="shared" si="29"/>
        <v>0</v>
      </c>
      <c r="AQ76" s="239">
        <f t="shared" si="29"/>
        <v>0</v>
      </c>
      <c r="AR76" s="239">
        <f t="shared" si="29"/>
        <v>0</v>
      </c>
      <c r="AS76" s="239">
        <f t="shared" si="29"/>
        <v>0</v>
      </c>
      <c r="AT76" s="239">
        <f t="shared" si="29"/>
        <v>0</v>
      </c>
      <c r="AU76" s="239">
        <f t="shared" si="29"/>
        <v>0</v>
      </c>
      <c r="AV76" s="239">
        <f t="shared" ref="AV76:BE90" si="30">(SUMIF($B$98:$B$179,$B76,AV$98:AV$179)+SUMIF($C$184:$C$262,$B76,AV$184:AV$262))/AV$24</f>
        <v>0</v>
      </c>
      <c r="AW76" s="239">
        <f t="shared" si="30"/>
        <v>0</v>
      </c>
      <c r="AX76" s="239">
        <f t="shared" si="30"/>
        <v>0</v>
      </c>
      <c r="AY76" s="239">
        <f t="shared" si="30"/>
        <v>0</v>
      </c>
      <c r="AZ76" s="239">
        <f t="shared" si="30"/>
        <v>0</v>
      </c>
      <c r="BA76" s="239">
        <f t="shared" si="30"/>
        <v>0</v>
      </c>
      <c r="BB76" s="239">
        <f t="shared" si="30"/>
        <v>0</v>
      </c>
      <c r="BC76" s="239">
        <f t="shared" si="30"/>
        <v>0</v>
      </c>
      <c r="BD76" s="239">
        <f t="shared" si="30"/>
        <v>0</v>
      </c>
      <c r="BE76" s="239">
        <f t="shared" si="30"/>
        <v>0</v>
      </c>
      <c r="BF76" s="239">
        <f t="shared" ref="BF76:BO90" si="31">(SUMIF($B$98:$B$179,$B76,BF$98:BF$179)+SUMIF($C$184:$C$262,$B76,BF$184:BF$262))/BF$24</f>
        <v>0</v>
      </c>
      <c r="BG76" s="239">
        <f t="shared" si="31"/>
        <v>0</v>
      </c>
      <c r="BH76" s="239">
        <f t="shared" si="31"/>
        <v>0</v>
      </c>
      <c r="BI76" s="239">
        <f t="shared" si="31"/>
        <v>0</v>
      </c>
      <c r="BJ76" s="239">
        <f t="shared" si="31"/>
        <v>0</v>
      </c>
      <c r="BK76" s="239">
        <f t="shared" si="31"/>
        <v>0</v>
      </c>
      <c r="BL76" s="239">
        <f t="shared" si="31"/>
        <v>0</v>
      </c>
      <c r="BM76" s="239">
        <f t="shared" si="31"/>
        <v>0</v>
      </c>
      <c r="BN76" s="239">
        <f t="shared" si="31"/>
        <v>0</v>
      </c>
      <c r="BO76" s="239">
        <f t="shared" si="31"/>
        <v>0</v>
      </c>
      <c r="BP76" s="239">
        <f t="shared" ref="BP76:CC90" si="32">(SUMIF($B$98:$B$179,$B76,BP$98:BP$179)+SUMIF($C$184:$C$262,$B76,BP$184:BP$262))/BP$24</f>
        <v>0</v>
      </c>
      <c r="BQ76" s="239">
        <f t="shared" si="32"/>
        <v>0</v>
      </c>
      <c r="BR76" s="239">
        <f t="shared" si="32"/>
        <v>0</v>
      </c>
      <c r="BS76" s="239">
        <f t="shared" si="32"/>
        <v>0</v>
      </c>
      <c r="BT76" s="239">
        <f t="shared" si="32"/>
        <v>0</v>
      </c>
      <c r="BU76" s="239">
        <f t="shared" si="32"/>
        <v>0</v>
      </c>
      <c r="BV76" s="239">
        <f t="shared" si="32"/>
        <v>0</v>
      </c>
      <c r="BW76" s="239">
        <f t="shared" si="32"/>
        <v>0</v>
      </c>
      <c r="BX76" s="239">
        <f t="shared" si="32"/>
        <v>0</v>
      </c>
      <c r="BY76" s="239">
        <f t="shared" si="32"/>
        <v>0</v>
      </c>
      <c r="BZ76" s="239">
        <f t="shared" si="32"/>
        <v>0</v>
      </c>
      <c r="CA76" s="239">
        <f t="shared" si="32"/>
        <v>0</v>
      </c>
      <c r="CB76" s="239">
        <f t="shared" si="32"/>
        <v>0</v>
      </c>
      <c r="CC76" s="239">
        <f t="shared" si="32"/>
        <v>0</v>
      </c>
    </row>
    <row r="77" spans="2:81" outlineLevel="1" x14ac:dyDescent="0.25">
      <c r="B77" s="19" t="str">
        <f t="shared" si="18"/>
        <v>[Not Used]</v>
      </c>
      <c r="H77" s="239">
        <f t="shared" si="26"/>
        <v>0</v>
      </c>
      <c r="I77" s="239">
        <f t="shared" si="26"/>
        <v>0</v>
      </c>
      <c r="J77" s="239">
        <f t="shared" si="26"/>
        <v>0</v>
      </c>
      <c r="K77" s="239">
        <f t="shared" si="26"/>
        <v>0</v>
      </c>
      <c r="L77" s="239">
        <f t="shared" si="26"/>
        <v>0</v>
      </c>
      <c r="M77" s="239">
        <f t="shared" si="26"/>
        <v>0</v>
      </c>
      <c r="N77" s="239">
        <f t="shared" si="26"/>
        <v>0</v>
      </c>
      <c r="O77" s="239">
        <f t="shared" si="26"/>
        <v>0</v>
      </c>
      <c r="P77" s="239">
        <f t="shared" si="26"/>
        <v>0</v>
      </c>
      <c r="Q77" s="239">
        <f t="shared" si="26"/>
        <v>0</v>
      </c>
      <c r="R77" s="239">
        <f t="shared" si="27"/>
        <v>0</v>
      </c>
      <c r="S77" s="239">
        <f t="shared" si="27"/>
        <v>0</v>
      </c>
      <c r="T77" s="239">
        <f t="shared" si="27"/>
        <v>0</v>
      </c>
      <c r="U77" s="239">
        <f t="shared" si="27"/>
        <v>0</v>
      </c>
      <c r="V77" s="239">
        <f t="shared" si="27"/>
        <v>0</v>
      </c>
      <c r="W77" s="239">
        <f t="shared" si="27"/>
        <v>0</v>
      </c>
      <c r="X77" s="239">
        <f t="shared" si="27"/>
        <v>0</v>
      </c>
      <c r="Y77" s="239">
        <f t="shared" si="27"/>
        <v>0</v>
      </c>
      <c r="Z77" s="239">
        <f t="shared" si="27"/>
        <v>0</v>
      </c>
      <c r="AA77" s="239">
        <f t="shared" si="27"/>
        <v>0</v>
      </c>
      <c r="AB77" s="239">
        <f t="shared" si="28"/>
        <v>0</v>
      </c>
      <c r="AC77" s="239">
        <f t="shared" si="28"/>
        <v>0</v>
      </c>
      <c r="AD77" s="239">
        <f t="shared" si="28"/>
        <v>0</v>
      </c>
      <c r="AE77" s="239">
        <f t="shared" si="28"/>
        <v>0</v>
      </c>
      <c r="AF77" s="239">
        <f t="shared" si="28"/>
        <v>0</v>
      </c>
      <c r="AG77" s="239">
        <f t="shared" si="28"/>
        <v>0</v>
      </c>
      <c r="AH77" s="239">
        <f t="shared" si="28"/>
        <v>0</v>
      </c>
      <c r="AI77" s="239">
        <f t="shared" si="28"/>
        <v>0</v>
      </c>
      <c r="AJ77" s="239">
        <f t="shared" si="28"/>
        <v>0</v>
      </c>
      <c r="AK77" s="239">
        <f t="shared" si="28"/>
        <v>0</v>
      </c>
      <c r="AL77" s="239">
        <f t="shared" si="29"/>
        <v>0</v>
      </c>
      <c r="AM77" s="239">
        <f t="shared" si="29"/>
        <v>0</v>
      </c>
      <c r="AN77" s="239">
        <f t="shared" si="29"/>
        <v>0</v>
      </c>
      <c r="AO77" s="239">
        <f t="shared" si="29"/>
        <v>0</v>
      </c>
      <c r="AP77" s="239">
        <f t="shared" si="29"/>
        <v>0</v>
      </c>
      <c r="AQ77" s="239">
        <f t="shared" si="29"/>
        <v>0</v>
      </c>
      <c r="AR77" s="239">
        <f t="shared" si="29"/>
        <v>0</v>
      </c>
      <c r="AS77" s="239">
        <f t="shared" si="29"/>
        <v>0</v>
      </c>
      <c r="AT77" s="239">
        <f t="shared" si="29"/>
        <v>0</v>
      </c>
      <c r="AU77" s="239">
        <f t="shared" si="29"/>
        <v>0</v>
      </c>
      <c r="AV77" s="239">
        <f t="shared" si="30"/>
        <v>0</v>
      </c>
      <c r="AW77" s="239">
        <f t="shared" si="30"/>
        <v>0</v>
      </c>
      <c r="AX77" s="239">
        <f t="shared" si="30"/>
        <v>0</v>
      </c>
      <c r="AY77" s="239">
        <f t="shared" si="30"/>
        <v>0</v>
      </c>
      <c r="AZ77" s="239">
        <f t="shared" si="30"/>
        <v>0</v>
      </c>
      <c r="BA77" s="239">
        <f t="shared" si="30"/>
        <v>0</v>
      </c>
      <c r="BB77" s="239">
        <f t="shared" si="30"/>
        <v>0</v>
      </c>
      <c r="BC77" s="239">
        <f t="shared" si="30"/>
        <v>0</v>
      </c>
      <c r="BD77" s="239">
        <f t="shared" si="30"/>
        <v>0</v>
      </c>
      <c r="BE77" s="239">
        <f t="shared" si="30"/>
        <v>0</v>
      </c>
      <c r="BF77" s="239">
        <f t="shared" si="31"/>
        <v>0</v>
      </c>
      <c r="BG77" s="239">
        <f t="shared" si="31"/>
        <v>0</v>
      </c>
      <c r="BH77" s="239">
        <f t="shared" si="31"/>
        <v>0</v>
      </c>
      <c r="BI77" s="239">
        <f t="shared" si="31"/>
        <v>0</v>
      </c>
      <c r="BJ77" s="239">
        <f t="shared" si="31"/>
        <v>0</v>
      </c>
      <c r="BK77" s="239">
        <f t="shared" si="31"/>
        <v>0</v>
      </c>
      <c r="BL77" s="239">
        <f t="shared" si="31"/>
        <v>0</v>
      </c>
      <c r="BM77" s="239">
        <f t="shared" si="31"/>
        <v>0</v>
      </c>
      <c r="BN77" s="239">
        <f t="shared" si="31"/>
        <v>0</v>
      </c>
      <c r="BO77" s="239">
        <f t="shared" si="31"/>
        <v>0</v>
      </c>
      <c r="BP77" s="239">
        <f t="shared" si="32"/>
        <v>0</v>
      </c>
      <c r="BQ77" s="239">
        <f t="shared" si="32"/>
        <v>0</v>
      </c>
      <c r="BR77" s="239">
        <f t="shared" si="32"/>
        <v>0</v>
      </c>
      <c r="BS77" s="239">
        <f t="shared" si="32"/>
        <v>0</v>
      </c>
      <c r="BT77" s="239">
        <f t="shared" si="32"/>
        <v>0</v>
      </c>
      <c r="BU77" s="239">
        <f t="shared" si="32"/>
        <v>0</v>
      </c>
      <c r="BV77" s="239">
        <f t="shared" si="32"/>
        <v>0</v>
      </c>
      <c r="BW77" s="239">
        <f t="shared" si="32"/>
        <v>0</v>
      </c>
      <c r="BX77" s="239">
        <f t="shared" si="32"/>
        <v>0</v>
      </c>
      <c r="BY77" s="239">
        <f t="shared" si="32"/>
        <v>0</v>
      </c>
      <c r="BZ77" s="239">
        <f t="shared" si="32"/>
        <v>0</v>
      </c>
      <c r="CA77" s="239">
        <f t="shared" si="32"/>
        <v>0</v>
      </c>
      <c r="CB77" s="239">
        <f t="shared" si="32"/>
        <v>0</v>
      </c>
      <c r="CC77" s="239">
        <f t="shared" si="32"/>
        <v>0</v>
      </c>
    </row>
    <row r="78" spans="2:81" outlineLevel="1" x14ac:dyDescent="0.25">
      <c r="B78" s="19" t="str">
        <f t="shared" si="18"/>
        <v>[Not Used]</v>
      </c>
      <c r="H78" s="239">
        <f t="shared" si="26"/>
        <v>0</v>
      </c>
      <c r="I78" s="239">
        <f t="shared" si="26"/>
        <v>0</v>
      </c>
      <c r="J78" s="239">
        <f t="shared" si="26"/>
        <v>0</v>
      </c>
      <c r="K78" s="239">
        <f t="shared" si="26"/>
        <v>0</v>
      </c>
      <c r="L78" s="239">
        <f t="shared" si="26"/>
        <v>0</v>
      </c>
      <c r="M78" s="239">
        <f t="shared" si="26"/>
        <v>0</v>
      </c>
      <c r="N78" s="239">
        <f t="shared" si="26"/>
        <v>0</v>
      </c>
      <c r="O78" s="239">
        <f t="shared" si="26"/>
        <v>0</v>
      </c>
      <c r="P78" s="239">
        <f t="shared" si="26"/>
        <v>0</v>
      </c>
      <c r="Q78" s="239">
        <f t="shared" si="26"/>
        <v>0</v>
      </c>
      <c r="R78" s="239">
        <f t="shared" si="27"/>
        <v>0</v>
      </c>
      <c r="S78" s="239">
        <f t="shared" si="27"/>
        <v>0</v>
      </c>
      <c r="T78" s="239">
        <f t="shared" si="27"/>
        <v>0</v>
      </c>
      <c r="U78" s="239">
        <f t="shared" si="27"/>
        <v>0</v>
      </c>
      <c r="V78" s="239">
        <f t="shared" si="27"/>
        <v>0</v>
      </c>
      <c r="W78" s="239">
        <f t="shared" si="27"/>
        <v>0</v>
      </c>
      <c r="X78" s="239">
        <f t="shared" si="27"/>
        <v>0</v>
      </c>
      <c r="Y78" s="239">
        <f t="shared" si="27"/>
        <v>0</v>
      </c>
      <c r="Z78" s="239">
        <f t="shared" si="27"/>
        <v>0</v>
      </c>
      <c r="AA78" s="239">
        <f t="shared" si="27"/>
        <v>0</v>
      </c>
      <c r="AB78" s="239">
        <f t="shared" si="28"/>
        <v>0</v>
      </c>
      <c r="AC78" s="239">
        <f t="shared" si="28"/>
        <v>0</v>
      </c>
      <c r="AD78" s="239">
        <f t="shared" si="28"/>
        <v>0</v>
      </c>
      <c r="AE78" s="239">
        <f t="shared" si="28"/>
        <v>0</v>
      </c>
      <c r="AF78" s="239">
        <f t="shared" si="28"/>
        <v>0</v>
      </c>
      <c r="AG78" s="239">
        <f t="shared" si="28"/>
        <v>0</v>
      </c>
      <c r="AH78" s="239">
        <f t="shared" si="28"/>
        <v>0</v>
      </c>
      <c r="AI78" s="239">
        <f t="shared" si="28"/>
        <v>0</v>
      </c>
      <c r="AJ78" s="239">
        <f t="shared" si="28"/>
        <v>0</v>
      </c>
      <c r="AK78" s="239">
        <f t="shared" si="28"/>
        <v>0</v>
      </c>
      <c r="AL78" s="239">
        <f t="shared" si="29"/>
        <v>0</v>
      </c>
      <c r="AM78" s="239">
        <f t="shared" si="29"/>
        <v>0</v>
      </c>
      <c r="AN78" s="239">
        <f t="shared" si="29"/>
        <v>0</v>
      </c>
      <c r="AO78" s="239">
        <f t="shared" si="29"/>
        <v>0</v>
      </c>
      <c r="AP78" s="239">
        <f t="shared" si="29"/>
        <v>0</v>
      </c>
      <c r="AQ78" s="239">
        <f t="shared" si="29"/>
        <v>0</v>
      </c>
      <c r="AR78" s="239">
        <f t="shared" si="29"/>
        <v>0</v>
      </c>
      <c r="AS78" s="239">
        <f t="shared" si="29"/>
        <v>0</v>
      </c>
      <c r="AT78" s="239">
        <f t="shared" si="29"/>
        <v>0</v>
      </c>
      <c r="AU78" s="239">
        <f t="shared" si="29"/>
        <v>0</v>
      </c>
      <c r="AV78" s="239">
        <f t="shared" si="30"/>
        <v>0</v>
      </c>
      <c r="AW78" s="239">
        <f t="shared" si="30"/>
        <v>0</v>
      </c>
      <c r="AX78" s="239">
        <f t="shared" si="30"/>
        <v>0</v>
      </c>
      <c r="AY78" s="239">
        <f t="shared" si="30"/>
        <v>0</v>
      </c>
      <c r="AZ78" s="239">
        <f t="shared" si="30"/>
        <v>0</v>
      </c>
      <c r="BA78" s="239">
        <f t="shared" si="30"/>
        <v>0</v>
      </c>
      <c r="BB78" s="239">
        <f t="shared" si="30"/>
        <v>0</v>
      </c>
      <c r="BC78" s="239">
        <f t="shared" si="30"/>
        <v>0</v>
      </c>
      <c r="BD78" s="239">
        <f t="shared" si="30"/>
        <v>0</v>
      </c>
      <c r="BE78" s="239">
        <f t="shared" si="30"/>
        <v>0</v>
      </c>
      <c r="BF78" s="239">
        <f t="shared" si="31"/>
        <v>0</v>
      </c>
      <c r="BG78" s="239">
        <f t="shared" si="31"/>
        <v>0</v>
      </c>
      <c r="BH78" s="239">
        <f t="shared" si="31"/>
        <v>0</v>
      </c>
      <c r="BI78" s="239">
        <f t="shared" si="31"/>
        <v>0</v>
      </c>
      <c r="BJ78" s="239">
        <f t="shared" si="31"/>
        <v>0</v>
      </c>
      <c r="BK78" s="239">
        <f t="shared" si="31"/>
        <v>0</v>
      </c>
      <c r="BL78" s="239">
        <f t="shared" si="31"/>
        <v>0</v>
      </c>
      <c r="BM78" s="239">
        <f t="shared" si="31"/>
        <v>0</v>
      </c>
      <c r="BN78" s="239">
        <f t="shared" si="31"/>
        <v>0</v>
      </c>
      <c r="BO78" s="239">
        <f t="shared" si="31"/>
        <v>0</v>
      </c>
      <c r="BP78" s="239">
        <f t="shared" si="32"/>
        <v>0</v>
      </c>
      <c r="BQ78" s="239">
        <f t="shared" si="32"/>
        <v>0</v>
      </c>
      <c r="BR78" s="239">
        <f t="shared" si="32"/>
        <v>0</v>
      </c>
      <c r="BS78" s="239">
        <f t="shared" si="32"/>
        <v>0</v>
      </c>
      <c r="BT78" s="239">
        <f t="shared" si="32"/>
        <v>0</v>
      </c>
      <c r="BU78" s="239">
        <f t="shared" si="32"/>
        <v>0</v>
      </c>
      <c r="BV78" s="239">
        <f t="shared" si="32"/>
        <v>0</v>
      </c>
      <c r="BW78" s="239">
        <f t="shared" si="32"/>
        <v>0</v>
      </c>
      <c r="BX78" s="239">
        <f t="shared" si="32"/>
        <v>0</v>
      </c>
      <c r="BY78" s="239">
        <f t="shared" si="32"/>
        <v>0</v>
      </c>
      <c r="BZ78" s="239">
        <f t="shared" si="32"/>
        <v>0</v>
      </c>
      <c r="CA78" s="239">
        <f t="shared" si="32"/>
        <v>0</v>
      </c>
      <c r="CB78" s="239">
        <f t="shared" si="32"/>
        <v>0</v>
      </c>
      <c r="CC78" s="239">
        <f t="shared" si="32"/>
        <v>0</v>
      </c>
    </row>
    <row r="79" spans="2:81" outlineLevel="1" x14ac:dyDescent="0.25">
      <c r="B79" s="19" t="str">
        <f t="shared" si="18"/>
        <v>[Not Used]</v>
      </c>
      <c r="H79" s="239">
        <f t="shared" si="26"/>
        <v>0</v>
      </c>
      <c r="I79" s="239">
        <f t="shared" si="26"/>
        <v>0</v>
      </c>
      <c r="J79" s="239">
        <f t="shared" si="26"/>
        <v>0</v>
      </c>
      <c r="K79" s="239">
        <f t="shared" si="26"/>
        <v>0</v>
      </c>
      <c r="L79" s="239">
        <f t="shared" si="26"/>
        <v>0</v>
      </c>
      <c r="M79" s="239">
        <f t="shared" si="26"/>
        <v>0</v>
      </c>
      <c r="N79" s="239">
        <f t="shared" si="26"/>
        <v>0</v>
      </c>
      <c r="O79" s="239">
        <f t="shared" si="26"/>
        <v>0</v>
      </c>
      <c r="P79" s="239">
        <f t="shared" si="26"/>
        <v>0</v>
      </c>
      <c r="Q79" s="239">
        <f t="shared" si="26"/>
        <v>0</v>
      </c>
      <c r="R79" s="239">
        <f t="shared" si="27"/>
        <v>0</v>
      </c>
      <c r="S79" s="239">
        <f t="shared" si="27"/>
        <v>0</v>
      </c>
      <c r="T79" s="239">
        <f t="shared" si="27"/>
        <v>0</v>
      </c>
      <c r="U79" s="239">
        <f t="shared" si="27"/>
        <v>0</v>
      </c>
      <c r="V79" s="239">
        <f t="shared" si="27"/>
        <v>0</v>
      </c>
      <c r="W79" s="239">
        <f t="shared" si="27"/>
        <v>0</v>
      </c>
      <c r="X79" s="239">
        <f t="shared" si="27"/>
        <v>0</v>
      </c>
      <c r="Y79" s="239">
        <f t="shared" si="27"/>
        <v>0</v>
      </c>
      <c r="Z79" s="239">
        <f t="shared" si="27"/>
        <v>0</v>
      </c>
      <c r="AA79" s="239">
        <f t="shared" si="27"/>
        <v>0</v>
      </c>
      <c r="AB79" s="239">
        <f t="shared" si="28"/>
        <v>0</v>
      </c>
      <c r="AC79" s="239">
        <f t="shared" si="28"/>
        <v>0</v>
      </c>
      <c r="AD79" s="239">
        <f t="shared" si="28"/>
        <v>0</v>
      </c>
      <c r="AE79" s="239">
        <f t="shared" si="28"/>
        <v>0</v>
      </c>
      <c r="AF79" s="239">
        <f t="shared" si="28"/>
        <v>0</v>
      </c>
      <c r="AG79" s="239">
        <f t="shared" si="28"/>
        <v>0</v>
      </c>
      <c r="AH79" s="239">
        <f t="shared" si="28"/>
        <v>0</v>
      </c>
      <c r="AI79" s="239">
        <f t="shared" si="28"/>
        <v>0</v>
      </c>
      <c r="AJ79" s="239">
        <f t="shared" si="28"/>
        <v>0</v>
      </c>
      <c r="AK79" s="239">
        <f t="shared" si="28"/>
        <v>0</v>
      </c>
      <c r="AL79" s="239">
        <f t="shared" si="29"/>
        <v>0</v>
      </c>
      <c r="AM79" s="239">
        <f t="shared" si="29"/>
        <v>0</v>
      </c>
      <c r="AN79" s="239">
        <f t="shared" si="29"/>
        <v>0</v>
      </c>
      <c r="AO79" s="239">
        <f t="shared" si="29"/>
        <v>0</v>
      </c>
      <c r="AP79" s="239">
        <f t="shared" si="29"/>
        <v>0</v>
      </c>
      <c r="AQ79" s="239">
        <f t="shared" si="29"/>
        <v>0</v>
      </c>
      <c r="AR79" s="239">
        <f t="shared" si="29"/>
        <v>0</v>
      </c>
      <c r="AS79" s="239">
        <f t="shared" si="29"/>
        <v>0</v>
      </c>
      <c r="AT79" s="239">
        <f t="shared" si="29"/>
        <v>0</v>
      </c>
      <c r="AU79" s="239">
        <f t="shared" si="29"/>
        <v>0</v>
      </c>
      <c r="AV79" s="239">
        <f t="shared" si="30"/>
        <v>0</v>
      </c>
      <c r="AW79" s="239">
        <f t="shared" si="30"/>
        <v>0</v>
      </c>
      <c r="AX79" s="239">
        <f t="shared" si="30"/>
        <v>0</v>
      </c>
      <c r="AY79" s="239">
        <f t="shared" si="30"/>
        <v>0</v>
      </c>
      <c r="AZ79" s="239">
        <f t="shared" si="30"/>
        <v>0</v>
      </c>
      <c r="BA79" s="239">
        <f t="shared" si="30"/>
        <v>0</v>
      </c>
      <c r="BB79" s="239">
        <f t="shared" si="30"/>
        <v>0</v>
      </c>
      <c r="BC79" s="239">
        <f t="shared" si="30"/>
        <v>0</v>
      </c>
      <c r="BD79" s="239">
        <f t="shared" si="30"/>
        <v>0</v>
      </c>
      <c r="BE79" s="239">
        <f t="shared" si="30"/>
        <v>0</v>
      </c>
      <c r="BF79" s="239">
        <f t="shared" si="31"/>
        <v>0</v>
      </c>
      <c r="BG79" s="239">
        <f t="shared" si="31"/>
        <v>0</v>
      </c>
      <c r="BH79" s="239">
        <f t="shared" si="31"/>
        <v>0</v>
      </c>
      <c r="BI79" s="239">
        <f t="shared" si="31"/>
        <v>0</v>
      </c>
      <c r="BJ79" s="239">
        <f t="shared" si="31"/>
        <v>0</v>
      </c>
      <c r="BK79" s="239">
        <f t="shared" si="31"/>
        <v>0</v>
      </c>
      <c r="BL79" s="239">
        <f t="shared" si="31"/>
        <v>0</v>
      </c>
      <c r="BM79" s="239">
        <f t="shared" si="31"/>
        <v>0</v>
      </c>
      <c r="BN79" s="239">
        <f t="shared" si="31"/>
        <v>0</v>
      </c>
      <c r="BO79" s="239">
        <f t="shared" si="31"/>
        <v>0</v>
      </c>
      <c r="BP79" s="239">
        <f t="shared" si="32"/>
        <v>0</v>
      </c>
      <c r="BQ79" s="239">
        <f t="shared" si="32"/>
        <v>0</v>
      </c>
      <c r="BR79" s="239">
        <f t="shared" si="32"/>
        <v>0</v>
      </c>
      <c r="BS79" s="239">
        <f t="shared" si="32"/>
        <v>0</v>
      </c>
      <c r="BT79" s="239">
        <f t="shared" si="32"/>
        <v>0</v>
      </c>
      <c r="BU79" s="239">
        <f t="shared" si="32"/>
        <v>0</v>
      </c>
      <c r="BV79" s="239">
        <f t="shared" si="32"/>
        <v>0</v>
      </c>
      <c r="BW79" s="239">
        <f t="shared" si="32"/>
        <v>0</v>
      </c>
      <c r="BX79" s="239">
        <f t="shared" si="32"/>
        <v>0</v>
      </c>
      <c r="BY79" s="239">
        <f t="shared" si="32"/>
        <v>0</v>
      </c>
      <c r="BZ79" s="239">
        <f t="shared" si="32"/>
        <v>0</v>
      </c>
      <c r="CA79" s="239">
        <f t="shared" si="32"/>
        <v>0</v>
      </c>
      <c r="CB79" s="239">
        <f t="shared" si="32"/>
        <v>0</v>
      </c>
      <c r="CC79" s="239">
        <f t="shared" si="32"/>
        <v>0</v>
      </c>
    </row>
    <row r="80" spans="2:81" outlineLevel="1" x14ac:dyDescent="0.25">
      <c r="B80" s="19" t="str">
        <f t="shared" si="18"/>
        <v>[Not Used]</v>
      </c>
      <c r="H80" s="239">
        <f t="shared" si="26"/>
        <v>0</v>
      </c>
      <c r="I80" s="239">
        <f t="shared" si="26"/>
        <v>0</v>
      </c>
      <c r="J80" s="239">
        <f t="shared" si="26"/>
        <v>0</v>
      </c>
      <c r="K80" s="239">
        <f t="shared" si="26"/>
        <v>0</v>
      </c>
      <c r="L80" s="239">
        <f t="shared" si="26"/>
        <v>0</v>
      </c>
      <c r="M80" s="239">
        <f t="shared" si="26"/>
        <v>0</v>
      </c>
      <c r="N80" s="239">
        <f t="shared" si="26"/>
        <v>0</v>
      </c>
      <c r="O80" s="239">
        <f t="shared" si="26"/>
        <v>0</v>
      </c>
      <c r="P80" s="239">
        <f t="shared" si="26"/>
        <v>0</v>
      </c>
      <c r="Q80" s="239">
        <f t="shared" si="26"/>
        <v>0</v>
      </c>
      <c r="R80" s="239">
        <f t="shared" si="27"/>
        <v>0</v>
      </c>
      <c r="S80" s="239">
        <f t="shared" si="27"/>
        <v>0</v>
      </c>
      <c r="T80" s="239">
        <f t="shared" si="27"/>
        <v>0</v>
      </c>
      <c r="U80" s="239">
        <f t="shared" si="27"/>
        <v>0</v>
      </c>
      <c r="V80" s="239">
        <f t="shared" si="27"/>
        <v>0</v>
      </c>
      <c r="W80" s="239">
        <f t="shared" si="27"/>
        <v>0</v>
      </c>
      <c r="X80" s="239">
        <f t="shared" si="27"/>
        <v>0</v>
      </c>
      <c r="Y80" s="239">
        <f t="shared" si="27"/>
        <v>0</v>
      </c>
      <c r="Z80" s="239">
        <f t="shared" si="27"/>
        <v>0</v>
      </c>
      <c r="AA80" s="239">
        <f t="shared" si="27"/>
        <v>0</v>
      </c>
      <c r="AB80" s="239">
        <f t="shared" si="28"/>
        <v>0</v>
      </c>
      <c r="AC80" s="239">
        <f t="shared" si="28"/>
        <v>0</v>
      </c>
      <c r="AD80" s="239">
        <f t="shared" si="28"/>
        <v>0</v>
      </c>
      <c r="AE80" s="239">
        <f t="shared" si="28"/>
        <v>0</v>
      </c>
      <c r="AF80" s="239">
        <f t="shared" si="28"/>
        <v>0</v>
      </c>
      <c r="AG80" s="239">
        <f t="shared" si="28"/>
        <v>0</v>
      </c>
      <c r="AH80" s="239">
        <f t="shared" si="28"/>
        <v>0</v>
      </c>
      <c r="AI80" s="239">
        <f t="shared" si="28"/>
        <v>0</v>
      </c>
      <c r="AJ80" s="239">
        <f t="shared" si="28"/>
        <v>0</v>
      </c>
      <c r="AK80" s="239">
        <f t="shared" si="28"/>
        <v>0</v>
      </c>
      <c r="AL80" s="239">
        <f t="shared" si="29"/>
        <v>0</v>
      </c>
      <c r="AM80" s="239">
        <f t="shared" si="29"/>
        <v>0</v>
      </c>
      <c r="AN80" s="239">
        <f t="shared" si="29"/>
        <v>0</v>
      </c>
      <c r="AO80" s="239">
        <f t="shared" si="29"/>
        <v>0</v>
      </c>
      <c r="AP80" s="239">
        <f t="shared" si="29"/>
        <v>0</v>
      </c>
      <c r="AQ80" s="239">
        <f t="shared" si="29"/>
        <v>0</v>
      </c>
      <c r="AR80" s="239">
        <f t="shared" si="29"/>
        <v>0</v>
      </c>
      <c r="AS80" s="239">
        <f t="shared" si="29"/>
        <v>0</v>
      </c>
      <c r="AT80" s="239">
        <f t="shared" si="29"/>
        <v>0</v>
      </c>
      <c r="AU80" s="239">
        <f t="shared" si="29"/>
        <v>0</v>
      </c>
      <c r="AV80" s="239">
        <f t="shared" si="30"/>
        <v>0</v>
      </c>
      <c r="AW80" s="239">
        <f t="shared" si="30"/>
        <v>0</v>
      </c>
      <c r="AX80" s="239">
        <f t="shared" si="30"/>
        <v>0</v>
      </c>
      <c r="AY80" s="239">
        <f t="shared" si="30"/>
        <v>0</v>
      </c>
      <c r="AZ80" s="239">
        <f t="shared" si="30"/>
        <v>0</v>
      </c>
      <c r="BA80" s="239">
        <f t="shared" si="30"/>
        <v>0</v>
      </c>
      <c r="BB80" s="239">
        <f t="shared" si="30"/>
        <v>0</v>
      </c>
      <c r="BC80" s="239">
        <f t="shared" si="30"/>
        <v>0</v>
      </c>
      <c r="BD80" s="239">
        <f t="shared" si="30"/>
        <v>0</v>
      </c>
      <c r="BE80" s="239">
        <f t="shared" si="30"/>
        <v>0</v>
      </c>
      <c r="BF80" s="239">
        <f t="shared" si="31"/>
        <v>0</v>
      </c>
      <c r="BG80" s="239">
        <f t="shared" si="31"/>
        <v>0</v>
      </c>
      <c r="BH80" s="239">
        <f t="shared" si="31"/>
        <v>0</v>
      </c>
      <c r="BI80" s="239">
        <f t="shared" si="31"/>
        <v>0</v>
      </c>
      <c r="BJ80" s="239">
        <f t="shared" si="31"/>
        <v>0</v>
      </c>
      <c r="BK80" s="239">
        <f t="shared" si="31"/>
        <v>0</v>
      </c>
      <c r="BL80" s="239">
        <f t="shared" si="31"/>
        <v>0</v>
      </c>
      <c r="BM80" s="239">
        <f t="shared" si="31"/>
        <v>0</v>
      </c>
      <c r="BN80" s="239">
        <f t="shared" si="31"/>
        <v>0</v>
      </c>
      <c r="BO80" s="239">
        <f t="shared" si="31"/>
        <v>0</v>
      </c>
      <c r="BP80" s="239">
        <f t="shared" si="32"/>
        <v>0</v>
      </c>
      <c r="BQ80" s="239">
        <f t="shared" si="32"/>
        <v>0</v>
      </c>
      <c r="BR80" s="239">
        <f t="shared" si="32"/>
        <v>0</v>
      </c>
      <c r="BS80" s="239">
        <f t="shared" si="32"/>
        <v>0</v>
      </c>
      <c r="BT80" s="239">
        <f t="shared" si="32"/>
        <v>0</v>
      </c>
      <c r="BU80" s="239">
        <f t="shared" si="32"/>
        <v>0</v>
      </c>
      <c r="BV80" s="239">
        <f t="shared" si="32"/>
        <v>0</v>
      </c>
      <c r="BW80" s="239">
        <f t="shared" si="32"/>
        <v>0</v>
      </c>
      <c r="BX80" s="239">
        <f t="shared" si="32"/>
        <v>0</v>
      </c>
      <c r="BY80" s="239">
        <f t="shared" si="32"/>
        <v>0</v>
      </c>
      <c r="BZ80" s="239">
        <f t="shared" si="32"/>
        <v>0</v>
      </c>
      <c r="CA80" s="239">
        <f t="shared" si="32"/>
        <v>0</v>
      </c>
      <c r="CB80" s="239">
        <f t="shared" si="32"/>
        <v>0</v>
      </c>
      <c r="CC80" s="239">
        <f t="shared" si="32"/>
        <v>0</v>
      </c>
    </row>
    <row r="81" spans="1:81" outlineLevel="1" x14ac:dyDescent="0.25">
      <c r="B81" s="19" t="str">
        <f t="shared" si="18"/>
        <v>[Not Used]</v>
      </c>
      <c r="H81" s="239">
        <f t="shared" si="26"/>
        <v>0</v>
      </c>
      <c r="I81" s="239">
        <f t="shared" si="26"/>
        <v>0</v>
      </c>
      <c r="J81" s="239">
        <f t="shared" si="26"/>
        <v>0</v>
      </c>
      <c r="K81" s="239">
        <f t="shared" si="26"/>
        <v>0</v>
      </c>
      <c r="L81" s="239">
        <f t="shared" si="26"/>
        <v>0</v>
      </c>
      <c r="M81" s="239">
        <f t="shared" si="26"/>
        <v>0</v>
      </c>
      <c r="N81" s="239">
        <f t="shared" si="26"/>
        <v>0</v>
      </c>
      <c r="O81" s="239">
        <f t="shared" si="26"/>
        <v>0</v>
      </c>
      <c r="P81" s="239">
        <f t="shared" si="26"/>
        <v>0</v>
      </c>
      <c r="Q81" s="239">
        <f t="shared" si="26"/>
        <v>0</v>
      </c>
      <c r="R81" s="239">
        <f t="shared" si="27"/>
        <v>0</v>
      </c>
      <c r="S81" s="239">
        <f t="shared" si="27"/>
        <v>0</v>
      </c>
      <c r="T81" s="239">
        <f t="shared" si="27"/>
        <v>0</v>
      </c>
      <c r="U81" s="239">
        <f t="shared" si="27"/>
        <v>0</v>
      </c>
      <c r="V81" s="239">
        <f t="shared" si="27"/>
        <v>0</v>
      </c>
      <c r="W81" s="239">
        <f t="shared" si="27"/>
        <v>0</v>
      </c>
      <c r="X81" s="239">
        <f t="shared" si="27"/>
        <v>0</v>
      </c>
      <c r="Y81" s="239">
        <f t="shared" si="27"/>
        <v>0</v>
      </c>
      <c r="Z81" s="239">
        <f t="shared" si="27"/>
        <v>0</v>
      </c>
      <c r="AA81" s="239">
        <f t="shared" si="27"/>
        <v>0</v>
      </c>
      <c r="AB81" s="239">
        <f t="shared" si="28"/>
        <v>0</v>
      </c>
      <c r="AC81" s="239">
        <f t="shared" si="28"/>
        <v>0</v>
      </c>
      <c r="AD81" s="239">
        <f t="shared" si="28"/>
        <v>0</v>
      </c>
      <c r="AE81" s="239">
        <f t="shared" si="28"/>
        <v>0</v>
      </c>
      <c r="AF81" s="239">
        <f t="shared" si="28"/>
        <v>0</v>
      </c>
      <c r="AG81" s="239">
        <f t="shared" si="28"/>
        <v>0</v>
      </c>
      <c r="AH81" s="239">
        <f t="shared" si="28"/>
        <v>0</v>
      </c>
      <c r="AI81" s="239">
        <f t="shared" si="28"/>
        <v>0</v>
      </c>
      <c r="AJ81" s="239">
        <f t="shared" si="28"/>
        <v>0</v>
      </c>
      <c r="AK81" s="239">
        <f t="shared" si="28"/>
        <v>0</v>
      </c>
      <c r="AL81" s="239">
        <f t="shared" si="29"/>
        <v>0</v>
      </c>
      <c r="AM81" s="239">
        <f t="shared" si="29"/>
        <v>0</v>
      </c>
      <c r="AN81" s="239">
        <f t="shared" si="29"/>
        <v>0</v>
      </c>
      <c r="AO81" s="239">
        <f t="shared" si="29"/>
        <v>0</v>
      </c>
      <c r="AP81" s="239">
        <f t="shared" si="29"/>
        <v>0</v>
      </c>
      <c r="AQ81" s="239">
        <f t="shared" si="29"/>
        <v>0</v>
      </c>
      <c r="AR81" s="239">
        <f t="shared" si="29"/>
        <v>0</v>
      </c>
      <c r="AS81" s="239">
        <f t="shared" si="29"/>
        <v>0</v>
      </c>
      <c r="AT81" s="239">
        <f t="shared" si="29"/>
        <v>0</v>
      </c>
      <c r="AU81" s="239">
        <f t="shared" si="29"/>
        <v>0</v>
      </c>
      <c r="AV81" s="239">
        <f t="shared" si="30"/>
        <v>0</v>
      </c>
      <c r="AW81" s="239">
        <f t="shared" si="30"/>
        <v>0</v>
      </c>
      <c r="AX81" s="239">
        <f t="shared" si="30"/>
        <v>0</v>
      </c>
      <c r="AY81" s="239">
        <f t="shared" si="30"/>
        <v>0</v>
      </c>
      <c r="AZ81" s="239">
        <f t="shared" si="30"/>
        <v>0</v>
      </c>
      <c r="BA81" s="239">
        <f t="shared" si="30"/>
        <v>0</v>
      </c>
      <c r="BB81" s="239">
        <f t="shared" si="30"/>
        <v>0</v>
      </c>
      <c r="BC81" s="239">
        <f t="shared" si="30"/>
        <v>0</v>
      </c>
      <c r="BD81" s="239">
        <f t="shared" si="30"/>
        <v>0</v>
      </c>
      <c r="BE81" s="239">
        <f t="shared" si="30"/>
        <v>0</v>
      </c>
      <c r="BF81" s="239">
        <f t="shared" si="31"/>
        <v>0</v>
      </c>
      <c r="BG81" s="239">
        <f t="shared" si="31"/>
        <v>0</v>
      </c>
      <c r="BH81" s="239">
        <f t="shared" si="31"/>
        <v>0</v>
      </c>
      <c r="BI81" s="239">
        <f t="shared" si="31"/>
        <v>0</v>
      </c>
      <c r="BJ81" s="239">
        <f t="shared" si="31"/>
        <v>0</v>
      </c>
      <c r="BK81" s="239">
        <f t="shared" si="31"/>
        <v>0</v>
      </c>
      <c r="BL81" s="239">
        <f t="shared" si="31"/>
        <v>0</v>
      </c>
      <c r="BM81" s="239">
        <f t="shared" si="31"/>
        <v>0</v>
      </c>
      <c r="BN81" s="239">
        <f t="shared" si="31"/>
        <v>0</v>
      </c>
      <c r="BO81" s="239">
        <f t="shared" si="31"/>
        <v>0</v>
      </c>
      <c r="BP81" s="239">
        <f t="shared" si="32"/>
        <v>0</v>
      </c>
      <c r="BQ81" s="239">
        <f t="shared" si="32"/>
        <v>0</v>
      </c>
      <c r="BR81" s="239">
        <f t="shared" si="32"/>
        <v>0</v>
      </c>
      <c r="BS81" s="239">
        <f t="shared" si="32"/>
        <v>0</v>
      </c>
      <c r="BT81" s="239">
        <f t="shared" si="32"/>
        <v>0</v>
      </c>
      <c r="BU81" s="239">
        <f t="shared" si="32"/>
        <v>0</v>
      </c>
      <c r="BV81" s="239">
        <f t="shared" si="32"/>
        <v>0</v>
      </c>
      <c r="BW81" s="239">
        <f t="shared" si="32"/>
        <v>0</v>
      </c>
      <c r="BX81" s="239">
        <f t="shared" si="32"/>
        <v>0</v>
      </c>
      <c r="BY81" s="239">
        <f t="shared" si="32"/>
        <v>0</v>
      </c>
      <c r="BZ81" s="239">
        <f t="shared" si="32"/>
        <v>0</v>
      </c>
      <c r="CA81" s="239">
        <f t="shared" si="32"/>
        <v>0</v>
      </c>
      <c r="CB81" s="239">
        <f t="shared" si="32"/>
        <v>0</v>
      </c>
      <c r="CC81" s="239">
        <f t="shared" si="32"/>
        <v>0</v>
      </c>
    </row>
    <row r="82" spans="1:81" outlineLevel="1" x14ac:dyDescent="0.25">
      <c r="B82" s="19" t="str">
        <f t="shared" si="18"/>
        <v>[Not Used]</v>
      </c>
      <c r="H82" s="239">
        <f t="shared" si="26"/>
        <v>0</v>
      </c>
      <c r="I82" s="239">
        <f t="shared" si="26"/>
        <v>0</v>
      </c>
      <c r="J82" s="239">
        <f t="shared" si="26"/>
        <v>0</v>
      </c>
      <c r="K82" s="239">
        <f t="shared" si="26"/>
        <v>0</v>
      </c>
      <c r="L82" s="239">
        <f t="shared" si="26"/>
        <v>0</v>
      </c>
      <c r="M82" s="239">
        <f t="shared" si="26"/>
        <v>0</v>
      </c>
      <c r="N82" s="239">
        <f t="shared" si="26"/>
        <v>0</v>
      </c>
      <c r="O82" s="239">
        <f t="shared" si="26"/>
        <v>0</v>
      </c>
      <c r="P82" s="239">
        <f t="shared" si="26"/>
        <v>0</v>
      </c>
      <c r="Q82" s="239">
        <f t="shared" si="26"/>
        <v>0</v>
      </c>
      <c r="R82" s="239">
        <f t="shared" si="27"/>
        <v>0</v>
      </c>
      <c r="S82" s="239">
        <f t="shared" si="27"/>
        <v>0</v>
      </c>
      <c r="T82" s="239">
        <f t="shared" si="27"/>
        <v>0</v>
      </c>
      <c r="U82" s="239">
        <f t="shared" si="27"/>
        <v>0</v>
      </c>
      <c r="V82" s="239">
        <f t="shared" si="27"/>
        <v>0</v>
      </c>
      <c r="W82" s="239">
        <f t="shared" si="27"/>
        <v>0</v>
      </c>
      <c r="X82" s="239">
        <f t="shared" si="27"/>
        <v>0</v>
      </c>
      <c r="Y82" s="239">
        <f t="shared" si="27"/>
        <v>0</v>
      </c>
      <c r="Z82" s="239">
        <f t="shared" si="27"/>
        <v>0</v>
      </c>
      <c r="AA82" s="239">
        <f t="shared" si="27"/>
        <v>0</v>
      </c>
      <c r="AB82" s="239">
        <f t="shared" si="28"/>
        <v>0</v>
      </c>
      <c r="AC82" s="239">
        <f t="shared" si="28"/>
        <v>0</v>
      </c>
      <c r="AD82" s="239">
        <f t="shared" si="28"/>
        <v>0</v>
      </c>
      <c r="AE82" s="239">
        <f t="shared" si="28"/>
        <v>0</v>
      </c>
      <c r="AF82" s="239">
        <f t="shared" si="28"/>
        <v>0</v>
      </c>
      <c r="AG82" s="239">
        <f t="shared" si="28"/>
        <v>0</v>
      </c>
      <c r="AH82" s="239">
        <f t="shared" si="28"/>
        <v>0</v>
      </c>
      <c r="AI82" s="239">
        <f t="shared" si="28"/>
        <v>0</v>
      </c>
      <c r="AJ82" s="239">
        <f t="shared" si="28"/>
        <v>0</v>
      </c>
      <c r="AK82" s="239">
        <f t="shared" si="28"/>
        <v>0</v>
      </c>
      <c r="AL82" s="239">
        <f t="shared" si="29"/>
        <v>0</v>
      </c>
      <c r="AM82" s="239">
        <f t="shared" si="29"/>
        <v>0</v>
      </c>
      <c r="AN82" s="239">
        <f t="shared" si="29"/>
        <v>0</v>
      </c>
      <c r="AO82" s="239">
        <f t="shared" si="29"/>
        <v>0</v>
      </c>
      <c r="AP82" s="239">
        <f t="shared" si="29"/>
        <v>0</v>
      </c>
      <c r="AQ82" s="239">
        <f t="shared" si="29"/>
        <v>0</v>
      </c>
      <c r="AR82" s="239">
        <f t="shared" si="29"/>
        <v>0</v>
      </c>
      <c r="AS82" s="239">
        <f t="shared" si="29"/>
        <v>0</v>
      </c>
      <c r="AT82" s="239">
        <f t="shared" si="29"/>
        <v>0</v>
      </c>
      <c r="AU82" s="239">
        <f t="shared" si="29"/>
        <v>0</v>
      </c>
      <c r="AV82" s="239">
        <f t="shared" si="30"/>
        <v>0</v>
      </c>
      <c r="AW82" s="239">
        <f t="shared" si="30"/>
        <v>0</v>
      </c>
      <c r="AX82" s="239">
        <f t="shared" si="30"/>
        <v>0</v>
      </c>
      <c r="AY82" s="239">
        <f t="shared" si="30"/>
        <v>0</v>
      </c>
      <c r="AZ82" s="239">
        <f t="shared" si="30"/>
        <v>0</v>
      </c>
      <c r="BA82" s="239">
        <f t="shared" si="30"/>
        <v>0</v>
      </c>
      <c r="BB82" s="239">
        <f t="shared" si="30"/>
        <v>0</v>
      </c>
      <c r="BC82" s="239">
        <f t="shared" si="30"/>
        <v>0</v>
      </c>
      <c r="BD82" s="239">
        <f t="shared" si="30"/>
        <v>0</v>
      </c>
      <c r="BE82" s="239">
        <f t="shared" si="30"/>
        <v>0</v>
      </c>
      <c r="BF82" s="239">
        <f t="shared" si="31"/>
        <v>0</v>
      </c>
      <c r="BG82" s="239">
        <f t="shared" si="31"/>
        <v>0</v>
      </c>
      <c r="BH82" s="239">
        <f t="shared" si="31"/>
        <v>0</v>
      </c>
      <c r="BI82" s="239">
        <f t="shared" si="31"/>
        <v>0</v>
      </c>
      <c r="BJ82" s="239">
        <f t="shared" si="31"/>
        <v>0</v>
      </c>
      <c r="BK82" s="239">
        <f t="shared" si="31"/>
        <v>0</v>
      </c>
      <c r="BL82" s="239">
        <f t="shared" si="31"/>
        <v>0</v>
      </c>
      <c r="BM82" s="239">
        <f t="shared" si="31"/>
        <v>0</v>
      </c>
      <c r="BN82" s="239">
        <f t="shared" si="31"/>
        <v>0</v>
      </c>
      <c r="BO82" s="239">
        <f t="shared" si="31"/>
        <v>0</v>
      </c>
      <c r="BP82" s="239">
        <f t="shared" si="32"/>
        <v>0</v>
      </c>
      <c r="BQ82" s="239">
        <f t="shared" si="32"/>
        <v>0</v>
      </c>
      <c r="BR82" s="239">
        <f t="shared" si="32"/>
        <v>0</v>
      </c>
      <c r="BS82" s="239">
        <f t="shared" si="32"/>
        <v>0</v>
      </c>
      <c r="BT82" s="239">
        <f t="shared" si="32"/>
        <v>0</v>
      </c>
      <c r="BU82" s="239">
        <f t="shared" si="32"/>
        <v>0</v>
      </c>
      <c r="BV82" s="239">
        <f t="shared" si="32"/>
        <v>0</v>
      </c>
      <c r="BW82" s="239">
        <f t="shared" si="32"/>
        <v>0</v>
      </c>
      <c r="BX82" s="239">
        <f t="shared" si="32"/>
        <v>0</v>
      </c>
      <c r="BY82" s="239">
        <f t="shared" si="32"/>
        <v>0</v>
      </c>
      <c r="BZ82" s="239">
        <f t="shared" si="32"/>
        <v>0</v>
      </c>
      <c r="CA82" s="239">
        <f t="shared" si="32"/>
        <v>0</v>
      </c>
      <c r="CB82" s="239">
        <f t="shared" si="32"/>
        <v>0</v>
      </c>
      <c r="CC82" s="239">
        <f t="shared" si="32"/>
        <v>0</v>
      </c>
    </row>
    <row r="83" spans="1:81" outlineLevel="1" x14ac:dyDescent="0.25">
      <c r="B83" s="19" t="str">
        <f t="shared" si="18"/>
        <v>[Not Used]</v>
      </c>
      <c r="H83" s="239">
        <f t="shared" si="26"/>
        <v>0</v>
      </c>
      <c r="I83" s="239">
        <f t="shared" si="26"/>
        <v>0</v>
      </c>
      <c r="J83" s="239">
        <f t="shared" si="26"/>
        <v>0</v>
      </c>
      <c r="K83" s="239">
        <f t="shared" si="26"/>
        <v>0</v>
      </c>
      <c r="L83" s="239">
        <f t="shared" si="26"/>
        <v>0</v>
      </c>
      <c r="M83" s="239">
        <f t="shared" si="26"/>
        <v>0</v>
      </c>
      <c r="N83" s="239">
        <f t="shared" si="26"/>
        <v>0</v>
      </c>
      <c r="O83" s="239">
        <f t="shared" si="26"/>
        <v>0</v>
      </c>
      <c r="P83" s="239">
        <f t="shared" si="26"/>
        <v>0</v>
      </c>
      <c r="Q83" s="239">
        <f t="shared" si="26"/>
        <v>0</v>
      </c>
      <c r="R83" s="239">
        <f t="shared" si="27"/>
        <v>0</v>
      </c>
      <c r="S83" s="239">
        <f t="shared" si="27"/>
        <v>0</v>
      </c>
      <c r="T83" s="239">
        <f t="shared" si="27"/>
        <v>0</v>
      </c>
      <c r="U83" s="239">
        <f t="shared" si="27"/>
        <v>0</v>
      </c>
      <c r="V83" s="239">
        <f t="shared" si="27"/>
        <v>0</v>
      </c>
      <c r="W83" s="239">
        <f t="shared" si="27"/>
        <v>0</v>
      </c>
      <c r="X83" s="239">
        <f t="shared" si="27"/>
        <v>0</v>
      </c>
      <c r="Y83" s="239">
        <f t="shared" si="27"/>
        <v>0</v>
      </c>
      <c r="Z83" s="239">
        <f t="shared" si="27"/>
        <v>0</v>
      </c>
      <c r="AA83" s="239">
        <f t="shared" si="27"/>
        <v>0</v>
      </c>
      <c r="AB83" s="239">
        <f t="shared" si="28"/>
        <v>0</v>
      </c>
      <c r="AC83" s="239">
        <f t="shared" si="28"/>
        <v>0</v>
      </c>
      <c r="AD83" s="239">
        <f t="shared" si="28"/>
        <v>0</v>
      </c>
      <c r="AE83" s="239">
        <f t="shared" si="28"/>
        <v>0</v>
      </c>
      <c r="AF83" s="239">
        <f t="shared" si="28"/>
        <v>0</v>
      </c>
      <c r="AG83" s="239">
        <f t="shared" si="28"/>
        <v>0</v>
      </c>
      <c r="AH83" s="239">
        <f t="shared" si="28"/>
        <v>0</v>
      </c>
      <c r="AI83" s="239">
        <f t="shared" si="28"/>
        <v>0</v>
      </c>
      <c r="AJ83" s="239">
        <f t="shared" si="28"/>
        <v>0</v>
      </c>
      <c r="AK83" s="239">
        <f t="shared" si="28"/>
        <v>0</v>
      </c>
      <c r="AL83" s="239">
        <f t="shared" si="29"/>
        <v>0</v>
      </c>
      <c r="AM83" s="239">
        <f t="shared" si="29"/>
        <v>0</v>
      </c>
      <c r="AN83" s="239">
        <f t="shared" si="29"/>
        <v>0</v>
      </c>
      <c r="AO83" s="239">
        <f t="shared" si="29"/>
        <v>0</v>
      </c>
      <c r="AP83" s="239">
        <f t="shared" si="29"/>
        <v>0</v>
      </c>
      <c r="AQ83" s="239">
        <f t="shared" si="29"/>
        <v>0</v>
      </c>
      <c r="AR83" s="239">
        <f t="shared" si="29"/>
        <v>0</v>
      </c>
      <c r="AS83" s="239">
        <f t="shared" si="29"/>
        <v>0</v>
      </c>
      <c r="AT83" s="239">
        <f t="shared" si="29"/>
        <v>0</v>
      </c>
      <c r="AU83" s="239">
        <f t="shared" si="29"/>
        <v>0</v>
      </c>
      <c r="AV83" s="239">
        <f t="shared" si="30"/>
        <v>0</v>
      </c>
      <c r="AW83" s="239">
        <f t="shared" si="30"/>
        <v>0</v>
      </c>
      <c r="AX83" s="239">
        <f t="shared" si="30"/>
        <v>0</v>
      </c>
      <c r="AY83" s="239">
        <f t="shared" si="30"/>
        <v>0</v>
      </c>
      <c r="AZ83" s="239">
        <f t="shared" si="30"/>
        <v>0</v>
      </c>
      <c r="BA83" s="239">
        <f t="shared" si="30"/>
        <v>0</v>
      </c>
      <c r="BB83" s="239">
        <f t="shared" si="30"/>
        <v>0</v>
      </c>
      <c r="BC83" s="239">
        <f t="shared" si="30"/>
        <v>0</v>
      </c>
      <c r="BD83" s="239">
        <f t="shared" si="30"/>
        <v>0</v>
      </c>
      <c r="BE83" s="239">
        <f t="shared" si="30"/>
        <v>0</v>
      </c>
      <c r="BF83" s="239">
        <f t="shared" si="31"/>
        <v>0</v>
      </c>
      <c r="BG83" s="239">
        <f t="shared" si="31"/>
        <v>0</v>
      </c>
      <c r="BH83" s="239">
        <f t="shared" si="31"/>
        <v>0</v>
      </c>
      <c r="BI83" s="239">
        <f t="shared" si="31"/>
        <v>0</v>
      </c>
      <c r="BJ83" s="239">
        <f t="shared" si="31"/>
        <v>0</v>
      </c>
      <c r="BK83" s="239">
        <f t="shared" si="31"/>
        <v>0</v>
      </c>
      <c r="BL83" s="239">
        <f t="shared" si="31"/>
        <v>0</v>
      </c>
      <c r="BM83" s="239">
        <f t="shared" si="31"/>
        <v>0</v>
      </c>
      <c r="BN83" s="239">
        <f t="shared" si="31"/>
        <v>0</v>
      </c>
      <c r="BO83" s="239">
        <f t="shared" si="31"/>
        <v>0</v>
      </c>
      <c r="BP83" s="239">
        <f t="shared" si="32"/>
        <v>0</v>
      </c>
      <c r="BQ83" s="239">
        <f t="shared" si="32"/>
        <v>0</v>
      </c>
      <c r="BR83" s="239">
        <f t="shared" si="32"/>
        <v>0</v>
      </c>
      <c r="BS83" s="239">
        <f t="shared" si="32"/>
        <v>0</v>
      </c>
      <c r="BT83" s="239">
        <f t="shared" si="32"/>
        <v>0</v>
      </c>
      <c r="BU83" s="239">
        <f t="shared" si="32"/>
        <v>0</v>
      </c>
      <c r="BV83" s="239">
        <f t="shared" si="32"/>
        <v>0</v>
      </c>
      <c r="BW83" s="239">
        <f t="shared" si="32"/>
        <v>0</v>
      </c>
      <c r="BX83" s="239">
        <f t="shared" si="32"/>
        <v>0</v>
      </c>
      <c r="BY83" s="239">
        <f t="shared" si="32"/>
        <v>0</v>
      </c>
      <c r="BZ83" s="239">
        <f t="shared" si="32"/>
        <v>0</v>
      </c>
      <c r="CA83" s="239">
        <f t="shared" si="32"/>
        <v>0</v>
      </c>
      <c r="CB83" s="239">
        <f t="shared" si="32"/>
        <v>0</v>
      </c>
      <c r="CC83" s="239">
        <f t="shared" si="32"/>
        <v>0</v>
      </c>
    </row>
    <row r="84" spans="1:81" outlineLevel="1" x14ac:dyDescent="0.25">
      <c r="B84" s="19" t="str">
        <f t="shared" si="18"/>
        <v>[Not Used]</v>
      </c>
      <c r="H84" s="239">
        <f t="shared" si="26"/>
        <v>0</v>
      </c>
      <c r="I84" s="239">
        <f t="shared" si="26"/>
        <v>0</v>
      </c>
      <c r="J84" s="239">
        <f t="shared" si="26"/>
        <v>0</v>
      </c>
      <c r="K84" s="239">
        <f t="shared" si="26"/>
        <v>0</v>
      </c>
      <c r="L84" s="239">
        <f t="shared" si="26"/>
        <v>0</v>
      </c>
      <c r="M84" s="239">
        <f t="shared" si="26"/>
        <v>0</v>
      </c>
      <c r="N84" s="239">
        <f t="shared" si="26"/>
        <v>0</v>
      </c>
      <c r="O84" s="239">
        <f t="shared" si="26"/>
        <v>0</v>
      </c>
      <c r="P84" s="239">
        <f t="shared" si="26"/>
        <v>0</v>
      </c>
      <c r="Q84" s="239">
        <f t="shared" si="26"/>
        <v>0</v>
      </c>
      <c r="R84" s="239">
        <f t="shared" si="27"/>
        <v>0</v>
      </c>
      <c r="S84" s="239">
        <f t="shared" si="27"/>
        <v>0</v>
      </c>
      <c r="T84" s="239">
        <f t="shared" si="27"/>
        <v>0</v>
      </c>
      <c r="U84" s="239">
        <f t="shared" si="27"/>
        <v>0</v>
      </c>
      <c r="V84" s="239">
        <f t="shared" si="27"/>
        <v>0</v>
      </c>
      <c r="W84" s="239">
        <f t="shared" si="27"/>
        <v>0</v>
      </c>
      <c r="X84" s="239">
        <f t="shared" si="27"/>
        <v>0</v>
      </c>
      <c r="Y84" s="239">
        <f t="shared" si="27"/>
        <v>0</v>
      </c>
      <c r="Z84" s="239">
        <f t="shared" si="27"/>
        <v>0</v>
      </c>
      <c r="AA84" s="239">
        <f t="shared" si="27"/>
        <v>0</v>
      </c>
      <c r="AB84" s="239">
        <f t="shared" si="28"/>
        <v>0</v>
      </c>
      <c r="AC84" s="239">
        <f t="shared" si="28"/>
        <v>0</v>
      </c>
      <c r="AD84" s="239">
        <f t="shared" si="28"/>
        <v>0</v>
      </c>
      <c r="AE84" s="239">
        <f t="shared" si="28"/>
        <v>0</v>
      </c>
      <c r="AF84" s="239">
        <f t="shared" si="28"/>
        <v>0</v>
      </c>
      <c r="AG84" s="239">
        <f t="shared" si="28"/>
        <v>0</v>
      </c>
      <c r="AH84" s="239">
        <f t="shared" si="28"/>
        <v>0</v>
      </c>
      <c r="AI84" s="239">
        <f t="shared" si="28"/>
        <v>0</v>
      </c>
      <c r="AJ84" s="239">
        <f t="shared" si="28"/>
        <v>0</v>
      </c>
      <c r="AK84" s="239">
        <f t="shared" si="28"/>
        <v>0</v>
      </c>
      <c r="AL84" s="239">
        <f t="shared" si="29"/>
        <v>0</v>
      </c>
      <c r="AM84" s="239">
        <f t="shared" si="29"/>
        <v>0</v>
      </c>
      <c r="AN84" s="239">
        <f t="shared" si="29"/>
        <v>0</v>
      </c>
      <c r="AO84" s="239">
        <f t="shared" si="29"/>
        <v>0</v>
      </c>
      <c r="AP84" s="239">
        <f t="shared" si="29"/>
        <v>0</v>
      </c>
      <c r="AQ84" s="239">
        <f t="shared" si="29"/>
        <v>0</v>
      </c>
      <c r="AR84" s="239">
        <f t="shared" si="29"/>
        <v>0</v>
      </c>
      <c r="AS84" s="239">
        <f t="shared" si="29"/>
        <v>0</v>
      </c>
      <c r="AT84" s="239">
        <f t="shared" si="29"/>
        <v>0</v>
      </c>
      <c r="AU84" s="239">
        <f t="shared" si="29"/>
        <v>0</v>
      </c>
      <c r="AV84" s="239">
        <f t="shared" si="30"/>
        <v>0</v>
      </c>
      <c r="AW84" s="239">
        <f t="shared" si="30"/>
        <v>0</v>
      </c>
      <c r="AX84" s="239">
        <f t="shared" si="30"/>
        <v>0</v>
      </c>
      <c r="AY84" s="239">
        <f t="shared" si="30"/>
        <v>0</v>
      </c>
      <c r="AZ84" s="239">
        <f t="shared" si="30"/>
        <v>0</v>
      </c>
      <c r="BA84" s="239">
        <f t="shared" si="30"/>
        <v>0</v>
      </c>
      <c r="BB84" s="239">
        <f t="shared" si="30"/>
        <v>0</v>
      </c>
      <c r="BC84" s="239">
        <f t="shared" si="30"/>
        <v>0</v>
      </c>
      <c r="BD84" s="239">
        <f t="shared" si="30"/>
        <v>0</v>
      </c>
      <c r="BE84" s="239">
        <f t="shared" si="30"/>
        <v>0</v>
      </c>
      <c r="BF84" s="239">
        <f t="shared" si="31"/>
        <v>0</v>
      </c>
      <c r="BG84" s="239">
        <f t="shared" si="31"/>
        <v>0</v>
      </c>
      <c r="BH84" s="239">
        <f t="shared" si="31"/>
        <v>0</v>
      </c>
      <c r="BI84" s="239">
        <f t="shared" si="31"/>
        <v>0</v>
      </c>
      <c r="BJ84" s="239">
        <f t="shared" si="31"/>
        <v>0</v>
      </c>
      <c r="BK84" s="239">
        <f t="shared" si="31"/>
        <v>0</v>
      </c>
      <c r="BL84" s="239">
        <f t="shared" si="31"/>
        <v>0</v>
      </c>
      <c r="BM84" s="239">
        <f t="shared" si="31"/>
        <v>0</v>
      </c>
      <c r="BN84" s="239">
        <f t="shared" si="31"/>
        <v>0</v>
      </c>
      <c r="BO84" s="239">
        <f t="shared" si="31"/>
        <v>0</v>
      </c>
      <c r="BP84" s="239">
        <f t="shared" si="32"/>
        <v>0</v>
      </c>
      <c r="BQ84" s="239">
        <f t="shared" si="32"/>
        <v>0</v>
      </c>
      <c r="BR84" s="239">
        <f t="shared" si="32"/>
        <v>0</v>
      </c>
      <c r="BS84" s="239">
        <f t="shared" si="32"/>
        <v>0</v>
      </c>
      <c r="BT84" s="239">
        <f t="shared" si="32"/>
        <v>0</v>
      </c>
      <c r="BU84" s="239">
        <f t="shared" si="32"/>
        <v>0</v>
      </c>
      <c r="BV84" s="239">
        <f t="shared" si="32"/>
        <v>0</v>
      </c>
      <c r="BW84" s="239">
        <f t="shared" si="32"/>
        <v>0</v>
      </c>
      <c r="BX84" s="239">
        <f t="shared" si="32"/>
        <v>0</v>
      </c>
      <c r="BY84" s="239">
        <f t="shared" si="32"/>
        <v>0</v>
      </c>
      <c r="BZ84" s="239">
        <f t="shared" si="32"/>
        <v>0</v>
      </c>
      <c r="CA84" s="239">
        <f t="shared" si="32"/>
        <v>0</v>
      </c>
      <c r="CB84" s="239">
        <f t="shared" si="32"/>
        <v>0</v>
      </c>
      <c r="CC84" s="239">
        <f t="shared" si="32"/>
        <v>0</v>
      </c>
    </row>
    <row r="85" spans="1:81" outlineLevel="1" x14ac:dyDescent="0.25">
      <c r="B85" s="19" t="str">
        <f t="shared" si="18"/>
        <v>[Not Used]</v>
      </c>
      <c r="H85" s="239">
        <f t="shared" si="26"/>
        <v>0</v>
      </c>
      <c r="I85" s="239">
        <f t="shared" si="26"/>
        <v>0</v>
      </c>
      <c r="J85" s="239">
        <f t="shared" si="26"/>
        <v>0</v>
      </c>
      <c r="K85" s="239">
        <f t="shared" si="26"/>
        <v>0</v>
      </c>
      <c r="L85" s="239">
        <f t="shared" si="26"/>
        <v>0</v>
      </c>
      <c r="M85" s="239">
        <f t="shared" si="26"/>
        <v>0</v>
      </c>
      <c r="N85" s="239">
        <f t="shared" si="26"/>
        <v>0</v>
      </c>
      <c r="O85" s="239">
        <f t="shared" si="26"/>
        <v>0</v>
      </c>
      <c r="P85" s="239">
        <f t="shared" si="26"/>
        <v>0</v>
      </c>
      <c r="Q85" s="239">
        <f t="shared" si="26"/>
        <v>0</v>
      </c>
      <c r="R85" s="239">
        <f t="shared" si="27"/>
        <v>0</v>
      </c>
      <c r="S85" s="239">
        <f t="shared" si="27"/>
        <v>0</v>
      </c>
      <c r="T85" s="239">
        <f t="shared" si="27"/>
        <v>0</v>
      </c>
      <c r="U85" s="239">
        <f t="shared" si="27"/>
        <v>0</v>
      </c>
      <c r="V85" s="239">
        <f t="shared" si="27"/>
        <v>0</v>
      </c>
      <c r="W85" s="239">
        <f t="shared" si="27"/>
        <v>0</v>
      </c>
      <c r="X85" s="239">
        <f t="shared" si="27"/>
        <v>0</v>
      </c>
      <c r="Y85" s="239">
        <f t="shared" si="27"/>
        <v>0</v>
      </c>
      <c r="Z85" s="239">
        <f t="shared" si="27"/>
        <v>0</v>
      </c>
      <c r="AA85" s="239">
        <f t="shared" si="27"/>
        <v>0</v>
      </c>
      <c r="AB85" s="239">
        <f t="shared" si="28"/>
        <v>0</v>
      </c>
      <c r="AC85" s="239">
        <f t="shared" si="28"/>
        <v>0</v>
      </c>
      <c r="AD85" s="239">
        <f t="shared" si="28"/>
        <v>0</v>
      </c>
      <c r="AE85" s="239">
        <f t="shared" si="28"/>
        <v>0</v>
      </c>
      <c r="AF85" s="239">
        <f t="shared" si="28"/>
        <v>0</v>
      </c>
      <c r="AG85" s="239">
        <f t="shared" si="28"/>
        <v>0</v>
      </c>
      <c r="AH85" s="239">
        <f t="shared" si="28"/>
        <v>0</v>
      </c>
      <c r="AI85" s="239">
        <f t="shared" si="28"/>
        <v>0</v>
      </c>
      <c r="AJ85" s="239">
        <f t="shared" si="28"/>
        <v>0</v>
      </c>
      <c r="AK85" s="239">
        <f t="shared" si="28"/>
        <v>0</v>
      </c>
      <c r="AL85" s="239">
        <f t="shared" si="29"/>
        <v>0</v>
      </c>
      <c r="AM85" s="239">
        <f t="shared" si="29"/>
        <v>0</v>
      </c>
      <c r="AN85" s="239">
        <f t="shared" si="29"/>
        <v>0</v>
      </c>
      <c r="AO85" s="239">
        <f t="shared" si="29"/>
        <v>0</v>
      </c>
      <c r="AP85" s="239">
        <f t="shared" si="29"/>
        <v>0</v>
      </c>
      <c r="AQ85" s="239">
        <f t="shared" si="29"/>
        <v>0</v>
      </c>
      <c r="AR85" s="239">
        <f t="shared" si="29"/>
        <v>0</v>
      </c>
      <c r="AS85" s="239">
        <f t="shared" si="29"/>
        <v>0</v>
      </c>
      <c r="AT85" s="239">
        <f t="shared" si="29"/>
        <v>0</v>
      </c>
      <c r="AU85" s="239">
        <f t="shared" si="29"/>
        <v>0</v>
      </c>
      <c r="AV85" s="239">
        <f t="shared" si="30"/>
        <v>0</v>
      </c>
      <c r="AW85" s="239">
        <f t="shared" si="30"/>
        <v>0</v>
      </c>
      <c r="AX85" s="239">
        <f t="shared" si="30"/>
        <v>0</v>
      </c>
      <c r="AY85" s="239">
        <f t="shared" si="30"/>
        <v>0</v>
      </c>
      <c r="AZ85" s="239">
        <f t="shared" si="30"/>
        <v>0</v>
      </c>
      <c r="BA85" s="239">
        <f t="shared" si="30"/>
        <v>0</v>
      </c>
      <c r="BB85" s="239">
        <f t="shared" si="30"/>
        <v>0</v>
      </c>
      <c r="BC85" s="239">
        <f t="shared" si="30"/>
        <v>0</v>
      </c>
      <c r="BD85" s="239">
        <f t="shared" si="30"/>
        <v>0</v>
      </c>
      <c r="BE85" s="239">
        <f t="shared" si="30"/>
        <v>0</v>
      </c>
      <c r="BF85" s="239">
        <f t="shared" si="31"/>
        <v>0</v>
      </c>
      <c r="BG85" s="239">
        <f t="shared" si="31"/>
        <v>0</v>
      </c>
      <c r="BH85" s="239">
        <f t="shared" si="31"/>
        <v>0</v>
      </c>
      <c r="BI85" s="239">
        <f t="shared" si="31"/>
        <v>0</v>
      </c>
      <c r="BJ85" s="239">
        <f t="shared" si="31"/>
        <v>0</v>
      </c>
      <c r="BK85" s="239">
        <f t="shared" si="31"/>
        <v>0</v>
      </c>
      <c r="BL85" s="239">
        <f t="shared" si="31"/>
        <v>0</v>
      </c>
      <c r="BM85" s="239">
        <f t="shared" si="31"/>
        <v>0</v>
      </c>
      <c r="BN85" s="239">
        <f t="shared" si="31"/>
        <v>0</v>
      </c>
      <c r="BO85" s="239">
        <f t="shared" si="31"/>
        <v>0</v>
      </c>
      <c r="BP85" s="239">
        <f t="shared" si="32"/>
        <v>0</v>
      </c>
      <c r="BQ85" s="239">
        <f t="shared" si="32"/>
        <v>0</v>
      </c>
      <c r="BR85" s="239">
        <f t="shared" si="32"/>
        <v>0</v>
      </c>
      <c r="BS85" s="239">
        <f t="shared" si="32"/>
        <v>0</v>
      </c>
      <c r="BT85" s="239">
        <f t="shared" si="32"/>
        <v>0</v>
      </c>
      <c r="BU85" s="239">
        <f t="shared" si="32"/>
        <v>0</v>
      </c>
      <c r="BV85" s="239">
        <f t="shared" si="32"/>
        <v>0</v>
      </c>
      <c r="BW85" s="239">
        <f t="shared" si="32"/>
        <v>0</v>
      </c>
      <c r="BX85" s="239">
        <f t="shared" si="32"/>
        <v>0</v>
      </c>
      <c r="BY85" s="239">
        <f t="shared" si="32"/>
        <v>0</v>
      </c>
      <c r="BZ85" s="239">
        <f t="shared" si="32"/>
        <v>0</v>
      </c>
      <c r="CA85" s="239">
        <f t="shared" si="32"/>
        <v>0</v>
      </c>
      <c r="CB85" s="239">
        <f t="shared" si="32"/>
        <v>0</v>
      </c>
      <c r="CC85" s="239">
        <f t="shared" si="32"/>
        <v>0</v>
      </c>
    </row>
    <row r="86" spans="1:81" outlineLevel="1" x14ac:dyDescent="0.25">
      <c r="B86" s="19" t="str">
        <f t="shared" si="18"/>
        <v>[Not Used]</v>
      </c>
      <c r="H86" s="239">
        <f t="shared" si="26"/>
        <v>0</v>
      </c>
      <c r="I86" s="239">
        <f t="shared" si="26"/>
        <v>0</v>
      </c>
      <c r="J86" s="239">
        <f t="shared" si="26"/>
        <v>0</v>
      </c>
      <c r="K86" s="239">
        <f t="shared" si="26"/>
        <v>0</v>
      </c>
      <c r="L86" s="239">
        <f t="shared" si="26"/>
        <v>0</v>
      </c>
      <c r="M86" s="239">
        <f t="shared" si="26"/>
        <v>0</v>
      </c>
      <c r="N86" s="239">
        <f t="shared" si="26"/>
        <v>0</v>
      </c>
      <c r="O86" s="239">
        <f t="shared" si="26"/>
        <v>0</v>
      </c>
      <c r="P86" s="239">
        <f t="shared" si="26"/>
        <v>0</v>
      </c>
      <c r="Q86" s="239">
        <f t="shared" si="26"/>
        <v>0</v>
      </c>
      <c r="R86" s="239">
        <f t="shared" si="27"/>
        <v>0</v>
      </c>
      <c r="S86" s="239">
        <f t="shared" si="27"/>
        <v>0</v>
      </c>
      <c r="T86" s="239">
        <f t="shared" si="27"/>
        <v>0</v>
      </c>
      <c r="U86" s="239">
        <f t="shared" si="27"/>
        <v>0</v>
      </c>
      <c r="V86" s="239">
        <f t="shared" si="27"/>
        <v>0</v>
      </c>
      <c r="W86" s="239">
        <f t="shared" si="27"/>
        <v>0</v>
      </c>
      <c r="X86" s="239">
        <f t="shared" si="27"/>
        <v>0</v>
      </c>
      <c r="Y86" s="239">
        <f t="shared" si="27"/>
        <v>0</v>
      </c>
      <c r="Z86" s="239">
        <f t="shared" si="27"/>
        <v>0</v>
      </c>
      <c r="AA86" s="239">
        <f t="shared" si="27"/>
        <v>0</v>
      </c>
      <c r="AB86" s="239">
        <f t="shared" si="28"/>
        <v>0</v>
      </c>
      <c r="AC86" s="239">
        <f t="shared" si="28"/>
        <v>0</v>
      </c>
      <c r="AD86" s="239">
        <f t="shared" si="28"/>
        <v>0</v>
      </c>
      <c r="AE86" s="239">
        <f t="shared" si="28"/>
        <v>0</v>
      </c>
      <c r="AF86" s="239">
        <f t="shared" si="28"/>
        <v>0</v>
      </c>
      <c r="AG86" s="239">
        <f t="shared" si="28"/>
        <v>0</v>
      </c>
      <c r="AH86" s="239">
        <f t="shared" si="28"/>
        <v>0</v>
      </c>
      <c r="AI86" s="239">
        <f t="shared" si="28"/>
        <v>0</v>
      </c>
      <c r="AJ86" s="239">
        <f t="shared" si="28"/>
        <v>0</v>
      </c>
      <c r="AK86" s="239">
        <f t="shared" si="28"/>
        <v>0</v>
      </c>
      <c r="AL86" s="239">
        <f t="shared" si="29"/>
        <v>0</v>
      </c>
      <c r="AM86" s="239">
        <f t="shared" si="29"/>
        <v>0</v>
      </c>
      <c r="AN86" s="239">
        <f t="shared" si="29"/>
        <v>0</v>
      </c>
      <c r="AO86" s="239">
        <f t="shared" si="29"/>
        <v>0</v>
      </c>
      <c r="AP86" s="239">
        <f t="shared" si="29"/>
        <v>0</v>
      </c>
      <c r="AQ86" s="239">
        <f t="shared" si="29"/>
        <v>0</v>
      </c>
      <c r="AR86" s="239">
        <f t="shared" si="29"/>
        <v>0</v>
      </c>
      <c r="AS86" s="239">
        <f t="shared" si="29"/>
        <v>0</v>
      </c>
      <c r="AT86" s="239">
        <f t="shared" si="29"/>
        <v>0</v>
      </c>
      <c r="AU86" s="239">
        <f t="shared" si="29"/>
        <v>0</v>
      </c>
      <c r="AV86" s="239">
        <f t="shared" si="30"/>
        <v>0</v>
      </c>
      <c r="AW86" s="239">
        <f t="shared" si="30"/>
        <v>0</v>
      </c>
      <c r="AX86" s="239">
        <f t="shared" si="30"/>
        <v>0</v>
      </c>
      <c r="AY86" s="239">
        <f t="shared" si="30"/>
        <v>0</v>
      </c>
      <c r="AZ86" s="239">
        <f t="shared" si="30"/>
        <v>0</v>
      </c>
      <c r="BA86" s="239">
        <f t="shared" si="30"/>
        <v>0</v>
      </c>
      <c r="BB86" s="239">
        <f t="shared" si="30"/>
        <v>0</v>
      </c>
      <c r="BC86" s="239">
        <f t="shared" si="30"/>
        <v>0</v>
      </c>
      <c r="BD86" s="239">
        <f t="shared" si="30"/>
        <v>0</v>
      </c>
      <c r="BE86" s="239">
        <f t="shared" si="30"/>
        <v>0</v>
      </c>
      <c r="BF86" s="239">
        <f t="shared" si="31"/>
        <v>0</v>
      </c>
      <c r="BG86" s="239">
        <f t="shared" si="31"/>
        <v>0</v>
      </c>
      <c r="BH86" s="239">
        <f t="shared" si="31"/>
        <v>0</v>
      </c>
      <c r="BI86" s="239">
        <f t="shared" si="31"/>
        <v>0</v>
      </c>
      <c r="BJ86" s="239">
        <f t="shared" si="31"/>
        <v>0</v>
      </c>
      <c r="BK86" s="239">
        <f t="shared" si="31"/>
        <v>0</v>
      </c>
      <c r="BL86" s="239">
        <f t="shared" si="31"/>
        <v>0</v>
      </c>
      <c r="BM86" s="239">
        <f t="shared" si="31"/>
        <v>0</v>
      </c>
      <c r="BN86" s="239">
        <f t="shared" si="31"/>
        <v>0</v>
      </c>
      <c r="BO86" s="239">
        <f t="shared" si="31"/>
        <v>0</v>
      </c>
      <c r="BP86" s="239">
        <f t="shared" si="32"/>
        <v>0</v>
      </c>
      <c r="BQ86" s="239">
        <f t="shared" si="32"/>
        <v>0</v>
      </c>
      <c r="BR86" s="239">
        <f t="shared" si="32"/>
        <v>0</v>
      </c>
      <c r="BS86" s="239">
        <f t="shared" si="32"/>
        <v>0</v>
      </c>
      <c r="BT86" s="239">
        <f t="shared" si="32"/>
        <v>0</v>
      </c>
      <c r="BU86" s="239">
        <f t="shared" si="32"/>
        <v>0</v>
      </c>
      <c r="BV86" s="239">
        <f t="shared" si="32"/>
        <v>0</v>
      </c>
      <c r="BW86" s="239">
        <f t="shared" si="32"/>
        <v>0</v>
      </c>
      <c r="BX86" s="239">
        <f t="shared" si="32"/>
        <v>0</v>
      </c>
      <c r="BY86" s="239">
        <f t="shared" si="32"/>
        <v>0</v>
      </c>
      <c r="BZ86" s="239">
        <f t="shared" si="32"/>
        <v>0</v>
      </c>
      <c r="CA86" s="239">
        <f t="shared" si="32"/>
        <v>0</v>
      </c>
      <c r="CB86" s="239">
        <f t="shared" si="32"/>
        <v>0</v>
      </c>
      <c r="CC86" s="239">
        <f t="shared" si="32"/>
        <v>0</v>
      </c>
    </row>
    <row r="87" spans="1:81" outlineLevel="1" x14ac:dyDescent="0.25">
      <c r="B87" s="19" t="str">
        <f t="shared" si="18"/>
        <v>[Not Used]</v>
      </c>
      <c r="H87" s="239">
        <f t="shared" si="26"/>
        <v>0</v>
      </c>
      <c r="I87" s="239">
        <f t="shared" si="26"/>
        <v>0</v>
      </c>
      <c r="J87" s="239">
        <f t="shared" si="26"/>
        <v>0</v>
      </c>
      <c r="K87" s="239">
        <f t="shared" si="26"/>
        <v>0</v>
      </c>
      <c r="L87" s="239">
        <f t="shared" si="26"/>
        <v>0</v>
      </c>
      <c r="M87" s="239">
        <f t="shared" si="26"/>
        <v>0</v>
      </c>
      <c r="N87" s="239">
        <f t="shared" si="26"/>
        <v>0</v>
      </c>
      <c r="O87" s="239">
        <f t="shared" si="26"/>
        <v>0</v>
      </c>
      <c r="P87" s="239">
        <f t="shared" si="26"/>
        <v>0</v>
      </c>
      <c r="Q87" s="239">
        <f t="shared" si="26"/>
        <v>0</v>
      </c>
      <c r="R87" s="239">
        <f t="shared" si="27"/>
        <v>0</v>
      </c>
      <c r="S87" s="239">
        <f t="shared" si="27"/>
        <v>0</v>
      </c>
      <c r="T87" s="239">
        <f t="shared" si="27"/>
        <v>0</v>
      </c>
      <c r="U87" s="239">
        <f t="shared" si="27"/>
        <v>0</v>
      </c>
      <c r="V87" s="239">
        <f t="shared" si="27"/>
        <v>0</v>
      </c>
      <c r="W87" s="239">
        <f t="shared" si="27"/>
        <v>0</v>
      </c>
      <c r="X87" s="239">
        <f t="shared" si="27"/>
        <v>0</v>
      </c>
      <c r="Y87" s="239">
        <f t="shared" si="27"/>
        <v>0</v>
      </c>
      <c r="Z87" s="239">
        <f t="shared" si="27"/>
        <v>0</v>
      </c>
      <c r="AA87" s="239">
        <f t="shared" si="27"/>
        <v>0</v>
      </c>
      <c r="AB87" s="239">
        <f t="shared" si="28"/>
        <v>0</v>
      </c>
      <c r="AC87" s="239">
        <f t="shared" si="28"/>
        <v>0</v>
      </c>
      <c r="AD87" s="239">
        <f t="shared" si="28"/>
        <v>0</v>
      </c>
      <c r="AE87" s="239">
        <f t="shared" si="28"/>
        <v>0</v>
      </c>
      <c r="AF87" s="239">
        <f t="shared" si="28"/>
        <v>0</v>
      </c>
      <c r="AG87" s="239">
        <f t="shared" si="28"/>
        <v>0</v>
      </c>
      <c r="AH87" s="239">
        <f t="shared" si="28"/>
        <v>0</v>
      </c>
      <c r="AI87" s="239">
        <f t="shared" si="28"/>
        <v>0</v>
      </c>
      <c r="AJ87" s="239">
        <f t="shared" si="28"/>
        <v>0</v>
      </c>
      <c r="AK87" s="239">
        <f t="shared" si="28"/>
        <v>0</v>
      </c>
      <c r="AL87" s="239">
        <f t="shared" si="29"/>
        <v>0</v>
      </c>
      <c r="AM87" s="239">
        <f t="shared" si="29"/>
        <v>0</v>
      </c>
      <c r="AN87" s="239">
        <f t="shared" si="29"/>
        <v>0</v>
      </c>
      <c r="AO87" s="239">
        <f t="shared" si="29"/>
        <v>0</v>
      </c>
      <c r="AP87" s="239">
        <f t="shared" si="29"/>
        <v>0</v>
      </c>
      <c r="AQ87" s="239">
        <f t="shared" si="29"/>
        <v>0</v>
      </c>
      <c r="AR87" s="239">
        <f t="shared" si="29"/>
        <v>0</v>
      </c>
      <c r="AS87" s="239">
        <f t="shared" si="29"/>
        <v>0</v>
      </c>
      <c r="AT87" s="239">
        <f t="shared" si="29"/>
        <v>0</v>
      </c>
      <c r="AU87" s="239">
        <f t="shared" si="29"/>
        <v>0</v>
      </c>
      <c r="AV87" s="239">
        <f t="shared" si="30"/>
        <v>0</v>
      </c>
      <c r="AW87" s="239">
        <f t="shared" si="30"/>
        <v>0</v>
      </c>
      <c r="AX87" s="239">
        <f t="shared" si="30"/>
        <v>0</v>
      </c>
      <c r="AY87" s="239">
        <f t="shared" si="30"/>
        <v>0</v>
      </c>
      <c r="AZ87" s="239">
        <f t="shared" si="30"/>
        <v>0</v>
      </c>
      <c r="BA87" s="239">
        <f t="shared" si="30"/>
        <v>0</v>
      </c>
      <c r="BB87" s="239">
        <f t="shared" si="30"/>
        <v>0</v>
      </c>
      <c r="BC87" s="239">
        <f t="shared" si="30"/>
        <v>0</v>
      </c>
      <c r="BD87" s="239">
        <f t="shared" si="30"/>
        <v>0</v>
      </c>
      <c r="BE87" s="239">
        <f t="shared" si="30"/>
        <v>0</v>
      </c>
      <c r="BF87" s="239">
        <f t="shared" si="31"/>
        <v>0</v>
      </c>
      <c r="BG87" s="239">
        <f t="shared" si="31"/>
        <v>0</v>
      </c>
      <c r="BH87" s="239">
        <f t="shared" si="31"/>
        <v>0</v>
      </c>
      <c r="BI87" s="239">
        <f t="shared" si="31"/>
        <v>0</v>
      </c>
      <c r="BJ87" s="239">
        <f t="shared" si="31"/>
        <v>0</v>
      </c>
      <c r="BK87" s="239">
        <f t="shared" si="31"/>
        <v>0</v>
      </c>
      <c r="BL87" s="239">
        <f t="shared" si="31"/>
        <v>0</v>
      </c>
      <c r="BM87" s="239">
        <f t="shared" si="31"/>
        <v>0</v>
      </c>
      <c r="BN87" s="239">
        <f t="shared" si="31"/>
        <v>0</v>
      </c>
      <c r="BO87" s="239">
        <f t="shared" si="31"/>
        <v>0</v>
      </c>
      <c r="BP87" s="239">
        <f t="shared" si="32"/>
        <v>0</v>
      </c>
      <c r="BQ87" s="239">
        <f t="shared" si="32"/>
        <v>0</v>
      </c>
      <c r="BR87" s="239">
        <f t="shared" si="32"/>
        <v>0</v>
      </c>
      <c r="BS87" s="239">
        <f t="shared" si="32"/>
        <v>0</v>
      </c>
      <c r="BT87" s="239">
        <f t="shared" si="32"/>
        <v>0</v>
      </c>
      <c r="BU87" s="239">
        <f t="shared" si="32"/>
        <v>0</v>
      </c>
      <c r="BV87" s="239">
        <f t="shared" si="32"/>
        <v>0</v>
      </c>
      <c r="BW87" s="239">
        <f t="shared" si="32"/>
        <v>0</v>
      </c>
      <c r="BX87" s="239">
        <f t="shared" si="32"/>
        <v>0</v>
      </c>
      <c r="BY87" s="239">
        <f t="shared" si="32"/>
        <v>0</v>
      </c>
      <c r="BZ87" s="239">
        <f t="shared" si="32"/>
        <v>0</v>
      </c>
      <c r="CA87" s="239">
        <f t="shared" si="32"/>
        <v>0</v>
      </c>
      <c r="CB87" s="239">
        <f t="shared" si="32"/>
        <v>0</v>
      </c>
      <c r="CC87" s="239">
        <f t="shared" si="32"/>
        <v>0</v>
      </c>
    </row>
    <row r="88" spans="1:81" outlineLevel="1" x14ac:dyDescent="0.25">
      <c r="B88" s="19" t="str">
        <f t="shared" si="18"/>
        <v>[Not Used]</v>
      </c>
      <c r="H88" s="239">
        <f t="shared" si="26"/>
        <v>0</v>
      </c>
      <c r="I88" s="239">
        <f t="shared" si="26"/>
        <v>0</v>
      </c>
      <c r="J88" s="239">
        <f t="shared" si="26"/>
        <v>0</v>
      </c>
      <c r="K88" s="239">
        <f t="shared" si="26"/>
        <v>0</v>
      </c>
      <c r="L88" s="239">
        <f t="shared" si="26"/>
        <v>0</v>
      </c>
      <c r="M88" s="239">
        <f t="shared" si="26"/>
        <v>0</v>
      </c>
      <c r="N88" s="239">
        <f t="shared" si="26"/>
        <v>0</v>
      </c>
      <c r="O88" s="239">
        <f t="shared" si="26"/>
        <v>0</v>
      </c>
      <c r="P88" s="239">
        <f t="shared" si="26"/>
        <v>0</v>
      </c>
      <c r="Q88" s="239">
        <f t="shared" si="26"/>
        <v>0</v>
      </c>
      <c r="R88" s="239">
        <f t="shared" si="27"/>
        <v>0</v>
      </c>
      <c r="S88" s="239">
        <f t="shared" si="27"/>
        <v>0</v>
      </c>
      <c r="T88" s="239">
        <f t="shared" si="27"/>
        <v>0</v>
      </c>
      <c r="U88" s="239">
        <f t="shared" si="27"/>
        <v>0</v>
      </c>
      <c r="V88" s="239">
        <f t="shared" si="27"/>
        <v>0</v>
      </c>
      <c r="W88" s="239">
        <f t="shared" si="27"/>
        <v>0</v>
      </c>
      <c r="X88" s="239">
        <f t="shared" si="27"/>
        <v>0</v>
      </c>
      <c r="Y88" s="239">
        <f t="shared" si="27"/>
        <v>0</v>
      </c>
      <c r="Z88" s="239">
        <f t="shared" si="27"/>
        <v>0</v>
      </c>
      <c r="AA88" s="239">
        <f t="shared" si="27"/>
        <v>0</v>
      </c>
      <c r="AB88" s="239">
        <f t="shared" si="28"/>
        <v>0</v>
      </c>
      <c r="AC88" s="239">
        <f t="shared" si="28"/>
        <v>0</v>
      </c>
      <c r="AD88" s="239">
        <f t="shared" si="28"/>
        <v>0</v>
      </c>
      <c r="AE88" s="239">
        <f t="shared" si="28"/>
        <v>0</v>
      </c>
      <c r="AF88" s="239">
        <f t="shared" si="28"/>
        <v>0</v>
      </c>
      <c r="AG88" s="239">
        <f t="shared" si="28"/>
        <v>0</v>
      </c>
      <c r="AH88" s="239">
        <f t="shared" si="28"/>
        <v>0</v>
      </c>
      <c r="AI88" s="239">
        <f t="shared" si="28"/>
        <v>0</v>
      </c>
      <c r="AJ88" s="239">
        <f t="shared" si="28"/>
        <v>0</v>
      </c>
      <c r="AK88" s="239">
        <f t="shared" si="28"/>
        <v>0</v>
      </c>
      <c r="AL88" s="239">
        <f t="shared" si="29"/>
        <v>0</v>
      </c>
      <c r="AM88" s="239">
        <f t="shared" si="29"/>
        <v>0</v>
      </c>
      <c r="AN88" s="239">
        <f t="shared" si="29"/>
        <v>0</v>
      </c>
      <c r="AO88" s="239">
        <f t="shared" si="29"/>
        <v>0</v>
      </c>
      <c r="AP88" s="239">
        <f t="shared" si="29"/>
        <v>0</v>
      </c>
      <c r="AQ88" s="239">
        <f t="shared" si="29"/>
        <v>0</v>
      </c>
      <c r="AR88" s="239">
        <f t="shared" si="29"/>
        <v>0</v>
      </c>
      <c r="AS88" s="239">
        <f t="shared" si="29"/>
        <v>0</v>
      </c>
      <c r="AT88" s="239">
        <f t="shared" si="29"/>
        <v>0</v>
      </c>
      <c r="AU88" s="239">
        <f t="shared" si="29"/>
        <v>0</v>
      </c>
      <c r="AV88" s="239">
        <f t="shared" si="30"/>
        <v>0</v>
      </c>
      <c r="AW88" s="239">
        <f t="shared" si="30"/>
        <v>0</v>
      </c>
      <c r="AX88" s="239">
        <f t="shared" si="30"/>
        <v>0</v>
      </c>
      <c r="AY88" s="239">
        <f t="shared" si="30"/>
        <v>0</v>
      </c>
      <c r="AZ88" s="239">
        <f t="shared" si="30"/>
        <v>0</v>
      </c>
      <c r="BA88" s="239">
        <f t="shared" si="30"/>
        <v>0</v>
      </c>
      <c r="BB88" s="239">
        <f t="shared" si="30"/>
        <v>0</v>
      </c>
      <c r="BC88" s="239">
        <f t="shared" si="30"/>
        <v>0</v>
      </c>
      <c r="BD88" s="239">
        <f t="shared" si="30"/>
        <v>0</v>
      </c>
      <c r="BE88" s="239">
        <f t="shared" si="30"/>
        <v>0</v>
      </c>
      <c r="BF88" s="239">
        <f t="shared" si="31"/>
        <v>0</v>
      </c>
      <c r="BG88" s="239">
        <f t="shared" si="31"/>
        <v>0</v>
      </c>
      <c r="BH88" s="239">
        <f t="shared" si="31"/>
        <v>0</v>
      </c>
      <c r="BI88" s="239">
        <f t="shared" si="31"/>
        <v>0</v>
      </c>
      <c r="BJ88" s="239">
        <f t="shared" si="31"/>
        <v>0</v>
      </c>
      <c r="BK88" s="239">
        <f t="shared" si="31"/>
        <v>0</v>
      </c>
      <c r="BL88" s="239">
        <f t="shared" si="31"/>
        <v>0</v>
      </c>
      <c r="BM88" s="239">
        <f t="shared" si="31"/>
        <v>0</v>
      </c>
      <c r="BN88" s="239">
        <f t="shared" si="31"/>
        <v>0</v>
      </c>
      <c r="BO88" s="239">
        <f t="shared" si="31"/>
        <v>0</v>
      </c>
      <c r="BP88" s="239">
        <f t="shared" si="32"/>
        <v>0</v>
      </c>
      <c r="BQ88" s="239">
        <f t="shared" si="32"/>
        <v>0</v>
      </c>
      <c r="BR88" s="239">
        <f t="shared" si="32"/>
        <v>0</v>
      </c>
      <c r="BS88" s="239">
        <f t="shared" si="32"/>
        <v>0</v>
      </c>
      <c r="BT88" s="239">
        <f t="shared" si="32"/>
        <v>0</v>
      </c>
      <c r="BU88" s="239">
        <f t="shared" si="32"/>
        <v>0</v>
      </c>
      <c r="BV88" s="239">
        <f t="shared" si="32"/>
        <v>0</v>
      </c>
      <c r="BW88" s="239">
        <f t="shared" si="32"/>
        <v>0</v>
      </c>
      <c r="BX88" s="239">
        <f t="shared" si="32"/>
        <v>0</v>
      </c>
      <c r="BY88" s="239">
        <f t="shared" si="32"/>
        <v>0</v>
      </c>
      <c r="BZ88" s="239">
        <f t="shared" si="32"/>
        <v>0</v>
      </c>
      <c r="CA88" s="239">
        <f t="shared" si="32"/>
        <v>0</v>
      </c>
      <c r="CB88" s="239">
        <f t="shared" si="32"/>
        <v>0</v>
      </c>
      <c r="CC88" s="239">
        <f t="shared" si="32"/>
        <v>0</v>
      </c>
    </row>
    <row r="89" spans="1:81" outlineLevel="1" x14ac:dyDescent="0.25">
      <c r="B89" s="19" t="str">
        <f t="shared" si="18"/>
        <v>[Not Used]</v>
      </c>
      <c r="H89" s="239">
        <f t="shared" si="26"/>
        <v>0</v>
      </c>
      <c r="I89" s="239">
        <f t="shared" si="26"/>
        <v>0</v>
      </c>
      <c r="J89" s="239">
        <f t="shared" si="26"/>
        <v>0</v>
      </c>
      <c r="K89" s="239">
        <f t="shared" si="26"/>
        <v>0</v>
      </c>
      <c r="L89" s="239">
        <f t="shared" si="26"/>
        <v>0</v>
      </c>
      <c r="M89" s="239">
        <f t="shared" si="26"/>
        <v>0</v>
      </c>
      <c r="N89" s="239">
        <f t="shared" si="26"/>
        <v>0</v>
      </c>
      <c r="O89" s="239">
        <f t="shared" si="26"/>
        <v>0</v>
      </c>
      <c r="P89" s="239">
        <f t="shared" si="26"/>
        <v>0</v>
      </c>
      <c r="Q89" s="239">
        <f t="shared" si="26"/>
        <v>0</v>
      </c>
      <c r="R89" s="239">
        <f t="shared" si="27"/>
        <v>0</v>
      </c>
      <c r="S89" s="239">
        <f t="shared" si="27"/>
        <v>0</v>
      </c>
      <c r="T89" s="239">
        <f t="shared" si="27"/>
        <v>0</v>
      </c>
      <c r="U89" s="239">
        <f t="shared" si="27"/>
        <v>0</v>
      </c>
      <c r="V89" s="239">
        <f t="shared" si="27"/>
        <v>0</v>
      </c>
      <c r="W89" s="239">
        <f t="shared" si="27"/>
        <v>0</v>
      </c>
      <c r="X89" s="239">
        <f t="shared" si="27"/>
        <v>0</v>
      </c>
      <c r="Y89" s="239">
        <f t="shared" si="27"/>
        <v>0</v>
      </c>
      <c r="Z89" s="239">
        <f t="shared" si="27"/>
        <v>0</v>
      </c>
      <c r="AA89" s="239">
        <f t="shared" si="27"/>
        <v>0</v>
      </c>
      <c r="AB89" s="239">
        <f t="shared" si="28"/>
        <v>0</v>
      </c>
      <c r="AC89" s="239">
        <f t="shared" si="28"/>
        <v>0</v>
      </c>
      <c r="AD89" s="239">
        <f t="shared" si="28"/>
        <v>0</v>
      </c>
      <c r="AE89" s="239">
        <f t="shared" si="28"/>
        <v>0</v>
      </c>
      <c r="AF89" s="239">
        <f t="shared" si="28"/>
        <v>0</v>
      </c>
      <c r="AG89" s="239">
        <f t="shared" si="28"/>
        <v>0</v>
      </c>
      <c r="AH89" s="239">
        <f t="shared" si="28"/>
        <v>0</v>
      </c>
      <c r="AI89" s="239">
        <f t="shared" si="28"/>
        <v>0</v>
      </c>
      <c r="AJ89" s="239">
        <f t="shared" si="28"/>
        <v>0</v>
      </c>
      <c r="AK89" s="239">
        <f t="shared" si="28"/>
        <v>0</v>
      </c>
      <c r="AL89" s="239">
        <f t="shared" si="29"/>
        <v>0</v>
      </c>
      <c r="AM89" s="239">
        <f t="shared" si="29"/>
        <v>0</v>
      </c>
      <c r="AN89" s="239">
        <f t="shared" si="29"/>
        <v>0</v>
      </c>
      <c r="AO89" s="239">
        <f t="shared" si="29"/>
        <v>0</v>
      </c>
      <c r="AP89" s="239">
        <f t="shared" si="29"/>
        <v>0</v>
      </c>
      <c r="AQ89" s="239">
        <f t="shared" si="29"/>
        <v>0</v>
      </c>
      <c r="AR89" s="239">
        <f t="shared" si="29"/>
        <v>0</v>
      </c>
      <c r="AS89" s="239">
        <f t="shared" si="29"/>
        <v>0</v>
      </c>
      <c r="AT89" s="239">
        <f t="shared" si="29"/>
        <v>0</v>
      </c>
      <c r="AU89" s="239">
        <f t="shared" si="29"/>
        <v>0</v>
      </c>
      <c r="AV89" s="239">
        <f t="shared" si="30"/>
        <v>0</v>
      </c>
      <c r="AW89" s="239">
        <f t="shared" si="30"/>
        <v>0</v>
      </c>
      <c r="AX89" s="239">
        <f t="shared" si="30"/>
        <v>0</v>
      </c>
      <c r="AY89" s="239">
        <f t="shared" si="30"/>
        <v>0</v>
      </c>
      <c r="AZ89" s="239">
        <f t="shared" si="30"/>
        <v>0</v>
      </c>
      <c r="BA89" s="239">
        <f t="shared" si="30"/>
        <v>0</v>
      </c>
      <c r="BB89" s="239">
        <f t="shared" si="30"/>
        <v>0</v>
      </c>
      <c r="BC89" s="239">
        <f t="shared" si="30"/>
        <v>0</v>
      </c>
      <c r="BD89" s="239">
        <f t="shared" si="30"/>
        <v>0</v>
      </c>
      <c r="BE89" s="239">
        <f t="shared" si="30"/>
        <v>0</v>
      </c>
      <c r="BF89" s="239">
        <f t="shared" si="31"/>
        <v>0</v>
      </c>
      <c r="BG89" s="239">
        <f t="shared" si="31"/>
        <v>0</v>
      </c>
      <c r="BH89" s="239">
        <f t="shared" si="31"/>
        <v>0</v>
      </c>
      <c r="BI89" s="239">
        <f t="shared" si="31"/>
        <v>0</v>
      </c>
      <c r="BJ89" s="239">
        <f t="shared" si="31"/>
        <v>0</v>
      </c>
      <c r="BK89" s="239">
        <f t="shared" si="31"/>
        <v>0</v>
      </c>
      <c r="BL89" s="239">
        <f t="shared" si="31"/>
        <v>0</v>
      </c>
      <c r="BM89" s="239">
        <f t="shared" si="31"/>
        <v>0</v>
      </c>
      <c r="BN89" s="239">
        <f t="shared" si="31"/>
        <v>0</v>
      </c>
      <c r="BO89" s="239">
        <f t="shared" si="31"/>
        <v>0</v>
      </c>
      <c r="BP89" s="239">
        <f t="shared" si="32"/>
        <v>0</v>
      </c>
      <c r="BQ89" s="239">
        <f t="shared" si="32"/>
        <v>0</v>
      </c>
      <c r="BR89" s="239">
        <f t="shared" si="32"/>
        <v>0</v>
      </c>
      <c r="BS89" s="239">
        <f t="shared" si="32"/>
        <v>0</v>
      </c>
      <c r="BT89" s="239">
        <f t="shared" si="32"/>
        <v>0</v>
      </c>
      <c r="BU89" s="239">
        <f t="shared" si="32"/>
        <v>0</v>
      </c>
      <c r="BV89" s="239">
        <f t="shared" si="32"/>
        <v>0</v>
      </c>
      <c r="BW89" s="239">
        <f t="shared" si="32"/>
        <v>0</v>
      </c>
      <c r="BX89" s="239">
        <f t="shared" si="32"/>
        <v>0</v>
      </c>
      <c r="BY89" s="239">
        <f t="shared" si="32"/>
        <v>0</v>
      </c>
      <c r="BZ89" s="239">
        <f t="shared" si="32"/>
        <v>0</v>
      </c>
      <c r="CA89" s="239">
        <f t="shared" si="32"/>
        <v>0</v>
      </c>
      <c r="CB89" s="239">
        <f t="shared" si="32"/>
        <v>0</v>
      </c>
      <c r="CC89" s="239">
        <f t="shared" si="32"/>
        <v>0</v>
      </c>
    </row>
    <row r="90" spans="1:81" outlineLevel="1" x14ac:dyDescent="0.25">
      <c r="B90" s="19" t="str">
        <f t="shared" si="18"/>
        <v>[Not Used]</v>
      </c>
      <c r="H90" s="239">
        <f t="shared" si="26"/>
        <v>0</v>
      </c>
      <c r="I90" s="239">
        <f t="shared" si="26"/>
        <v>0</v>
      </c>
      <c r="J90" s="239">
        <f t="shared" si="26"/>
        <v>0</v>
      </c>
      <c r="K90" s="239">
        <f t="shared" si="26"/>
        <v>0</v>
      </c>
      <c r="L90" s="239">
        <f t="shared" si="26"/>
        <v>0</v>
      </c>
      <c r="M90" s="239">
        <f t="shared" si="26"/>
        <v>0</v>
      </c>
      <c r="N90" s="239">
        <f t="shared" si="26"/>
        <v>0</v>
      </c>
      <c r="O90" s="239">
        <f t="shared" si="26"/>
        <v>0</v>
      </c>
      <c r="P90" s="239">
        <f t="shared" si="26"/>
        <v>0</v>
      </c>
      <c r="Q90" s="239">
        <f t="shared" si="26"/>
        <v>0</v>
      </c>
      <c r="R90" s="239">
        <f t="shared" si="27"/>
        <v>0</v>
      </c>
      <c r="S90" s="239">
        <f t="shared" si="27"/>
        <v>0</v>
      </c>
      <c r="T90" s="239">
        <f t="shared" si="27"/>
        <v>0</v>
      </c>
      <c r="U90" s="239">
        <f t="shared" si="27"/>
        <v>0</v>
      </c>
      <c r="V90" s="239">
        <f t="shared" si="27"/>
        <v>0</v>
      </c>
      <c r="W90" s="239">
        <f t="shared" si="27"/>
        <v>0</v>
      </c>
      <c r="X90" s="239">
        <f t="shared" si="27"/>
        <v>0</v>
      </c>
      <c r="Y90" s="239">
        <f t="shared" si="27"/>
        <v>0</v>
      </c>
      <c r="Z90" s="239">
        <f t="shared" si="27"/>
        <v>0</v>
      </c>
      <c r="AA90" s="239">
        <f t="shared" si="27"/>
        <v>0</v>
      </c>
      <c r="AB90" s="239">
        <f t="shared" si="28"/>
        <v>0</v>
      </c>
      <c r="AC90" s="239">
        <f t="shared" si="28"/>
        <v>0</v>
      </c>
      <c r="AD90" s="239">
        <f t="shared" si="28"/>
        <v>0</v>
      </c>
      <c r="AE90" s="239">
        <f t="shared" si="28"/>
        <v>0</v>
      </c>
      <c r="AF90" s="239">
        <f t="shared" si="28"/>
        <v>0</v>
      </c>
      <c r="AG90" s="239">
        <f t="shared" si="28"/>
        <v>0</v>
      </c>
      <c r="AH90" s="239">
        <f t="shared" si="28"/>
        <v>0</v>
      </c>
      <c r="AI90" s="239">
        <f t="shared" si="28"/>
        <v>0</v>
      </c>
      <c r="AJ90" s="239">
        <f t="shared" si="28"/>
        <v>0</v>
      </c>
      <c r="AK90" s="239">
        <f t="shared" si="28"/>
        <v>0</v>
      </c>
      <c r="AL90" s="239">
        <f t="shared" si="29"/>
        <v>0</v>
      </c>
      <c r="AM90" s="239">
        <f t="shared" si="29"/>
        <v>0</v>
      </c>
      <c r="AN90" s="239">
        <f t="shared" si="29"/>
        <v>0</v>
      </c>
      <c r="AO90" s="239">
        <f t="shared" si="29"/>
        <v>0</v>
      </c>
      <c r="AP90" s="239">
        <f t="shared" si="29"/>
        <v>0</v>
      </c>
      <c r="AQ90" s="239">
        <f t="shared" si="29"/>
        <v>0</v>
      </c>
      <c r="AR90" s="239">
        <f t="shared" si="29"/>
        <v>0</v>
      </c>
      <c r="AS90" s="239">
        <f t="shared" si="29"/>
        <v>0</v>
      </c>
      <c r="AT90" s="239">
        <f t="shared" si="29"/>
        <v>0</v>
      </c>
      <c r="AU90" s="239">
        <f t="shared" si="29"/>
        <v>0</v>
      </c>
      <c r="AV90" s="239">
        <f t="shared" si="30"/>
        <v>0</v>
      </c>
      <c r="AW90" s="239">
        <f t="shared" si="30"/>
        <v>0</v>
      </c>
      <c r="AX90" s="239">
        <f t="shared" si="30"/>
        <v>0</v>
      </c>
      <c r="AY90" s="239">
        <f t="shared" si="30"/>
        <v>0</v>
      </c>
      <c r="AZ90" s="239">
        <f t="shared" si="30"/>
        <v>0</v>
      </c>
      <c r="BA90" s="239">
        <f t="shared" si="30"/>
        <v>0</v>
      </c>
      <c r="BB90" s="239">
        <f t="shared" si="30"/>
        <v>0</v>
      </c>
      <c r="BC90" s="239">
        <f t="shared" si="30"/>
        <v>0</v>
      </c>
      <c r="BD90" s="239">
        <f t="shared" si="30"/>
        <v>0</v>
      </c>
      <c r="BE90" s="239">
        <f t="shared" si="30"/>
        <v>0</v>
      </c>
      <c r="BF90" s="239">
        <f t="shared" si="31"/>
        <v>0</v>
      </c>
      <c r="BG90" s="239">
        <f t="shared" si="31"/>
        <v>0</v>
      </c>
      <c r="BH90" s="239">
        <f t="shared" si="31"/>
        <v>0</v>
      </c>
      <c r="BI90" s="239">
        <f t="shared" si="31"/>
        <v>0</v>
      </c>
      <c r="BJ90" s="239">
        <f t="shared" si="31"/>
        <v>0</v>
      </c>
      <c r="BK90" s="239">
        <f t="shared" si="31"/>
        <v>0</v>
      </c>
      <c r="BL90" s="239">
        <f t="shared" si="31"/>
        <v>0</v>
      </c>
      <c r="BM90" s="239">
        <f t="shared" si="31"/>
        <v>0</v>
      </c>
      <c r="BN90" s="239">
        <f t="shared" si="31"/>
        <v>0</v>
      </c>
      <c r="BO90" s="239">
        <f t="shared" si="31"/>
        <v>0</v>
      </c>
      <c r="BP90" s="239">
        <f t="shared" si="32"/>
        <v>0</v>
      </c>
      <c r="BQ90" s="239">
        <f t="shared" si="32"/>
        <v>0</v>
      </c>
      <c r="BR90" s="239">
        <f t="shared" si="32"/>
        <v>0</v>
      </c>
      <c r="BS90" s="239">
        <f t="shared" si="32"/>
        <v>0</v>
      </c>
      <c r="BT90" s="239">
        <f t="shared" si="32"/>
        <v>0</v>
      </c>
      <c r="BU90" s="239">
        <f t="shared" si="32"/>
        <v>0</v>
      </c>
      <c r="BV90" s="239">
        <f t="shared" si="32"/>
        <v>0</v>
      </c>
      <c r="BW90" s="239">
        <f t="shared" si="32"/>
        <v>0</v>
      </c>
      <c r="BX90" s="239">
        <f t="shared" si="32"/>
        <v>0</v>
      </c>
      <c r="BY90" s="239">
        <f t="shared" si="32"/>
        <v>0</v>
      </c>
      <c r="BZ90" s="239">
        <f t="shared" si="32"/>
        <v>0</v>
      </c>
      <c r="CA90" s="239">
        <f t="shared" si="32"/>
        <v>0</v>
      </c>
      <c r="CB90" s="239">
        <f t="shared" si="32"/>
        <v>0</v>
      </c>
      <c r="CC90" s="239">
        <f t="shared" si="32"/>
        <v>0</v>
      </c>
    </row>
    <row r="91" spans="1:81" outlineLevel="1" x14ac:dyDescent="0.25"/>
    <row r="92" spans="1:81" outlineLevel="1" x14ac:dyDescent="0.25"/>
    <row r="93" spans="1:81" x14ac:dyDescent="0.25">
      <c r="A93" s="9" t="s">
        <v>73</v>
      </c>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2"/>
      <c r="BL93" s="112"/>
      <c r="BM93" s="112"/>
      <c r="BN93" s="112"/>
      <c r="BO93" s="112"/>
      <c r="BP93" s="112"/>
      <c r="BQ93" s="112"/>
      <c r="BR93" s="112"/>
      <c r="BS93" s="112"/>
      <c r="BT93" s="112"/>
      <c r="BU93" s="112"/>
      <c r="BV93" s="112"/>
      <c r="BW93" s="112"/>
      <c r="BX93" s="112"/>
      <c r="BY93" s="112"/>
      <c r="BZ93" s="112"/>
      <c r="CA93" s="112"/>
      <c r="CB93" s="112"/>
      <c r="CC93" s="112"/>
    </row>
    <row r="94" spans="1:81" outlineLevel="1" x14ac:dyDescent="0.25"/>
    <row r="95" spans="1:81" outlineLevel="1" x14ac:dyDescent="0.25"/>
    <row r="96" spans="1:81" outlineLevel="1" x14ac:dyDescent="0.25">
      <c r="B96" s="18" t="s">
        <v>65</v>
      </c>
      <c r="C96" s="35">
        <f>C10</f>
        <v>2016</v>
      </c>
      <c r="D96" s="2" t="s">
        <v>90</v>
      </c>
      <c r="F96" s="230">
        <f>IF(AND(SUM($H$98:$L$122)&gt;0,C10&lt;C96),1,0)</f>
        <v>0</v>
      </c>
    </row>
    <row r="97" spans="2:81" outlineLevel="1" x14ac:dyDescent="0.25">
      <c r="B97" s="18" t="s">
        <v>32</v>
      </c>
      <c r="D97" s="103"/>
      <c r="E97" s="103"/>
      <c r="F97" s="103"/>
      <c r="G97" s="20"/>
      <c r="H97" s="14" t="s">
        <v>78</v>
      </c>
      <c r="I97" s="15"/>
      <c r="J97" s="15"/>
      <c r="K97" s="15"/>
      <c r="L97" s="16"/>
    </row>
    <row r="98" spans="2:81" outlineLevel="1" x14ac:dyDescent="0.25">
      <c r="B98" s="92" t="str">
        <f t="shared" ref="B98:B122" si="33">B35</f>
        <v>Subtransmission</v>
      </c>
      <c r="D98" s="103"/>
      <c r="E98" s="103"/>
      <c r="F98" s="103"/>
      <c r="G98" s="20"/>
      <c r="H98" s="12">
        <f>'RFM Input'!H143</f>
        <v>21.378417278465083</v>
      </c>
      <c r="I98" s="12">
        <f>'RFM Input'!I143</f>
        <v>49.900807149697805</v>
      </c>
      <c r="J98" s="12">
        <f>'RFM Input'!J143</f>
        <v>32.932559378524324</v>
      </c>
      <c r="K98" s="12">
        <f>'RFM Input'!K143</f>
        <v>35.924381473232707</v>
      </c>
      <c r="L98" s="12">
        <f>'RFM Input'!L143</f>
        <v>35.764143632862051</v>
      </c>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c r="BP98" s="103"/>
      <c r="BQ98" s="103"/>
      <c r="BR98" s="103"/>
      <c r="BS98" s="103"/>
      <c r="BT98" s="103"/>
      <c r="BU98" s="103"/>
      <c r="BV98" s="103"/>
      <c r="BW98" s="103"/>
      <c r="BX98" s="103"/>
      <c r="BY98" s="103"/>
      <c r="BZ98" s="103"/>
      <c r="CA98" s="103"/>
      <c r="CB98" s="103"/>
      <c r="CC98" s="103"/>
    </row>
    <row r="99" spans="2:81" outlineLevel="1" x14ac:dyDescent="0.25">
      <c r="B99" s="92" t="str">
        <f t="shared" si="33"/>
        <v>Distribution system assets</v>
      </c>
      <c r="D99" s="103"/>
      <c r="E99" s="103"/>
      <c r="F99" s="103"/>
      <c r="G99" s="20"/>
      <c r="H99" s="12">
        <f>'RFM Input'!H144</f>
        <v>86.557618774310441</v>
      </c>
      <c r="I99" s="12">
        <f>'RFM Input'!I144</f>
        <v>98.951317509626605</v>
      </c>
      <c r="J99" s="12">
        <f>'RFM Input'!J144</f>
        <v>113.00593725906198</v>
      </c>
      <c r="K99" s="12">
        <f>'RFM Input'!K144</f>
        <v>120.93874988403439</v>
      </c>
      <c r="L99" s="12">
        <f>'RFM Input'!L144</f>
        <v>108.21735517602738</v>
      </c>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3"/>
      <c r="BQ99" s="103"/>
      <c r="BR99" s="103"/>
      <c r="BS99" s="103"/>
      <c r="BT99" s="103"/>
      <c r="BU99" s="103"/>
      <c r="BV99" s="103"/>
      <c r="BW99" s="103"/>
      <c r="BX99" s="103"/>
      <c r="BY99" s="103"/>
      <c r="BZ99" s="103"/>
      <c r="CA99" s="103"/>
      <c r="CB99" s="103"/>
      <c r="CC99" s="103"/>
    </row>
    <row r="100" spans="2:81" outlineLevel="1" x14ac:dyDescent="0.25">
      <c r="B100" s="92" t="str">
        <f t="shared" si="33"/>
        <v>Metering</v>
      </c>
      <c r="D100" s="103"/>
      <c r="E100" s="103"/>
      <c r="F100" s="103"/>
      <c r="G100" s="20"/>
      <c r="H100" s="12">
        <f>'RFM Input'!H145</f>
        <v>-4.0471783035199074E-3</v>
      </c>
      <c r="I100" s="12">
        <f>'RFM Input'!I145</f>
        <v>0</v>
      </c>
      <c r="J100" s="12">
        <f>'RFM Input'!J145</f>
        <v>0</v>
      </c>
      <c r="K100" s="12">
        <f>'RFM Input'!K145</f>
        <v>0</v>
      </c>
      <c r="L100" s="12">
        <f>'RFM Input'!L145</f>
        <v>0</v>
      </c>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3"/>
      <c r="BA100" s="103"/>
      <c r="BB100" s="103"/>
      <c r="BC100" s="103"/>
      <c r="BD100" s="103"/>
      <c r="BE100" s="103"/>
      <c r="BF100" s="103"/>
      <c r="BG100" s="103"/>
      <c r="BH100" s="103"/>
      <c r="BI100" s="103"/>
      <c r="BJ100" s="103"/>
      <c r="BK100" s="103"/>
      <c r="BL100" s="103"/>
      <c r="BM100" s="103"/>
      <c r="BN100" s="103"/>
      <c r="BO100" s="103"/>
      <c r="BP100" s="103"/>
      <c r="BQ100" s="103"/>
      <c r="BR100" s="103"/>
      <c r="BS100" s="103"/>
      <c r="BT100" s="103"/>
      <c r="BU100" s="103"/>
      <c r="BV100" s="103"/>
      <c r="BW100" s="103"/>
      <c r="BX100" s="103"/>
      <c r="BY100" s="103"/>
      <c r="BZ100" s="103"/>
      <c r="CA100" s="103"/>
      <c r="CB100" s="103"/>
      <c r="CC100" s="103"/>
    </row>
    <row r="101" spans="2:81" outlineLevel="1" x14ac:dyDescent="0.25">
      <c r="B101" s="92" t="str">
        <f t="shared" si="33"/>
        <v>Public Lighting</v>
      </c>
      <c r="D101" s="103"/>
      <c r="E101" s="103"/>
      <c r="F101" s="103"/>
      <c r="G101" s="20"/>
      <c r="H101" s="12">
        <f>'RFM Input'!H146</f>
        <v>-5.1209890767455274E-2</v>
      </c>
      <c r="I101" s="12">
        <f>'RFM Input'!I146</f>
        <v>-0.10338199163637972</v>
      </c>
      <c r="J101" s="12">
        <f>'RFM Input'!J146</f>
        <v>0</v>
      </c>
      <c r="K101" s="12">
        <f>'RFM Input'!K146</f>
        <v>0</v>
      </c>
      <c r="L101" s="12">
        <f>'RFM Input'!L146</f>
        <v>0</v>
      </c>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3"/>
      <c r="BB101" s="103"/>
      <c r="BC101" s="103"/>
      <c r="BD101" s="103"/>
      <c r="BE101" s="103"/>
      <c r="BF101" s="103"/>
      <c r="BG101" s="103"/>
      <c r="BH101" s="103"/>
      <c r="BI101" s="103"/>
      <c r="BJ101" s="103"/>
      <c r="BK101" s="103"/>
      <c r="BL101" s="103"/>
      <c r="BM101" s="103"/>
      <c r="BN101" s="103"/>
      <c r="BO101" s="103"/>
      <c r="BP101" s="103"/>
      <c r="BQ101" s="103"/>
      <c r="BR101" s="103"/>
      <c r="BS101" s="103"/>
      <c r="BT101" s="103"/>
      <c r="BU101" s="103"/>
      <c r="BV101" s="103"/>
      <c r="BW101" s="103"/>
      <c r="BX101" s="103"/>
      <c r="BY101" s="103"/>
      <c r="BZ101" s="103"/>
      <c r="CA101" s="103"/>
      <c r="CB101" s="103"/>
      <c r="CC101" s="103"/>
    </row>
    <row r="102" spans="2:81" outlineLevel="1" x14ac:dyDescent="0.25">
      <c r="B102" s="92" t="str">
        <f t="shared" si="33"/>
        <v>SCADA (5-year asset)</v>
      </c>
      <c r="D102" s="103"/>
      <c r="E102" s="103"/>
      <c r="F102" s="103"/>
      <c r="G102" s="20"/>
      <c r="H102" s="12">
        <f>'RFM Input'!H147</f>
        <v>0.97724130467397541</v>
      </c>
      <c r="I102" s="12">
        <f>'RFM Input'!I147</f>
        <v>4.2138703724087909</v>
      </c>
      <c r="J102" s="12">
        <f>'RFM Input'!J147</f>
        <v>1.8949742682075117</v>
      </c>
      <c r="K102" s="12">
        <f>'RFM Input'!K147</f>
        <v>-4.5783141553480469E-2</v>
      </c>
      <c r="L102" s="12">
        <f>'RFM Input'!L147</f>
        <v>0</v>
      </c>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3"/>
      <c r="BA102" s="103"/>
      <c r="BB102" s="103"/>
      <c r="BC102" s="103"/>
      <c r="BD102" s="103"/>
      <c r="BE102" s="103"/>
      <c r="BF102" s="103"/>
      <c r="BG102" s="103"/>
      <c r="BH102" s="103"/>
      <c r="BI102" s="103"/>
      <c r="BJ102" s="103"/>
      <c r="BK102" s="103"/>
      <c r="BL102" s="103"/>
      <c r="BM102" s="103"/>
      <c r="BN102" s="103"/>
      <c r="BO102" s="103"/>
      <c r="BP102" s="103"/>
      <c r="BQ102" s="103"/>
      <c r="BR102" s="103"/>
      <c r="BS102" s="103"/>
      <c r="BT102" s="103"/>
      <c r="BU102" s="103"/>
      <c r="BV102" s="103"/>
      <c r="BW102" s="103"/>
      <c r="BX102" s="103"/>
      <c r="BY102" s="103"/>
      <c r="BZ102" s="103"/>
      <c r="CA102" s="103"/>
      <c r="CB102" s="103"/>
      <c r="CC102" s="103"/>
    </row>
    <row r="103" spans="2:81" outlineLevel="1" x14ac:dyDescent="0.25">
      <c r="B103" s="92" t="str">
        <f t="shared" si="33"/>
        <v>Non network - IT</v>
      </c>
      <c r="D103" s="103"/>
      <c r="E103" s="103"/>
      <c r="F103" s="103"/>
      <c r="G103" s="20"/>
      <c r="H103" s="12">
        <f>'RFM Input'!H148</f>
        <v>48.517245934102689</v>
      </c>
      <c r="I103" s="12">
        <f>'RFM Input'!I148</f>
        <v>10.687934777395983</v>
      </c>
      <c r="J103" s="12">
        <f>'RFM Input'!J148</f>
        <v>7.6123627583712246</v>
      </c>
      <c r="K103" s="12">
        <f>'RFM Input'!K148</f>
        <v>21.393732890649101</v>
      </c>
      <c r="L103" s="12">
        <f>'RFM Input'!L148</f>
        <v>21.460615505128875</v>
      </c>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3"/>
      <c r="BA103" s="103"/>
      <c r="BB103" s="103"/>
      <c r="BC103" s="103"/>
      <c r="BD103" s="103"/>
      <c r="BE103" s="103"/>
      <c r="BF103" s="103"/>
      <c r="BG103" s="103"/>
      <c r="BH103" s="103"/>
      <c r="BI103" s="103"/>
      <c r="BJ103" s="103"/>
      <c r="BK103" s="103"/>
      <c r="BL103" s="103"/>
      <c r="BM103" s="103"/>
      <c r="BN103" s="103"/>
      <c r="BO103" s="103"/>
      <c r="BP103" s="103"/>
      <c r="BQ103" s="103"/>
      <c r="BR103" s="103"/>
      <c r="BS103" s="103"/>
      <c r="BT103" s="103"/>
      <c r="BU103" s="103"/>
      <c r="BV103" s="103"/>
      <c r="BW103" s="103"/>
      <c r="BX103" s="103"/>
      <c r="BY103" s="103"/>
      <c r="BZ103" s="103"/>
      <c r="CA103" s="103"/>
      <c r="CB103" s="103"/>
      <c r="CC103" s="103"/>
    </row>
    <row r="104" spans="2:81" outlineLevel="1" x14ac:dyDescent="0.25">
      <c r="B104" s="92" t="str">
        <f t="shared" si="33"/>
        <v>Non network - other</v>
      </c>
      <c r="D104" s="103"/>
      <c r="E104" s="103"/>
      <c r="F104" s="103"/>
      <c r="G104" s="20"/>
      <c r="H104" s="12">
        <f>'RFM Input'!H149</f>
        <v>9.0329524373456405</v>
      </c>
      <c r="I104" s="12">
        <f>'RFM Input'!I149</f>
        <v>11.685349968288703</v>
      </c>
      <c r="J104" s="12">
        <f>'RFM Input'!J149</f>
        <v>7.6540984679279944</v>
      </c>
      <c r="K104" s="12">
        <f>'RFM Input'!K149</f>
        <v>3.4617184457864707</v>
      </c>
      <c r="L104" s="12">
        <f>'RFM Input'!L149</f>
        <v>3.1614553081866408</v>
      </c>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3"/>
      <c r="BA104" s="103"/>
      <c r="BB104" s="103"/>
      <c r="BC104" s="103"/>
      <c r="BD104" s="103"/>
      <c r="BE104" s="103"/>
      <c r="BF104" s="103"/>
      <c r="BG104" s="103"/>
      <c r="BH104" s="103"/>
      <c r="BI104" s="103"/>
      <c r="BJ104" s="103"/>
      <c r="BK104" s="103"/>
      <c r="BL104" s="103"/>
      <c r="BM104" s="103"/>
      <c r="BN104" s="103"/>
      <c r="BO104" s="103"/>
      <c r="BP104" s="103"/>
      <c r="BQ104" s="103"/>
      <c r="BR104" s="103"/>
      <c r="BS104" s="103"/>
      <c r="BT104" s="103"/>
      <c r="BU104" s="103"/>
      <c r="BV104" s="103"/>
      <c r="BW104" s="103"/>
      <c r="BX104" s="103"/>
      <c r="BY104" s="103"/>
      <c r="BZ104" s="103"/>
      <c r="CA104" s="103"/>
      <c r="CB104" s="103"/>
      <c r="CC104" s="103"/>
    </row>
    <row r="105" spans="2:81" outlineLevel="1" x14ac:dyDescent="0.25">
      <c r="B105" s="92" t="str">
        <f t="shared" si="33"/>
        <v>Neutral Screen Services</v>
      </c>
      <c r="D105" s="103"/>
      <c r="E105" s="103"/>
      <c r="F105" s="103"/>
      <c r="G105" s="20"/>
      <c r="H105" s="12">
        <f>'RFM Input'!H150</f>
        <v>0</v>
      </c>
      <c r="I105" s="12">
        <f>'RFM Input'!I150</f>
        <v>0</v>
      </c>
      <c r="J105" s="12">
        <f>'RFM Input'!J150</f>
        <v>0</v>
      </c>
      <c r="K105" s="12">
        <f>'RFM Input'!K150</f>
        <v>0</v>
      </c>
      <c r="L105" s="12">
        <f>'RFM Input'!L150</f>
        <v>0</v>
      </c>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03"/>
      <c r="BC105" s="103"/>
      <c r="BD105" s="103"/>
      <c r="BE105" s="103"/>
      <c r="BF105" s="103"/>
      <c r="BG105" s="103"/>
      <c r="BH105" s="103"/>
      <c r="BI105" s="103"/>
      <c r="BJ105" s="103"/>
      <c r="BK105" s="103"/>
      <c r="BL105" s="103"/>
      <c r="BM105" s="103"/>
      <c r="BN105" s="103"/>
      <c r="BO105" s="103"/>
      <c r="BP105" s="103"/>
      <c r="BQ105" s="103"/>
      <c r="BR105" s="103"/>
      <c r="BS105" s="103"/>
      <c r="BT105" s="103"/>
      <c r="BU105" s="103"/>
      <c r="BV105" s="103"/>
      <c r="BW105" s="103"/>
      <c r="BX105" s="103"/>
      <c r="BY105" s="103"/>
      <c r="BZ105" s="103"/>
      <c r="CA105" s="103"/>
      <c r="CB105" s="103"/>
      <c r="CC105" s="103"/>
    </row>
    <row r="106" spans="2:81" outlineLevel="1" x14ac:dyDescent="0.25">
      <c r="B106" s="92" t="str">
        <f t="shared" si="33"/>
        <v>Distribution Transformers upgrades</v>
      </c>
      <c r="D106" s="103"/>
      <c r="E106" s="103"/>
      <c r="F106" s="103"/>
      <c r="G106" s="20"/>
      <c r="H106" s="12">
        <f>'RFM Input'!H151</f>
        <v>0</v>
      </c>
      <c r="I106" s="12">
        <f>'RFM Input'!I151</f>
        <v>0</v>
      </c>
      <c r="J106" s="12">
        <f>'RFM Input'!J151</f>
        <v>0</v>
      </c>
      <c r="K106" s="12">
        <f>'RFM Input'!K151</f>
        <v>0</v>
      </c>
      <c r="L106" s="12">
        <f>'RFM Input'!L151</f>
        <v>0</v>
      </c>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c r="AV106" s="103"/>
      <c r="AW106" s="103"/>
      <c r="AX106" s="103"/>
      <c r="AY106" s="103"/>
      <c r="AZ106" s="103"/>
      <c r="BA106" s="103"/>
      <c r="BB106" s="103"/>
      <c r="BC106" s="103"/>
      <c r="BD106" s="103"/>
      <c r="BE106" s="103"/>
      <c r="BF106" s="103"/>
      <c r="BG106" s="103"/>
      <c r="BH106" s="103"/>
      <c r="BI106" s="103"/>
      <c r="BJ106" s="103"/>
      <c r="BK106" s="103"/>
      <c r="BL106" s="103"/>
      <c r="BM106" s="103"/>
      <c r="BN106" s="103"/>
      <c r="BO106" s="103"/>
      <c r="BP106" s="103"/>
      <c r="BQ106" s="103"/>
      <c r="BR106" s="103"/>
      <c r="BS106" s="103"/>
      <c r="BT106" s="103"/>
      <c r="BU106" s="103"/>
      <c r="BV106" s="103"/>
      <c r="BW106" s="103"/>
      <c r="BX106" s="103"/>
      <c r="BY106" s="103"/>
      <c r="BZ106" s="103"/>
      <c r="CA106" s="103"/>
      <c r="CB106" s="103"/>
      <c r="CC106" s="103"/>
    </row>
    <row r="107" spans="2:81" outlineLevel="1" x14ac:dyDescent="0.25">
      <c r="B107" s="92" t="str">
        <f t="shared" si="33"/>
        <v>Equity Raising Costs</v>
      </c>
      <c r="D107" s="103"/>
      <c r="E107" s="103"/>
      <c r="F107" s="103"/>
      <c r="G107" s="20"/>
      <c r="H107" s="12">
        <f>'RFM Input'!H152</f>
        <v>3.4475031340190339</v>
      </c>
      <c r="I107" s="12">
        <f>'RFM Input'!I152</f>
        <v>0</v>
      </c>
      <c r="J107" s="12">
        <f>'RFM Input'!J152</f>
        <v>0</v>
      </c>
      <c r="K107" s="12">
        <f>'RFM Input'!K152</f>
        <v>0</v>
      </c>
      <c r="L107" s="12">
        <f>'RFM Input'!L152</f>
        <v>0</v>
      </c>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3"/>
      <c r="BC107" s="103"/>
      <c r="BD107" s="103"/>
      <c r="BE107" s="103"/>
      <c r="BF107" s="103"/>
      <c r="BG107" s="103"/>
      <c r="BH107" s="103"/>
      <c r="BI107" s="103"/>
      <c r="BJ107" s="103"/>
      <c r="BK107" s="103"/>
      <c r="BL107" s="103"/>
      <c r="BM107" s="103"/>
      <c r="BN107" s="103"/>
      <c r="BO107" s="103"/>
      <c r="BP107" s="103"/>
      <c r="BQ107" s="103"/>
      <c r="BR107" s="103"/>
      <c r="BS107" s="103"/>
      <c r="BT107" s="103"/>
      <c r="BU107" s="103"/>
      <c r="BV107" s="103"/>
      <c r="BW107" s="103"/>
      <c r="BX107" s="103"/>
      <c r="BY107" s="103"/>
      <c r="BZ107" s="103"/>
      <c r="CA107" s="103"/>
      <c r="CB107" s="103"/>
      <c r="CC107" s="103"/>
    </row>
    <row r="108" spans="2:81" outlineLevel="1" x14ac:dyDescent="0.25">
      <c r="B108" s="92" t="str">
        <f t="shared" si="33"/>
        <v>Land</v>
      </c>
      <c r="D108" s="103"/>
      <c r="E108" s="103"/>
      <c r="F108" s="103"/>
      <c r="G108" s="20"/>
      <c r="H108" s="12">
        <f>'RFM Input'!H153</f>
        <v>0</v>
      </c>
      <c r="I108" s="12">
        <f>'RFM Input'!I153</f>
        <v>0</v>
      </c>
      <c r="J108" s="12">
        <f>'RFM Input'!J153</f>
        <v>0</v>
      </c>
      <c r="K108" s="12">
        <f>'RFM Input'!K153</f>
        <v>0</v>
      </c>
      <c r="L108" s="12">
        <f>'RFM Input'!L153</f>
        <v>0</v>
      </c>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103"/>
      <c r="AY108" s="103"/>
      <c r="AZ108" s="103"/>
      <c r="BA108" s="103"/>
      <c r="BB108" s="103"/>
      <c r="BC108" s="103"/>
      <c r="BD108" s="103"/>
      <c r="BE108" s="103"/>
      <c r="BF108" s="103"/>
      <c r="BG108" s="103"/>
      <c r="BH108" s="103"/>
      <c r="BI108" s="103"/>
      <c r="BJ108" s="103"/>
      <c r="BK108" s="103"/>
      <c r="BL108" s="103"/>
      <c r="BM108" s="103"/>
      <c r="BN108" s="103"/>
      <c r="BO108" s="103"/>
      <c r="BP108" s="103"/>
      <c r="BQ108" s="103"/>
      <c r="BR108" s="103"/>
      <c r="BS108" s="103"/>
      <c r="BT108" s="103"/>
      <c r="BU108" s="103"/>
      <c r="BV108" s="103"/>
      <c r="BW108" s="103"/>
      <c r="BX108" s="103"/>
      <c r="BY108" s="103"/>
      <c r="BZ108" s="103"/>
      <c r="CA108" s="103"/>
      <c r="CB108" s="103"/>
      <c r="CC108" s="103"/>
    </row>
    <row r="109" spans="2:81" outlineLevel="1" x14ac:dyDescent="0.25">
      <c r="B109" s="92" t="str">
        <f t="shared" si="33"/>
        <v>[Not Used]</v>
      </c>
      <c r="D109" s="103"/>
      <c r="E109" s="103"/>
      <c r="F109" s="103"/>
      <c r="G109" s="20"/>
      <c r="H109" s="12"/>
      <c r="I109" s="12"/>
      <c r="J109" s="12"/>
      <c r="K109" s="12"/>
      <c r="L109" s="12"/>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C109" s="103"/>
      <c r="BD109" s="103"/>
      <c r="BE109" s="103"/>
      <c r="BF109" s="103"/>
      <c r="BG109" s="103"/>
      <c r="BH109" s="103"/>
      <c r="BI109" s="103"/>
      <c r="BJ109" s="103"/>
      <c r="BK109" s="103"/>
      <c r="BL109" s="103"/>
      <c r="BM109" s="103"/>
      <c r="BN109" s="103"/>
      <c r="BO109" s="103"/>
      <c r="BP109" s="103"/>
      <c r="BQ109" s="103"/>
      <c r="BR109" s="103"/>
      <c r="BS109" s="103"/>
      <c r="BT109" s="103"/>
      <c r="BU109" s="103"/>
      <c r="BV109" s="103"/>
      <c r="BW109" s="103"/>
      <c r="BX109" s="103"/>
      <c r="BY109" s="103"/>
      <c r="BZ109" s="103"/>
      <c r="CA109" s="103"/>
      <c r="CB109" s="103"/>
      <c r="CC109" s="103"/>
    </row>
    <row r="110" spans="2:81" outlineLevel="1" x14ac:dyDescent="0.25">
      <c r="B110" s="92" t="str">
        <f t="shared" si="33"/>
        <v>[Not Used]</v>
      </c>
      <c r="D110" s="103"/>
      <c r="E110" s="103"/>
      <c r="F110" s="103"/>
      <c r="G110" s="20"/>
      <c r="H110" s="12"/>
      <c r="I110" s="12"/>
      <c r="J110" s="12"/>
      <c r="K110" s="12"/>
      <c r="L110" s="12"/>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c r="AV110" s="103"/>
      <c r="AW110" s="103"/>
      <c r="AX110" s="103"/>
      <c r="AY110" s="103"/>
      <c r="AZ110" s="103"/>
      <c r="BA110" s="103"/>
      <c r="BB110" s="103"/>
      <c r="BC110" s="103"/>
      <c r="BD110" s="103"/>
      <c r="BE110" s="103"/>
      <c r="BF110" s="103"/>
      <c r="BG110" s="103"/>
      <c r="BH110" s="103"/>
      <c r="BI110" s="103"/>
      <c r="BJ110" s="103"/>
      <c r="BK110" s="103"/>
      <c r="BL110" s="103"/>
      <c r="BM110" s="103"/>
      <c r="BN110" s="103"/>
      <c r="BO110" s="103"/>
      <c r="BP110" s="103"/>
      <c r="BQ110" s="103"/>
      <c r="BR110" s="103"/>
      <c r="BS110" s="103"/>
      <c r="BT110" s="103"/>
      <c r="BU110" s="103"/>
      <c r="BV110" s="103"/>
      <c r="BW110" s="103"/>
      <c r="BX110" s="103"/>
      <c r="BY110" s="103"/>
      <c r="BZ110" s="103"/>
      <c r="CA110" s="103"/>
      <c r="CB110" s="103"/>
      <c r="CC110" s="103"/>
    </row>
    <row r="111" spans="2:81" outlineLevel="1" x14ac:dyDescent="0.25">
      <c r="B111" s="92" t="str">
        <f t="shared" si="33"/>
        <v>[Not Used]</v>
      </c>
      <c r="D111" s="103"/>
      <c r="E111" s="103"/>
      <c r="F111" s="103"/>
      <c r="G111" s="20"/>
      <c r="H111" s="12"/>
      <c r="I111" s="12"/>
      <c r="J111" s="12"/>
      <c r="K111" s="12"/>
      <c r="L111" s="12"/>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BP111" s="103"/>
      <c r="BQ111" s="103"/>
      <c r="BR111" s="103"/>
      <c r="BS111" s="103"/>
      <c r="BT111" s="103"/>
      <c r="BU111" s="103"/>
      <c r="BV111" s="103"/>
      <c r="BW111" s="103"/>
      <c r="BX111" s="103"/>
      <c r="BY111" s="103"/>
      <c r="BZ111" s="103"/>
      <c r="CA111" s="103"/>
      <c r="CB111" s="103"/>
      <c r="CC111" s="103"/>
    </row>
    <row r="112" spans="2:81" outlineLevel="1" x14ac:dyDescent="0.25">
      <c r="B112" s="92" t="str">
        <f t="shared" si="33"/>
        <v>[Not Used]</v>
      </c>
      <c r="D112" s="103"/>
      <c r="E112" s="103"/>
      <c r="F112" s="103"/>
      <c r="G112" s="20"/>
      <c r="H112" s="12"/>
      <c r="I112" s="12"/>
      <c r="J112" s="12"/>
      <c r="K112" s="12"/>
      <c r="L112" s="12"/>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3"/>
      <c r="AY112" s="103"/>
      <c r="AZ112" s="103"/>
      <c r="BA112" s="103"/>
      <c r="BB112" s="103"/>
      <c r="BC112" s="103"/>
      <c r="BD112" s="103"/>
      <c r="BE112" s="103"/>
      <c r="BF112" s="103"/>
      <c r="BG112" s="103"/>
      <c r="BH112" s="103"/>
      <c r="BI112" s="103"/>
      <c r="BJ112" s="103"/>
      <c r="BK112" s="103"/>
      <c r="BL112" s="103"/>
      <c r="BM112" s="103"/>
      <c r="BN112" s="103"/>
      <c r="BO112" s="103"/>
      <c r="BP112" s="103"/>
      <c r="BQ112" s="103"/>
      <c r="BR112" s="103"/>
      <c r="BS112" s="103"/>
      <c r="BT112" s="103"/>
      <c r="BU112" s="103"/>
      <c r="BV112" s="103"/>
      <c r="BW112" s="103"/>
      <c r="BX112" s="103"/>
      <c r="BY112" s="103"/>
      <c r="BZ112" s="103"/>
      <c r="CA112" s="103"/>
      <c r="CB112" s="103"/>
      <c r="CC112" s="103"/>
    </row>
    <row r="113" spans="2:81" outlineLevel="1" x14ac:dyDescent="0.25">
      <c r="B113" s="92" t="str">
        <f t="shared" si="33"/>
        <v>[Not Used]</v>
      </c>
      <c r="D113" s="103"/>
      <c r="E113" s="103"/>
      <c r="F113" s="103"/>
      <c r="G113" s="20"/>
      <c r="H113" s="12"/>
      <c r="I113" s="12"/>
      <c r="J113" s="12"/>
      <c r="K113" s="12"/>
      <c r="L113" s="12"/>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03"/>
      <c r="BA113" s="103"/>
      <c r="BB113" s="103"/>
      <c r="BC113" s="103"/>
      <c r="BD113" s="103"/>
      <c r="BE113" s="103"/>
      <c r="BF113" s="103"/>
      <c r="BG113" s="103"/>
      <c r="BH113" s="103"/>
      <c r="BI113" s="103"/>
      <c r="BJ113" s="103"/>
      <c r="BK113" s="103"/>
      <c r="BL113" s="103"/>
      <c r="BM113" s="103"/>
      <c r="BN113" s="103"/>
      <c r="BO113" s="103"/>
      <c r="BP113" s="103"/>
      <c r="BQ113" s="103"/>
      <c r="BR113" s="103"/>
      <c r="BS113" s="103"/>
      <c r="BT113" s="103"/>
      <c r="BU113" s="103"/>
      <c r="BV113" s="103"/>
      <c r="BW113" s="103"/>
      <c r="BX113" s="103"/>
      <c r="BY113" s="103"/>
      <c r="BZ113" s="103"/>
      <c r="CA113" s="103"/>
      <c r="CB113" s="103"/>
      <c r="CC113" s="103"/>
    </row>
    <row r="114" spans="2:81" outlineLevel="1" x14ac:dyDescent="0.25">
      <c r="B114" s="92" t="str">
        <f t="shared" si="33"/>
        <v>[Not Used]</v>
      </c>
      <c r="D114" s="103"/>
      <c r="E114" s="103"/>
      <c r="F114" s="103"/>
      <c r="G114" s="20"/>
      <c r="H114" s="12"/>
      <c r="I114" s="12"/>
      <c r="J114" s="12"/>
      <c r="K114" s="12"/>
      <c r="L114" s="12"/>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3"/>
      <c r="AR114" s="103"/>
      <c r="AS114" s="103"/>
      <c r="AT114" s="103"/>
      <c r="AU114" s="103"/>
      <c r="AV114" s="103"/>
      <c r="AW114" s="103"/>
      <c r="AX114" s="103"/>
      <c r="AY114" s="103"/>
      <c r="AZ114" s="103"/>
      <c r="BA114" s="103"/>
      <c r="BB114" s="103"/>
      <c r="BC114" s="103"/>
      <c r="BD114" s="103"/>
      <c r="BE114" s="103"/>
      <c r="BF114" s="103"/>
      <c r="BG114" s="103"/>
      <c r="BH114" s="103"/>
      <c r="BI114" s="103"/>
      <c r="BJ114" s="103"/>
      <c r="BK114" s="103"/>
      <c r="BL114" s="103"/>
      <c r="BM114" s="103"/>
      <c r="BN114" s="103"/>
      <c r="BO114" s="103"/>
      <c r="BP114" s="103"/>
      <c r="BQ114" s="103"/>
      <c r="BR114" s="103"/>
      <c r="BS114" s="103"/>
      <c r="BT114" s="103"/>
      <c r="BU114" s="103"/>
      <c r="BV114" s="103"/>
      <c r="BW114" s="103"/>
      <c r="BX114" s="103"/>
      <c r="BY114" s="103"/>
      <c r="BZ114" s="103"/>
      <c r="CA114" s="103"/>
      <c r="CB114" s="103"/>
      <c r="CC114" s="103"/>
    </row>
    <row r="115" spans="2:81" outlineLevel="1" x14ac:dyDescent="0.25">
      <c r="B115" s="92" t="str">
        <f t="shared" si="33"/>
        <v>[Not Used]</v>
      </c>
      <c r="D115" s="103"/>
      <c r="E115" s="103"/>
      <c r="F115" s="103"/>
      <c r="G115" s="20"/>
      <c r="H115" s="12"/>
      <c r="I115" s="12"/>
      <c r="J115" s="12"/>
      <c r="K115" s="12"/>
      <c r="L115" s="12"/>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103"/>
      <c r="BW115" s="103"/>
      <c r="BX115" s="103"/>
      <c r="BY115" s="103"/>
      <c r="BZ115" s="103"/>
      <c r="CA115" s="103"/>
      <c r="CB115" s="103"/>
      <c r="CC115" s="103"/>
    </row>
    <row r="116" spans="2:81" outlineLevel="1" x14ac:dyDescent="0.25">
      <c r="B116" s="92" t="str">
        <f t="shared" si="33"/>
        <v>[Not Used]</v>
      </c>
      <c r="D116" s="103"/>
      <c r="E116" s="103"/>
      <c r="F116" s="103"/>
      <c r="G116" s="20"/>
      <c r="H116" s="12"/>
      <c r="I116" s="12"/>
      <c r="J116" s="12"/>
      <c r="K116" s="12"/>
      <c r="L116" s="12"/>
      <c r="M116" s="103"/>
      <c r="N116" s="103"/>
      <c r="O116" s="103"/>
      <c r="P116" s="103"/>
      <c r="Q116" s="103"/>
      <c r="R116" s="103"/>
      <c r="S116" s="103"/>
      <c r="T116" s="103"/>
      <c r="U116" s="103"/>
      <c r="V116" s="103"/>
      <c r="W116" s="103"/>
      <c r="X116" s="103"/>
      <c r="Y116" s="103"/>
      <c r="Z116" s="103"/>
      <c r="AA116" s="103"/>
      <c r="AB116" s="103"/>
      <c r="AC116" s="103"/>
      <c r="AD116" s="103"/>
      <c r="AE116" s="103"/>
      <c r="AF116" s="103"/>
      <c r="AG116" s="103"/>
      <c r="AH116" s="103"/>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103"/>
      <c r="BW116" s="103"/>
      <c r="BX116" s="103"/>
      <c r="BY116" s="103"/>
      <c r="BZ116" s="103"/>
      <c r="CA116" s="103"/>
      <c r="CB116" s="103"/>
      <c r="CC116" s="103"/>
    </row>
    <row r="117" spans="2:81" outlineLevel="1" x14ac:dyDescent="0.25">
      <c r="B117" s="92" t="str">
        <f t="shared" si="33"/>
        <v>[Not Used]</v>
      </c>
      <c r="D117" s="103"/>
      <c r="E117" s="103"/>
      <c r="F117" s="103"/>
      <c r="G117" s="20"/>
      <c r="H117" s="12"/>
      <c r="I117" s="12"/>
      <c r="J117" s="12"/>
      <c r="K117" s="12"/>
      <c r="L117" s="12"/>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103"/>
      <c r="BW117" s="103"/>
      <c r="BX117" s="103"/>
      <c r="BY117" s="103"/>
      <c r="BZ117" s="103"/>
      <c r="CA117" s="103"/>
      <c r="CB117" s="103"/>
      <c r="CC117" s="103"/>
    </row>
    <row r="118" spans="2:81" outlineLevel="1" x14ac:dyDescent="0.25">
      <c r="B118" s="92" t="str">
        <f t="shared" si="33"/>
        <v>[Not Used]</v>
      </c>
      <c r="D118" s="103"/>
      <c r="E118" s="103"/>
      <c r="F118" s="103"/>
      <c r="G118" s="20"/>
      <c r="H118" s="12"/>
      <c r="I118" s="12"/>
      <c r="J118" s="12"/>
      <c r="K118" s="12"/>
      <c r="L118" s="12"/>
      <c r="M118" s="103"/>
      <c r="N118" s="103"/>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c r="AM118" s="103"/>
      <c r="AN118" s="103"/>
      <c r="AO118" s="103"/>
      <c r="AP118" s="103"/>
      <c r="AQ118" s="103"/>
      <c r="AR118" s="103"/>
      <c r="AS118" s="103"/>
      <c r="AT118" s="103"/>
      <c r="AU118" s="103"/>
      <c r="AV118" s="103"/>
      <c r="AW118" s="103"/>
      <c r="AX118" s="103"/>
      <c r="AY118" s="103"/>
      <c r="AZ118" s="103"/>
      <c r="BA118" s="103"/>
      <c r="BB118" s="103"/>
      <c r="BC118" s="103"/>
      <c r="BD118" s="103"/>
      <c r="BE118" s="103"/>
      <c r="BF118" s="103"/>
      <c r="BG118" s="103"/>
      <c r="BH118" s="103"/>
      <c r="BI118" s="103"/>
      <c r="BJ118" s="103"/>
      <c r="BK118" s="103"/>
      <c r="BL118" s="103"/>
      <c r="BM118" s="103"/>
      <c r="BN118" s="103"/>
      <c r="BO118" s="103"/>
      <c r="BP118" s="103"/>
      <c r="BQ118" s="103"/>
      <c r="BR118" s="103"/>
      <c r="BS118" s="103"/>
      <c r="BT118" s="103"/>
      <c r="BU118" s="103"/>
      <c r="BV118" s="103"/>
      <c r="BW118" s="103"/>
      <c r="BX118" s="103"/>
      <c r="BY118" s="103"/>
      <c r="BZ118" s="103"/>
      <c r="CA118" s="103"/>
      <c r="CB118" s="103"/>
      <c r="CC118" s="103"/>
    </row>
    <row r="119" spans="2:81" outlineLevel="1" x14ac:dyDescent="0.25">
      <c r="B119" s="92" t="str">
        <f t="shared" si="33"/>
        <v>[Not Used]</v>
      </c>
      <c r="D119" s="103"/>
      <c r="E119" s="103"/>
      <c r="F119" s="103"/>
      <c r="G119" s="20"/>
      <c r="H119" s="12"/>
      <c r="I119" s="12"/>
      <c r="J119" s="12"/>
      <c r="K119" s="12"/>
      <c r="L119" s="12"/>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3"/>
      <c r="AR119" s="103"/>
      <c r="AS119" s="103"/>
      <c r="AT119" s="103"/>
      <c r="AU119" s="103"/>
      <c r="AV119" s="103"/>
      <c r="AW119" s="103"/>
      <c r="AX119" s="103"/>
      <c r="AY119" s="103"/>
      <c r="AZ119" s="103"/>
      <c r="BA119" s="103"/>
      <c r="BB119" s="103"/>
      <c r="BC119" s="103"/>
      <c r="BD119" s="103"/>
      <c r="BE119" s="103"/>
      <c r="BF119" s="103"/>
      <c r="BG119" s="103"/>
      <c r="BH119" s="103"/>
      <c r="BI119" s="103"/>
      <c r="BJ119" s="103"/>
      <c r="BK119" s="103"/>
      <c r="BL119" s="103"/>
      <c r="BM119" s="103"/>
      <c r="BN119" s="103"/>
      <c r="BO119" s="103"/>
      <c r="BP119" s="103"/>
      <c r="BQ119" s="103"/>
      <c r="BR119" s="103"/>
      <c r="BS119" s="103"/>
      <c r="BT119" s="103"/>
      <c r="BU119" s="103"/>
      <c r="BV119" s="103"/>
      <c r="BW119" s="103"/>
      <c r="BX119" s="103"/>
      <c r="BY119" s="103"/>
      <c r="BZ119" s="103"/>
      <c r="CA119" s="103"/>
      <c r="CB119" s="103"/>
      <c r="CC119" s="103"/>
    </row>
    <row r="120" spans="2:81" outlineLevel="1" x14ac:dyDescent="0.25">
      <c r="B120" s="92" t="str">
        <f t="shared" si="33"/>
        <v>[Not Used]</v>
      </c>
      <c r="D120" s="103"/>
      <c r="E120" s="103"/>
      <c r="F120" s="103"/>
      <c r="G120" s="20"/>
      <c r="H120" s="12"/>
      <c r="I120" s="12"/>
      <c r="J120" s="12"/>
      <c r="K120" s="12"/>
      <c r="L120" s="12"/>
      <c r="M120" s="103"/>
      <c r="N120" s="103"/>
      <c r="O120" s="103"/>
      <c r="P120" s="103"/>
      <c r="Q120" s="103"/>
      <c r="R120" s="103"/>
      <c r="S120" s="103"/>
      <c r="T120" s="103"/>
      <c r="U120" s="103"/>
      <c r="V120" s="103"/>
      <c r="W120" s="103"/>
      <c r="X120" s="103"/>
      <c r="Y120" s="103"/>
      <c r="Z120" s="103"/>
      <c r="AA120" s="103"/>
      <c r="AB120" s="103"/>
      <c r="AC120" s="103"/>
      <c r="AD120" s="103"/>
      <c r="AE120" s="103"/>
      <c r="AF120" s="103"/>
      <c r="AG120" s="103"/>
      <c r="AH120" s="103"/>
      <c r="AI120" s="103"/>
      <c r="AJ120" s="103"/>
      <c r="AK120" s="103"/>
      <c r="AL120" s="103"/>
      <c r="AM120" s="103"/>
      <c r="AN120" s="103"/>
      <c r="AO120" s="103"/>
      <c r="AP120" s="103"/>
      <c r="AQ120" s="103"/>
      <c r="AR120" s="103"/>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103"/>
      <c r="BQ120" s="103"/>
      <c r="BR120" s="103"/>
      <c r="BS120" s="103"/>
      <c r="BT120" s="103"/>
      <c r="BU120" s="103"/>
      <c r="BV120" s="103"/>
      <c r="BW120" s="103"/>
      <c r="BX120" s="103"/>
      <c r="BY120" s="103"/>
      <c r="BZ120" s="103"/>
      <c r="CA120" s="103"/>
      <c r="CB120" s="103"/>
      <c r="CC120" s="103"/>
    </row>
    <row r="121" spans="2:81" outlineLevel="1" x14ac:dyDescent="0.25">
      <c r="B121" s="92" t="str">
        <f t="shared" si="33"/>
        <v>[Not Used]</v>
      </c>
      <c r="D121" s="103"/>
      <c r="E121" s="103"/>
      <c r="F121" s="103"/>
      <c r="G121" s="20"/>
      <c r="H121" s="12"/>
      <c r="I121" s="12"/>
      <c r="J121" s="12"/>
      <c r="K121" s="12"/>
      <c r="L121" s="12"/>
      <c r="M121" s="103"/>
      <c r="N121" s="103"/>
      <c r="O121" s="103"/>
      <c r="P121" s="103"/>
      <c r="Q121" s="103"/>
      <c r="R121" s="103"/>
      <c r="S121" s="103"/>
      <c r="T121" s="103"/>
      <c r="U121" s="103"/>
      <c r="V121" s="103"/>
      <c r="W121" s="103"/>
      <c r="X121" s="103"/>
      <c r="Y121" s="103"/>
      <c r="Z121" s="103"/>
      <c r="AA121" s="103"/>
      <c r="AB121" s="103"/>
      <c r="AC121" s="103"/>
      <c r="AD121" s="103"/>
      <c r="AE121" s="103"/>
      <c r="AF121" s="103"/>
      <c r="AG121" s="103"/>
      <c r="AH121" s="103"/>
      <c r="AI121" s="103"/>
      <c r="AJ121" s="103"/>
      <c r="AK121" s="103"/>
      <c r="AL121" s="103"/>
      <c r="AM121" s="103"/>
      <c r="AN121" s="103"/>
      <c r="AO121" s="103"/>
      <c r="AP121" s="103"/>
      <c r="AQ121" s="103"/>
      <c r="AR121" s="103"/>
      <c r="AS121" s="103"/>
      <c r="AT121" s="103"/>
      <c r="AU121" s="103"/>
      <c r="AV121" s="103"/>
      <c r="AW121" s="103"/>
      <c r="AX121" s="103"/>
      <c r="AY121" s="103"/>
      <c r="AZ121" s="103"/>
      <c r="BA121" s="103"/>
      <c r="BB121" s="103"/>
      <c r="BC121" s="103"/>
      <c r="BD121" s="103"/>
      <c r="BE121" s="103"/>
      <c r="BF121" s="103"/>
      <c r="BG121" s="103"/>
      <c r="BH121" s="103"/>
      <c r="BI121" s="103"/>
      <c r="BJ121" s="103"/>
      <c r="BK121" s="103"/>
      <c r="BL121" s="103"/>
      <c r="BM121" s="103"/>
      <c r="BN121" s="103"/>
      <c r="BO121" s="103"/>
      <c r="BP121" s="103"/>
      <c r="BQ121" s="103"/>
      <c r="BR121" s="103"/>
      <c r="BS121" s="103"/>
      <c r="BT121" s="103"/>
      <c r="BU121" s="103"/>
      <c r="BV121" s="103"/>
      <c r="BW121" s="103"/>
      <c r="BX121" s="103"/>
      <c r="BY121" s="103"/>
      <c r="BZ121" s="103"/>
      <c r="CA121" s="103"/>
      <c r="CB121" s="103"/>
      <c r="CC121" s="103"/>
    </row>
    <row r="122" spans="2:81" outlineLevel="1" x14ac:dyDescent="0.25">
      <c r="B122" s="92" t="str">
        <f t="shared" si="33"/>
        <v>[Not Used]</v>
      </c>
      <c r="D122" s="103"/>
      <c r="E122" s="103"/>
      <c r="F122" s="103"/>
      <c r="G122" s="20"/>
      <c r="H122" s="12"/>
      <c r="I122" s="12"/>
      <c r="J122" s="12"/>
      <c r="K122" s="12"/>
      <c r="L122" s="12"/>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3"/>
      <c r="AR122" s="103"/>
      <c r="AS122" s="103"/>
      <c r="AT122" s="103"/>
      <c r="AU122" s="103"/>
      <c r="AV122" s="103"/>
      <c r="AW122" s="103"/>
      <c r="AX122" s="103"/>
      <c r="AY122" s="103"/>
      <c r="AZ122" s="103"/>
      <c r="BA122" s="103"/>
      <c r="BB122" s="103"/>
      <c r="BC122" s="103"/>
      <c r="BD122" s="103"/>
      <c r="BE122" s="103"/>
      <c r="BF122" s="103"/>
      <c r="BG122" s="103"/>
      <c r="BH122" s="103"/>
      <c r="BI122" s="103"/>
      <c r="BJ122" s="103"/>
      <c r="BK122" s="103"/>
      <c r="BL122" s="103"/>
      <c r="BM122" s="103"/>
      <c r="BN122" s="103"/>
      <c r="BO122" s="103"/>
      <c r="BP122" s="103"/>
      <c r="BQ122" s="103"/>
      <c r="BR122" s="103"/>
      <c r="BS122" s="103"/>
      <c r="BT122" s="103"/>
      <c r="BU122" s="103"/>
      <c r="BV122" s="103"/>
      <c r="BW122" s="103"/>
      <c r="BX122" s="103"/>
      <c r="BY122" s="103"/>
      <c r="BZ122" s="103"/>
      <c r="CA122" s="103"/>
      <c r="CB122" s="103"/>
      <c r="CC122" s="103"/>
    </row>
    <row r="123" spans="2:81" outlineLevel="1" x14ac:dyDescent="0.25"/>
    <row r="124" spans="2:81" outlineLevel="1" x14ac:dyDescent="0.25"/>
    <row r="125" spans="2:81" outlineLevel="1" x14ac:dyDescent="0.25">
      <c r="B125" s="18" t="s">
        <v>65</v>
      </c>
      <c r="C125" s="35">
        <f>$C$19+1</f>
        <v>2021</v>
      </c>
      <c r="D125" s="2" t="s">
        <v>88</v>
      </c>
      <c r="F125" s="230">
        <f>IF(AND(SUM($M$127:$Q$151)&gt;0,C10&lt;C125),1,0)</f>
        <v>0</v>
      </c>
    </row>
    <row r="126" spans="2:81" outlineLevel="1" x14ac:dyDescent="0.25">
      <c r="B126" s="18" t="s">
        <v>32</v>
      </c>
      <c r="D126" s="103"/>
      <c r="E126" s="103"/>
      <c r="F126" s="103"/>
      <c r="G126" s="20"/>
      <c r="M126" s="14" t="s">
        <v>79</v>
      </c>
      <c r="N126" s="15"/>
      <c r="O126" s="15"/>
      <c r="P126" s="15"/>
      <c r="Q126" s="16"/>
    </row>
    <row r="127" spans="2:81" outlineLevel="1" x14ac:dyDescent="0.25">
      <c r="B127" s="92" t="str">
        <f t="shared" ref="B127:B151" si="34">B35</f>
        <v>Subtransmission</v>
      </c>
      <c r="D127" s="103"/>
      <c r="E127" s="103"/>
      <c r="F127" s="103"/>
      <c r="G127" s="20"/>
      <c r="H127" s="103"/>
      <c r="I127" s="103"/>
      <c r="J127" s="103"/>
      <c r="K127" s="103"/>
      <c r="L127" s="103"/>
      <c r="M127" s="12"/>
      <c r="N127" s="12"/>
      <c r="O127" s="12"/>
      <c r="P127" s="12"/>
      <c r="Q127" s="12"/>
      <c r="R127" s="103"/>
      <c r="S127" s="103"/>
      <c r="T127" s="103"/>
      <c r="U127" s="103"/>
      <c r="V127" s="103"/>
      <c r="W127" s="103"/>
      <c r="X127" s="103"/>
      <c r="Y127" s="103"/>
      <c r="Z127" s="103"/>
      <c r="AA127" s="103"/>
      <c r="AB127" s="103"/>
      <c r="AC127" s="103"/>
      <c r="AD127" s="103"/>
      <c r="AE127" s="103"/>
      <c r="AF127" s="103"/>
      <c r="AG127" s="103"/>
      <c r="AH127" s="103"/>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103"/>
      <c r="BW127" s="103"/>
      <c r="BX127" s="103"/>
      <c r="BY127" s="103"/>
      <c r="BZ127" s="103"/>
      <c r="CA127" s="103"/>
      <c r="CB127" s="103"/>
      <c r="CC127" s="103"/>
    </row>
    <row r="128" spans="2:81" outlineLevel="1" x14ac:dyDescent="0.25">
      <c r="B128" s="92" t="str">
        <f t="shared" si="34"/>
        <v>Distribution system assets</v>
      </c>
      <c r="D128" s="103"/>
      <c r="E128" s="103"/>
      <c r="F128" s="103"/>
      <c r="G128" s="20"/>
      <c r="H128" s="103"/>
      <c r="I128" s="103"/>
      <c r="J128" s="103"/>
      <c r="K128" s="103"/>
      <c r="L128" s="103"/>
      <c r="M128" s="12"/>
      <c r="N128" s="12"/>
      <c r="O128" s="12"/>
      <c r="P128" s="12"/>
      <c r="Q128" s="12"/>
      <c r="R128" s="103"/>
      <c r="S128" s="103"/>
      <c r="T128" s="103"/>
      <c r="U128" s="103"/>
      <c r="V128" s="103"/>
      <c r="W128" s="103"/>
      <c r="X128" s="103"/>
      <c r="Y128" s="103"/>
      <c r="Z128" s="103"/>
      <c r="AA128" s="103"/>
      <c r="AB128" s="103"/>
      <c r="AC128" s="103"/>
      <c r="AD128" s="103"/>
      <c r="AE128" s="103"/>
      <c r="AF128" s="103"/>
      <c r="AG128" s="103"/>
      <c r="AH128" s="103"/>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103"/>
      <c r="BS128" s="103"/>
      <c r="BT128" s="103"/>
      <c r="BU128" s="103"/>
      <c r="BV128" s="103"/>
      <c r="BW128" s="103"/>
      <c r="BX128" s="103"/>
      <c r="BY128" s="103"/>
      <c r="BZ128" s="103"/>
      <c r="CA128" s="103"/>
      <c r="CB128" s="103"/>
      <c r="CC128" s="103"/>
    </row>
    <row r="129" spans="2:81" outlineLevel="1" x14ac:dyDescent="0.25">
      <c r="B129" s="92" t="str">
        <f t="shared" si="34"/>
        <v>Metering</v>
      </c>
      <c r="D129" s="103"/>
      <c r="E129" s="103"/>
      <c r="F129" s="103"/>
      <c r="G129" s="20"/>
      <c r="H129" s="103"/>
      <c r="I129" s="103"/>
      <c r="J129" s="103"/>
      <c r="K129" s="103"/>
      <c r="L129" s="103"/>
      <c r="M129" s="12"/>
      <c r="N129" s="12"/>
      <c r="O129" s="12"/>
      <c r="P129" s="12"/>
      <c r="Q129" s="12"/>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103"/>
      <c r="BW129" s="103"/>
      <c r="BX129" s="103"/>
      <c r="BY129" s="103"/>
      <c r="BZ129" s="103"/>
      <c r="CA129" s="103"/>
      <c r="CB129" s="103"/>
      <c r="CC129" s="103"/>
    </row>
    <row r="130" spans="2:81" outlineLevel="1" x14ac:dyDescent="0.25">
      <c r="B130" s="92" t="str">
        <f t="shared" si="34"/>
        <v>Public Lighting</v>
      </c>
      <c r="D130" s="103"/>
      <c r="E130" s="103"/>
      <c r="F130" s="103"/>
      <c r="G130" s="20"/>
      <c r="H130" s="103"/>
      <c r="I130" s="103"/>
      <c r="J130" s="103"/>
      <c r="K130" s="103"/>
      <c r="L130" s="103"/>
      <c r="M130" s="12"/>
      <c r="N130" s="12"/>
      <c r="O130" s="12"/>
      <c r="P130" s="12"/>
      <c r="Q130" s="12"/>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3"/>
      <c r="AY130" s="103"/>
      <c r="AZ130" s="103"/>
      <c r="BA130" s="103"/>
      <c r="BB130" s="103"/>
      <c r="BC130" s="103"/>
      <c r="BD130" s="103"/>
      <c r="BE130" s="103"/>
      <c r="BF130" s="103"/>
      <c r="BG130" s="103"/>
      <c r="BH130" s="103"/>
      <c r="BI130" s="103"/>
      <c r="BJ130" s="103"/>
      <c r="BK130" s="103"/>
      <c r="BL130" s="103"/>
      <c r="BM130" s="103"/>
      <c r="BN130" s="103"/>
      <c r="BO130" s="103"/>
      <c r="BP130" s="103"/>
      <c r="BQ130" s="103"/>
      <c r="BR130" s="103"/>
      <c r="BS130" s="103"/>
      <c r="BT130" s="103"/>
      <c r="BU130" s="103"/>
      <c r="BV130" s="103"/>
      <c r="BW130" s="103"/>
      <c r="BX130" s="103"/>
      <c r="BY130" s="103"/>
      <c r="BZ130" s="103"/>
      <c r="CA130" s="103"/>
      <c r="CB130" s="103"/>
      <c r="CC130" s="103"/>
    </row>
    <row r="131" spans="2:81" outlineLevel="1" x14ac:dyDescent="0.25">
      <c r="B131" s="92" t="str">
        <f t="shared" si="34"/>
        <v>SCADA (5-year asset)</v>
      </c>
      <c r="D131" s="103"/>
      <c r="E131" s="103"/>
      <c r="F131" s="103"/>
      <c r="G131" s="20"/>
      <c r="H131" s="103"/>
      <c r="I131" s="103"/>
      <c r="J131" s="103"/>
      <c r="K131" s="103"/>
      <c r="L131" s="103"/>
      <c r="M131" s="12"/>
      <c r="N131" s="12"/>
      <c r="O131" s="12"/>
      <c r="P131" s="12"/>
      <c r="Q131" s="12"/>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3"/>
      <c r="BC131" s="103"/>
      <c r="BD131" s="103"/>
      <c r="BE131" s="103"/>
      <c r="BF131" s="103"/>
      <c r="BG131" s="103"/>
      <c r="BH131" s="103"/>
      <c r="BI131" s="103"/>
      <c r="BJ131" s="103"/>
      <c r="BK131" s="103"/>
      <c r="BL131" s="103"/>
      <c r="BM131" s="103"/>
      <c r="BN131" s="103"/>
      <c r="BO131" s="103"/>
      <c r="BP131" s="103"/>
      <c r="BQ131" s="103"/>
      <c r="BR131" s="103"/>
      <c r="BS131" s="103"/>
      <c r="BT131" s="103"/>
      <c r="BU131" s="103"/>
      <c r="BV131" s="103"/>
      <c r="BW131" s="103"/>
      <c r="BX131" s="103"/>
      <c r="BY131" s="103"/>
      <c r="BZ131" s="103"/>
      <c r="CA131" s="103"/>
      <c r="CB131" s="103"/>
      <c r="CC131" s="103"/>
    </row>
    <row r="132" spans="2:81" outlineLevel="1" x14ac:dyDescent="0.25">
      <c r="B132" s="92" t="str">
        <f t="shared" si="34"/>
        <v>Non network - IT</v>
      </c>
      <c r="D132" s="103"/>
      <c r="E132" s="103"/>
      <c r="F132" s="103"/>
      <c r="G132" s="20"/>
      <c r="H132" s="103"/>
      <c r="I132" s="103"/>
      <c r="J132" s="103"/>
      <c r="K132" s="103"/>
      <c r="L132" s="103"/>
      <c r="M132" s="12"/>
      <c r="N132" s="12"/>
      <c r="O132" s="12"/>
      <c r="P132" s="12"/>
      <c r="Q132" s="12"/>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3"/>
      <c r="AR132" s="103"/>
      <c r="AS132" s="103"/>
      <c r="AT132" s="103"/>
      <c r="AU132" s="103"/>
      <c r="AV132" s="103"/>
      <c r="AW132" s="103"/>
      <c r="AX132" s="103"/>
      <c r="AY132" s="103"/>
      <c r="AZ132" s="103"/>
      <c r="BA132" s="103"/>
      <c r="BB132" s="103"/>
      <c r="BC132" s="103"/>
      <c r="BD132" s="103"/>
      <c r="BE132" s="103"/>
      <c r="BF132" s="103"/>
      <c r="BG132" s="103"/>
      <c r="BH132" s="103"/>
      <c r="BI132" s="103"/>
      <c r="BJ132" s="103"/>
      <c r="BK132" s="103"/>
      <c r="BL132" s="103"/>
      <c r="BM132" s="103"/>
      <c r="BN132" s="103"/>
      <c r="BO132" s="103"/>
      <c r="BP132" s="103"/>
      <c r="BQ132" s="103"/>
      <c r="BR132" s="103"/>
      <c r="BS132" s="103"/>
      <c r="BT132" s="103"/>
      <c r="BU132" s="103"/>
      <c r="BV132" s="103"/>
      <c r="BW132" s="103"/>
      <c r="BX132" s="103"/>
      <c r="BY132" s="103"/>
      <c r="BZ132" s="103"/>
      <c r="CA132" s="103"/>
      <c r="CB132" s="103"/>
      <c r="CC132" s="103"/>
    </row>
    <row r="133" spans="2:81" outlineLevel="1" x14ac:dyDescent="0.25">
      <c r="B133" s="92" t="str">
        <f t="shared" si="34"/>
        <v>Non network - other</v>
      </c>
      <c r="D133" s="103"/>
      <c r="E133" s="103"/>
      <c r="F133" s="103"/>
      <c r="G133" s="20"/>
      <c r="H133" s="103"/>
      <c r="I133" s="103"/>
      <c r="J133" s="103"/>
      <c r="K133" s="103"/>
      <c r="L133" s="103"/>
      <c r="M133" s="12"/>
      <c r="N133" s="12"/>
      <c r="O133" s="12"/>
      <c r="P133" s="12"/>
      <c r="Q133" s="12"/>
      <c r="R133" s="103"/>
      <c r="S133" s="103"/>
      <c r="T133" s="103"/>
      <c r="U133" s="103"/>
      <c r="V133" s="103"/>
      <c r="W133" s="103"/>
      <c r="X133" s="103"/>
      <c r="Y133" s="103"/>
      <c r="Z133" s="103"/>
      <c r="AA133" s="103"/>
      <c r="AB133" s="103"/>
      <c r="AC133" s="103"/>
      <c r="AD133" s="103"/>
      <c r="AE133" s="103"/>
      <c r="AF133" s="103"/>
      <c r="AG133" s="103"/>
      <c r="AH133" s="103"/>
      <c r="AI133" s="103"/>
      <c r="AJ133" s="103"/>
      <c r="AK133" s="103"/>
      <c r="AL133" s="103"/>
      <c r="AM133" s="103"/>
      <c r="AN133" s="103"/>
      <c r="AO133" s="103"/>
      <c r="AP133" s="103"/>
      <c r="AQ133" s="103"/>
      <c r="AR133" s="103"/>
      <c r="AS133" s="103"/>
      <c r="AT133" s="103"/>
      <c r="AU133" s="103"/>
      <c r="AV133" s="103"/>
      <c r="AW133" s="103"/>
      <c r="AX133" s="103"/>
      <c r="AY133" s="103"/>
      <c r="AZ133" s="103"/>
      <c r="BA133" s="103"/>
      <c r="BB133" s="103"/>
      <c r="BC133" s="103"/>
      <c r="BD133" s="103"/>
      <c r="BE133" s="103"/>
      <c r="BF133" s="103"/>
      <c r="BG133" s="103"/>
      <c r="BH133" s="103"/>
      <c r="BI133" s="103"/>
      <c r="BJ133" s="103"/>
      <c r="BK133" s="103"/>
      <c r="BL133" s="103"/>
      <c r="BM133" s="103"/>
      <c r="BN133" s="103"/>
      <c r="BO133" s="103"/>
      <c r="BP133" s="103"/>
      <c r="BQ133" s="103"/>
      <c r="BR133" s="103"/>
      <c r="BS133" s="103"/>
      <c r="BT133" s="103"/>
      <c r="BU133" s="103"/>
      <c r="BV133" s="103"/>
      <c r="BW133" s="103"/>
      <c r="BX133" s="103"/>
      <c r="BY133" s="103"/>
      <c r="BZ133" s="103"/>
      <c r="CA133" s="103"/>
      <c r="CB133" s="103"/>
      <c r="CC133" s="103"/>
    </row>
    <row r="134" spans="2:81" outlineLevel="1" x14ac:dyDescent="0.25">
      <c r="B134" s="92" t="str">
        <f t="shared" si="34"/>
        <v>Neutral Screen Services</v>
      </c>
      <c r="D134" s="103"/>
      <c r="E134" s="103"/>
      <c r="F134" s="103"/>
      <c r="G134" s="20"/>
      <c r="H134" s="103"/>
      <c r="I134" s="103"/>
      <c r="J134" s="103"/>
      <c r="K134" s="103"/>
      <c r="L134" s="103"/>
      <c r="M134" s="12"/>
      <c r="N134" s="12"/>
      <c r="O134" s="12"/>
      <c r="P134" s="12"/>
      <c r="Q134" s="12"/>
      <c r="R134" s="103"/>
      <c r="S134" s="103"/>
      <c r="T134" s="103"/>
      <c r="U134" s="103"/>
      <c r="V134" s="103"/>
      <c r="W134" s="103"/>
      <c r="X134" s="103"/>
      <c r="Y134" s="103"/>
      <c r="Z134" s="103"/>
      <c r="AA134" s="103"/>
      <c r="AB134" s="103"/>
      <c r="AC134" s="103"/>
      <c r="AD134" s="103"/>
      <c r="AE134" s="103"/>
      <c r="AF134" s="103"/>
      <c r="AG134" s="103"/>
      <c r="AH134" s="103"/>
      <c r="AI134" s="103"/>
      <c r="AJ134" s="103"/>
      <c r="AK134" s="103"/>
      <c r="AL134" s="103"/>
      <c r="AM134" s="103"/>
      <c r="AN134" s="103"/>
      <c r="AO134" s="103"/>
      <c r="AP134" s="103"/>
      <c r="AQ134" s="103"/>
      <c r="AR134" s="103"/>
      <c r="AS134" s="103"/>
      <c r="AT134" s="103"/>
      <c r="AU134" s="103"/>
      <c r="AV134" s="103"/>
      <c r="AW134" s="103"/>
      <c r="AX134" s="103"/>
      <c r="AY134" s="103"/>
      <c r="AZ134" s="103"/>
      <c r="BA134" s="103"/>
      <c r="BB134" s="103"/>
      <c r="BC134" s="103"/>
      <c r="BD134" s="103"/>
      <c r="BE134" s="103"/>
      <c r="BF134" s="103"/>
      <c r="BG134" s="103"/>
      <c r="BH134" s="103"/>
      <c r="BI134" s="103"/>
      <c r="BJ134" s="103"/>
      <c r="BK134" s="103"/>
      <c r="BL134" s="103"/>
      <c r="BM134" s="103"/>
      <c r="BN134" s="103"/>
      <c r="BO134" s="103"/>
      <c r="BP134" s="103"/>
      <c r="BQ134" s="103"/>
      <c r="BR134" s="103"/>
      <c r="BS134" s="103"/>
      <c r="BT134" s="103"/>
      <c r="BU134" s="103"/>
      <c r="BV134" s="103"/>
      <c r="BW134" s="103"/>
      <c r="BX134" s="103"/>
      <c r="BY134" s="103"/>
      <c r="BZ134" s="103"/>
      <c r="CA134" s="103"/>
      <c r="CB134" s="103"/>
      <c r="CC134" s="103"/>
    </row>
    <row r="135" spans="2:81" outlineLevel="1" x14ac:dyDescent="0.25">
      <c r="B135" s="92" t="str">
        <f t="shared" si="34"/>
        <v>Distribution Transformers upgrades</v>
      </c>
      <c r="D135" s="103"/>
      <c r="E135" s="103"/>
      <c r="F135" s="103"/>
      <c r="G135" s="20"/>
      <c r="H135" s="103"/>
      <c r="I135" s="103"/>
      <c r="J135" s="103"/>
      <c r="K135" s="103"/>
      <c r="L135" s="103"/>
      <c r="M135" s="12"/>
      <c r="N135" s="12"/>
      <c r="O135" s="12"/>
      <c r="P135" s="12"/>
      <c r="Q135" s="12"/>
      <c r="R135" s="103"/>
      <c r="S135" s="103"/>
      <c r="T135" s="103"/>
      <c r="U135" s="103"/>
      <c r="V135" s="103"/>
      <c r="W135" s="103"/>
      <c r="X135" s="103"/>
      <c r="Y135" s="103"/>
      <c r="Z135" s="103"/>
      <c r="AA135" s="103"/>
      <c r="AB135" s="103"/>
      <c r="AC135" s="103"/>
      <c r="AD135" s="103"/>
      <c r="AE135" s="103"/>
      <c r="AF135" s="103"/>
      <c r="AG135" s="103"/>
      <c r="AH135" s="103"/>
      <c r="AI135" s="103"/>
      <c r="AJ135" s="103"/>
      <c r="AK135" s="103"/>
      <c r="AL135" s="103"/>
      <c r="AM135" s="103"/>
      <c r="AN135" s="103"/>
      <c r="AO135" s="103"/>
      <c r="AP135" s="103"/>
      <c r="AQ135" s="103"/>
      <c r="AR135" s="103"/>
      <c r="AS135" s="103"/>
      <c r="AT135" s="103"/>
      <c r="AU135" s="103"/>
      <c r="AV135" s="103"/>
      <c r="AW135" s="103"/>
      <c r="AX135" s="103"/>
      <c r="AY135" s="103"/>
      <c r="AZ135" s="103"/>
      <c r="BA135" s="103"/>
      <c r="BB135" s="103"/>
      <c r="BC135" s="103"/>
      <c r="BD135" s="103"/>
      <c r="BE135" s="103"/>
      <c r="BF135" s="103"/>
      <c r="BG135" s="103"/>
      <c r="BH135" s="103"/>
      <c r="BI135" s="103"/>
      <c r="BJ135" s="103"/>
      <c r="BK135" s="103"/>
      <c r="BL135" s="103"/>
      <c r="BM135" s="103"/>
      <c r="BN135" s="103"/>
      <c r="BO135" s="103"/>
      <c r="BP135" s="103"/>
      <c r="BQ135" s="103"/>
      <c r="BR135" s="103"/>
      <c r="BS135" s="103"/>
      <c r="BT135" s="103"/>
      <c r="BU135" s="103"/>
      <c r="BV135" s="103"/>
      <c r="BW135" s="103"/>
      <c r="BX135" s="103"/>
      <c r="BY135" s="103"/>
      <c r="BZ135" s="103"/>
      <c r="CA135" s="103"/>
      <c r="CB135" s="103"/>
      <c r="CC135" s="103"/>
    </row>
    <row r="136" spans="2:81" outlineLevel="1" x14ac:dyDescent="0.25">
      <c r="B136" s="92" t="str">
        <f t="shared" si="34"/>
        <v>Equity Raising Costs</v>
      </c>
      <c r="D136" s="103"/>
      <c r="E136" s="103"/>
      <c r="F136" s="103"/>
      <c r="G136" s="20"/>
      <c r="H136" s="103"/>
      <c r="I136" s="103"/>
      <c r="J136" s="103"/>
      <c r="K136" s="103"/>
      <c r="L136" s="103"/>
      <c r="M136" s="12"/>
      <c r="N136" s="12"/>
      <c r="O136" s="12"/>
      <c r="P136" s="12"/>
      <c r="Q136" s="12"/>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3"/>
      <c r="AR136" s="103"/>
      <c r="AS136" s="103"/>
      <c r="AT136" s="103"/>
      <c r="AU136" s="103"/>
      <c r="AV136" s="103"/>
      <c r="AW136" s="103"/>
      <c r="AX136" s="103"/>
      <c r="AY136" s="103"/>
      <c r="AZ136" s="103"/>
      <c r="BA136" s="103"/>
      <c r="BB136" s="103"/>
      <c r="BC136" s="103"/>
      <c r="BD136" s="103"/>
      <c r="BE136" s="103"/>
      <c r="BF136" s="103"/>
      <c r="BG136" s="103"/>
      <c r="BH136" s="103"/>
      <c r="BI136" s="103"/>
      <c r="BJ136" s="103"/>
      <c r="BK136" s="103"/>
      <c r="BL136" s="103"/>
      <c r="BM136" s="103"/>
      <c r="BN136" s="103"/>
      <c r="BO136" s="103"/>
      <c r="BP136" s="103"/>
      <c r="BQ136" s="103"/>
      <c r="BR136" s="103"/>
      <c r="BS136" s="103"/>
      <c r="BT136" s="103"/>
      <c r="BU136" s="103"/>
      <c r="BV136" s="103"/>
      <c r="BW136" s="103"/>
      <c r="BX136" s="103"/>
      <c r="BY136" s="103"/>
      <c r="BZ136" s="103"/>
      <c r="CA136" s="103"/>
      <c r="CB136" s="103"/>
      <c r="CC136" s="103"/>
    </row>
    <row r="137" spans="2:81" outlineLevel="1" x14ac:dyDescent="0.25">
      <c r="B137" s="92" t="str">
        <f t="shared" si="34"/>
        <v>Land</v>
      </c>
      <c r="D137" s="103"/>
      <c r="E137" s="103"/>
      <c r="F137" s="103"/>
      <c r="G137" s="20"/>
      <c r="H137" s="103"/>
      <c r="I137" s="103"/>
      <c r="J137" s="103"/>
      <c r="K137" s="103"/>
      <c r="L137" s="103"/>
      <c r="M137" s="12"/>
      <c r="N137" s="12"/>
      <c r="O137" s="12"/>
      <c r="P137" s="12"/>
      <c r="Q137" s="12"/>
      <c r="R137" s="103"/>
      <c r="S137" s="103"/>
      <c r="T137" s="103"/>
      <c r="U137" s="103"/>
      <c r="V137" s="103"/>
      <c r="W137" s="103"/>
      <c r="X137" s="103"/>
      <c r="Y137" s="103"/>
      <c r="Z137" s="103"/>
      <c r="AA137" s="103"/>
      <c r="AB137" s="103"/>
      <c r="AC137" s="103"/>
      <c r="AD137" s="103"/>
      <c r="AE137" s="103"/>
      <c r="AF137" s="103"/>
      <c r="AG137" s="103"/>
      <c r="AH137" s="103"/>
      <c r="AI137" s="103"/>
      <c r="AJ137" s="103"/>
      <c r="AK137" s="103"/>
      <c r="AL137" s="103"/>
      <c r="AM137" s="103"/>
      <c r="AN137" s="103"/>
      <c r="AO137" s="103"/>
      <c r="AP137" s="103"/>
      <c r="AQ137" s="103"/>
      <c r="AR137" s="103"/>
      <c r="AS137" s="103"/>
      <c r="AT137" s="103"/>
      <c r="AU137" s="103"/>
      <c r="AV137" s="103"/>
      <c r="AW137" s="103"/>
      <c r="AX137" s="103"/>
      <c r="AY137" s="103"/>
      <c r="AZ137" s="103"/>
      <c r="BA137" s="103"/>
      <c r="BB137" s="103"/>
      <c r="BC137" s="103"/>
      <c r="BD137" s="103"/>
      <c r="BE137" s="103"/>
      <c r="BF137" s="103"/>
      <c r="BG137" s="103"/>
      <c r="BH137" s="103"/>
      <c r="BI137" s="103"/>
      <c r="BJ137" s="103"/>
      <c r="BK137" s="103"/>
      <c r="BL137" s="103"/>
      <c r="BM137" s="103"/>
      <c r="BN137" s="103"/>
      <c r="BO137" s="103"/>
      <c r="BP137" s="103"/>
      <c r="BQ137" s="103"/>
      <c r="BR137" s="103"/>
      <c r="BS137" s="103"/>
      <c r="BT137" s="103"/>
      <c r="BU137" s="103"/>
      <c r="BV137" s="103"/>
      <c r="BW137" s="103"/>
      <c r="BX137" s="103"/>
      <c r="BY137" s="103"/>
      <c r="BZ137" s="103"/>
      <c r="CA137" s="103"/>
      <c r="CB137" s="103"/>
      <c r="CC137" s="103"/>
    </row>
    <row r="138" spans="2:81" outlineLevel="1" x14ac:dyDescent="0.25">
      <c r="B138" s="92" t="str">
        <f t="shared" si="34"/>
        <v>[Not Used]</v>
      </c>
      <c r="D138" s="103"/>
      <c r="E138" s="103"/>
      <c r="F138" s="103"/>
      <c r="G138" s="20"/>
      <c r="H138" s="103"/>
      <c r="I138" s="103"/>
      <c r="J138" s="103"/>
      <c r="K138" s="103"/>
      <c r="L138" s="103"/>
      <c r="M138" s="12"/>
      <c r="N138" s="12"/>
      <c r="O138" s="12"/>
      <c r="P138" s="12"/>
      <c r="Q138" s="12"/>
      <c r="R138" s="103"/>
      <c r="S138" s="103"/>
      <c r="T138" s="103"/>
      <c r="U138" s="103"/>
      <c r="V138" s="103"/>
      <c r="W138" s="103"/>
      <c r="X138" s="103"/>
      <c r="Y138" s="103"/>
      <c r="Z138" s="103"/>
      <c r="AA138" s="103"/>
      <c r="AB138" s="103"/>
      <c r="AC138" s="103"/>
      <c r="AD138" s="103"/>
      <c r="AE138" s="103"/>
      <c r="AF138" s="103"/>
      <c r="AG138" s="103"/>
      <c r="AH138" s="103"/>
      <c r="AI138" s="103"/>
      <c r="AJ138" s="103"/>
      <c r="AK138" s="103"/>
      <c r="AL138" s="103"/>
      <c r="AM138" s="103"/>
      <c r="AN138" s="103"/>
      <c r="AO138" s="103"/>
      <c r="AP138" s="103"/>
      <c r="AQ138" s="103"/>
      <c r="AR138" s="103"/>
      <c r="AS138" s="103"/>
      <c r="AT138" s="103"/>
      <c r="AU138" s="103"/>
      <c r="AV138" s="103"/>
      <c r="AW138" s="103"/>
      <c r="AX138" s="103"/>
      <c r="AY138" s="103"/>
      <c r="AZ138" s="103"/>
      <c r="BA138" s="103"/>
      <c r="BB138" s="103"/>
      <c r="BC138" s="103"/>
      <c r="BD138" s="103"/>
      <c r="BE138" s="103"/>
      <c r="BF138" s="103"/>
      <c r="BG138" s="103"/>
      <c r="BH138" s="103"/>
      <c r="BI138" s="103"/>
      <c r="BJ138" s="103"/>
      <c r="BK138" s="103"/>
      <c r="BL138" s="103"/>
      <c r="BM138" s="103"/>
      <c r="BN138" s="103"/>
      <c r="BO138" s="103"/>
      <c r="BP138" s="103"/>
      <c r="BQ138" s="103"/>
      <c r="BR138" s="103"/>
      <c r="BS138" s="103"/>
      <c r="BT138" s="103"/>
      <c r="BU138" s="103"/>
      <c r="BV138" s="103"/>
      <c r="BW138" s="103"/>
      <c r="BX138" s="103"/>
      <c r="BY138" s="103"/>
      <c r="BZ138" s="103"/>
      <c r="CA138" s="103"/>
      <c r="CB138" s="103"/>
      <c r="CC138" s="103"/>
    </row>
    <row r="139" spans="2:81" outlineLevel="1" x14ac:dyDescent="0.25">
      <c r="B139" s="92" t="str">
        <f t="shared" si="34"/>
        <v>[Not Used]</v>
      </c>
      <c r="D139" s="103"/>
      <c r="E139" s="103"/>
      <c r="F139" s="103"/>
      <c r="G139" s="20"/>
      <c r="H139" s="103"/>
      <c r="I139" s="103"/>
      <c r="J139" s="103"/>
      <c r="K139" s="103"/>
      <c r="L139" s="103"/>
      <c r="M139" s="12"/>
      <c r="N139" s="12"/>
      <c r="O139" s="12"/>
      <c r="P139" s="12"/>
      <c r="Q139" s="12"/>
      <c r="R139" s="103"/>
      <c r="S139" s="103"/>
      <c r="T139" s="103"/>
      <c r="U139" s="103"/>
      <c r="V139" s="103"/>
      <c r="W139" s="103"/>
      <c r="X139" s="103"/>
      <c r="Y139" s="103"/>
      <c r="Z139" s="103"/>
      <c r="AA139" s="103"/>
      <c r="AB139" s="103"/>
      <c r="AC139" s="103"/>
      <c r="AD139" s="103"/>
      <c r="AE139" s="103"/>
      <c r="AF139" s="103"/>
      <c r="AG139" s="103"/>
      <c r="AH139" s="103"/>
      <c r="AI139" s="103"/>
      <c r="AJ139" s="103"/>
      <c r="AK139" s="103"/>
      <c r="AL139" s="103"/>
      <c r="AM139" s="103"/>
      <c r="AN139" s="103"/>
      <c r="AO139" s="103"/>
      <c r="AP139" s="103"/>
      <c r="AQ139" s="103"/>
      <c r="AR139" s="103"/>
      <c r="AS139" s="103"/>
      <c r="AT139" s="103"/>
      <c r="AU139" s="103"/>
      <c r="AV139" s="103"/>
      <c r="AW139" s="103"/>
      <c r="AX139" s="103"/>
      <c r="AY139" s="103"/>
      <c r="AZ139" s="103"/>
      <c r="BA139" s="103"/>
      <c r="BB139" s="103"/>
      <c r="BC139" s="103"/>
      <c r="BD139" s="103"/>
      <c r="BE139" s="103"/>
      <c r="BF139" s="103"/>
      <c r="BG139" s="103"/>
      <c r="BH139" s="103"/>
      <c r="BI139" s="103"/>
      <c r="BJ139" s="103"/>
      <c r="BK139" s="103"/>
      <c r="BL139" s="103"/>
      <c r="BM139" s="103"/>
      <c r="BN139" s="103"/>
      <c r="BO139" s="103"/>
      <c r="BP139" s="103"/>
      <c r="BQ139" s="103"/>
      <c r="BR139" s="103"/>
      <c r="BS139" s="103"/>
      <c r="BT139" s="103"/>
      <c r="BU139" s="103"/>
      <c r="BV139" s="103"/>
      <c r="BW139" s="103"/>
      <c r="BX139" s="103"/>
      <c r="BY139" s="103"/>
      <c r="BZ139" s="103"/>
      <c r="CA139" s="103"/>
      <c r="CB139" s="103"/>
      <c r="CC139" s="103"/>
    </row>
    <row r="140" spans="2:81" outlineLevel="1" x14ac:dyDescent="0.25">
      <c r="B140" s="92" t="str">
        <f t="shared" si="34"/>
        <v>[Not Used]</v>
      </c>
      <c r="D140" s="103"/>
      <c r="E140" s="103"/>
      <c r="F140" s="103"/>
      <c r="G140" s="20"/>
      <c r="H140" s="103"/>
      <c r="I140" s="103"/>
      <c r="J140" s="103"/>
      <c r="K140" s="103"/>
      <c r="L140" s="103"/>
      <c r="M140" s="12"/>
      <c r="N140" s="12"/>
      <c r="O140" s="12"/>
      <c r="P140" s="12"/>
      <c r="Q140" s="12"/>
      <c r="R140" s="103"/>
      <c r="S140" s="103"/>
      <c r="T140" s="103"/>
      <c r="U140" s="103"/>
      <c r="V140" s="103"/>
      <c r="W140" s="103"/>
      <c r="X140" s="103"/>
      <c r="Y140" s="103"/>
      <c r="Z140" s="103"/>
      <c r="AA140" s="103"/>
      <c r="AB140" s="103"/>
      <c r="AC140" s="103"/>
      <c r="AD140" s="103"/>
      <c r="AE140" s="103"/>
      <c r="AF140" s="103"/>
      <c r="AG140" s="103"/>
      <c r="AH140" s="103"/>
      <c r="AI140" s="103"/>
      <c r="AJ140" s="103"/>
      <c r="AK140" s="103"/>
      <c r="AL140" s="103"/>
      <c r="AM140" s="103"/>
      <c r="AN140" s="103"/>
      <c r="AO140" s="103"/>
      <c r="AP140" s="103"/>
      <c r="AQ140" s="103"/>
      <c r="AR140" s="103"/>
      <c r="AS140" s="103"/>
      <c r="AT140" s="103"/>
      <c r="AU140" s="103"/>
      <c r="AV140" s="103"/>
      <c r="AW140" s="103"/>
      <c r="AX140" s="103"/>
      <c r="AY140" s="103"/>
      <c r="AZ140" s="103"/>
      <c r="BA140" s="103"/>
      <c r="BB140" s="103"/>
      <c r="BC140" s="103"/>
      <c r="BD140" s="103"/>
      <c r="BE140" s="103"/>
      <c r="BF140" s="103"/>
      <c r="BG140" s="103"/>
      <c r="BH140" s="103"/>
      <c r="BI140" s="103"/>
      <c r="BJ140" s="103"/>
      <c r="BK140" s="103"/>
      <c r="BL140" s="103"/>
      <c r="BM140" s="103"/>
      <c r="BN140" s="103"/>
      <c r="BO140" s="103"/>
      <c r="BP140" s="103"/>
      <c r="BQ140" s="103"/>
      <c r="BR140" s="103"/>
      <c r="BS140" s="103"/>
      <c r="BT140" s="103"/>
      <c r="BU140" s="103"/>
      <c r="BV140" s="103"/>
      <c r="BW140" s="103"/>
      <c r="BX140" s="103"/>
      <c r="BY140" s="103"/>
      <c r="BZ140" s="103"/>
      <c r="CA140" s="103"/>
      <c r="CB140" s="103"/>
      <c r="CC140" s="103"/>
    </row>
    <row r="141" spans="2:81" outlineLevel="1" x14ac:dyDescent="0.25">
      <c r="B141" s="92" t="str">
        <f t="shared" si="34"/>
        <v>[Not Used]</v>
      </c>
      <c r="D141" s="103"/>
      <c r="E141" s="103"/>
      <c r="F141" s="103"/>
      <c r="G141" s="20"/>
      <c r="H141" s="103"/>
      <c r="I141" s="103"/>
      <c r="J141" s="103"/>
      <c r="K141" s="103"/>
      <c r="L141" s="103"/>
      <c r="M141" s="12"/>
      <c r="N141" s="12"/>
      <c r="O141" s="12"/>
      <c r="P141" s="12"/>
      <c r="Q141" s="12"/>
      <c r="R141" s="103"/>
      <c r="S141" s="103"/>
      <c r="T141" s="103"/>
      <c r="U141" s="103"/>
      <c r="V141" s="103"/>
      <c r="W141" s="103"/>
      <c r="X141" s="103"/>
      <c r="Y141" s="103"/>
      <c r="Z141" s="103"/>
      <c r="AA141" s="103"/>
      <c r="AB141" s="103"/>
      <c r="AC141" s="103"/>
      <c r="AD141" s="103"/>
      <c r="AE141" s="103"/>
      <c r="AF141" s="103"/>
      <c r="AG141" s="103"/>
      <c r="AH141" s="103"/>
      <c r="AI141" s="103"/>
      <c r="AJ141" s="103"/>
      <c r="AK141" s="103"/>
      <c r="AL141" s="103"/>
      <c r="AM141" s="103"/>
      <c r="AN141" s="103"/>
      <c r="AO141" s="103"/>
      <c r="AP141" s="103"/>
      <c r="AQ141" s="103"/>
      <c r="AR141" s="103"/>
      <c r="AS141" s="103"/>
      <c r="AT141" s="103"/>
      <c r="AU141" s="103"/>
      <c r="AV141" s="103"/>
      <c r="AW141" s="103"/>
      <c r="AX141" s="103"/>
      <c r="AY141" s="103"/>
      <c r="AZ141" s="103"/>
      <c r="BA141" s="103"/>
      <c r="BB141" s="103"/>
      <c r="BC141" s="103"/>
      <c r="BD141" s="103"/>
      <c r="BE141" s="103"/>
      <c r="BF141" s="103"/>
      <c r="BG141" s="103"/>
      <c r="BH141" s="103"/>
      <c r="BI141" s="103"/>
      <c r="BJ141" s="103"/>
      <c r="BK141" s="103"/>
      <c r="BL141" s="103"/>
      <c r="BM141" s="103"/>
      <c r="BN141" s="103"/>
      <c r="BO141" s="103"/>
      <c r="BP141" s="103"/>
      <c r="BQ141" s="103"/>
      <c r="BR141" s="103"/>
      <c r="BS141" s="103"/>
      <c r="BT141" s="103"/>
      <c r="BU141" s="103"/>
      <c r="BV141" s="103"/>
      <c r="BW141" s="103"/>
      <c r="BX141" s="103"/>
      <c r="BY141" s="103"/>
      <c r="BZ141" s="103"/>
      <c r="CA141" s="103"/>
      <c r="CB141" s="103"/>
      <c r="CC141" s="103"/>
    </row>
    <row r="142" spans="2:81" outlineLevel="1" x14ac:dyDescent="0.25">
      <c r="B142" s="92" t="str">
        <f t="shared" si="34"/>
        <v>[Not Used]</v>
      </c>
      <c r="D142" s="103"/>
      <c r="E142" s="103"/>
      <c r="F142" s="103"/>
      <c r="G142" s="20"/>
      <c r="H142" s="103"/>
      <c r="I142" s="103"/>
      <c r="J142" s="103"/>
      <c r="K142" s="103"/>
      <c r="L142" s="103"/>
      <c r="M142" s="12"/>
      <c r="N142" s="12"/>
      <c r="O142" s="12"/>
      <c r="P142" s="12"/>
      <c r="Q142" s="12"/>
      <c r="R142" s="103"/>
      <c r="S142" s="103"/>
      <c r="T142" s="103"/>
      <c r="U142" s="103"/>
      <c r="V142" s="103"/>
      <c r="W142" s="103"/>
      <c r="X142" s="103"/>
      <c r="Y142" s="103"/>
      <c r="Z142" s="103"/>
      <c r="AA142" s="103"/>
      <c r="AB142" s="103"/>
      <c r="AC142" s="103"/>
      <c r="AD142" s="103"/>
      <c r="AE142" s="103"/>
      <c r="AF142" s="103"/>
      <c r="AG142" s="103"/>
      <c r="AH142" s="103"/>
      <c r="AI142" s="103"/>
      <c r="AJ142" s="103"/>
      <c r="AK142" s="103"/>
      <c r="AL142" s="103"/>
      <c r="AM142" s="103"/>
      <c r="AN142" s="103"/>
      <c r="AO142" s="103"/>
      <c r="AP142" s="103"/>
      <c r="AQ142" s="103"/>
      <c r="AR142" s="103"/>
      <c r="AS142" s="103"/>
      <c r="AT142" s="103"/>
      <c r="AU142" s="103"/>
      <c r="AV142" s="103"/>
      <c r="AW142" s="103"/>
      <c r="AX142" s="103"/>
      <c r="AY142" s="103"/>
      <c r="AZ142" s="103"/>
      <c r="BA142" s="103"/>
      <c r="BB142" s="103"/>
      <c r="BC142" s="103"/>
      <c r="BD142" s="103"/>
      <c r="BE142" s="103"/>
      <c r="BF142" s="103"/>
      <c r="BG142" s="103"/>
      <c r="BH142" s="103"/>
      <c r="BI142" s="103"/>
      <c r="BJ142" s="103"/>
      <c r="BK142" s="103"/>
      <c r="BL142" s="103"/>
      <c r="BM142" s="103"/>
      <c r="BN142" s="103"/>
      <c r="BO142" s="103"/>
      <c r="BP142" s="103"/>
      <c r="BQ142" s="103"/>
      <c r="BR142" s="103"/>
      <c r="BS142" s="103"/>
      <c r="BT142" s="103"/>
      <c r="BU142" s="103"/>
      <c r="BV142" s="103"/>
      <c r="BW142" s="103"/>
      <c r="BX142" s="103"/>
      <c r="BY142" s="103"/>
      <c r="BZ142" s="103"/>
      <c r="CA142" s="103"/>
      <c r="CB142" s="103"/>
      <c r="CC142" s="103"/>
    </row>
    <row r="143" spans="2:81" outlineLevel="1" x14ac:dyDescent="0.25">
      <c r="B143" s="92" t="str">
        <f t="shared" si="34"/>
        <v>[Not Used]</v>
      </c>
      <c r="D143" s="103"/>
      <c r="E143" s="103"/>
      <c r="F143" s="103"/>
      <c r="G143" s="20"/>
      <c r="H143" s="103"/>
      <c r="I143" s="103"/>
      <c r="J143" s="103"/>
      <c r="K143" s="103"/>
      <c r="L143" s="103"/>
      <c r="M143" s="12"/>
      <c r="N143" s="12"/>
      <c r="O143" s="12"/>
      <c r="P143" s="12"/>
      <c r="Q143" s="12"/>
      <c r="R143" s="103"/>
      <c r="S143" s="103"/>
      <c r="T143" s="103"/>
      <c r="U143" s="103"/>
      <c r="V143" s="103"/>
      <c r="W143" s="103"/>
      <c r="X143" s="103"/>
      <c r="Y143" s="103"/>
      <c r="Z143" s="103"/>
      <c r="AA143" s="103"/>
      <c r="AB143" s="103"/>
      <c r="AC143" s="103"/>
      <c r="AD143" s="103"/>
      <c r="AE143" s="103"/>
      <c r="AF143" s="103"/>
      <c r="AG143" s="103"/>
      <c r="AH143" s="103"/>
      <c r="AI143" s="103"/>
      <c r="AJ143" s="103"/>
      <c r="AK143" s="103"/>
      <c r="AL143" s="103"/>
      <c r="AM143" s="103"/>
      <c r="AN143" s="103"/>
      <c r="AO143" s="103"/>
      <c r="AP143" s="103"/>
      <c r="AQ143" s="103"/>
      <c r="AR143" s="103"/>
      <c r="AS143" s="103"/>
      <c r="AT143" s="103"/>
      <c r="AU143" s="103"/>
      <c r="AV143" s="103"/>
      <c r="AW143" s="103"/>
      <c r="AX143" s="103"/>
      <c r="AY143" s="103"/>
      <c r="AZ143" s="103"/>
      <c r="BA143" s="103"/>
      <c r="BB143" s="103"/>
      <c r="BC143" s="103"/>
      <c r="BD143" s="103"/>
      <c r="BE143" s="103"/>
      <c r="BF143" s="103"/>
      <c r="BG143" s="103"/>
      <c r="BH143" s="103"/>
      <c r="BI143" s="103"/>
      <c r="BJ143" s="103"/>
      <c r="BK143" s="103"/>
      <c r="BL143" s="103"/>
      <c r="BM143" s="103"/>
      <c r="BN143" s="103"/>
      <c r="BO143" s="103"/>
      <c r="BP143" s="103"/>
      <c r="BQ143" s="103"/>
      <c r="BR143" s="103"/>
      <c r="BS143" s="103"/>
      <c r="BT143" s="103"/>
      <c r="BU143" s="103"/>
      <c r="BV143" s="103"/>
      <c r="BW143" s="103"/>
      <c r="BX143" s="103"/>
      <c r="BY143" s="103"/>
      <c r="BZ143" s="103"/>
      <c r="CA143" s="103"/>
      <c r="CB143" s="103"/>
      <c r="CC143" s="103"/>
    </row>
    <row r="144" spans="2:81" outlineLevel="1" x14ac:dyDescent="0.25">
      <c r="B144" s="92" t="str">
        <f t="shared" si="34"/>
        <v>[Not Used]</v>
      </c>
      <c r="D144" s="103"/>
      <c r="E144" s="103"/>
      <c r="F144" s="103"/>
      <c r="G144" s="20"/>
      <c r="H144" s="103"/>
      <c r="I144" s="103"/>
      <c r="J144" s="103"/>
      <c r="K144" s="103"/>
      <c r="L144" s="103"/>
      <c r="M144" s="12"/>
      <c r="N144" s="12"/>
      <c r="O144" s="12"/>
      <c r="P144" s="12"/>
      <c r="Q144" s="12"/>
      <c r="R144" s="103"/>
      <c r="S144" s="103"/>
      <c r="T144" s="103"/>
      <c r="U144" s="103"/>
      <c r="V144" s="103"/>
      <c r="W144" s="103"/>
      <c r="X144" s="103"/>
      <c r="Y144" s="103"/>
      <c r="Z144" s="103"/>
      <c r="AA144" s="103"/>
      <c r="AB144" s="103"/>
      <c r="AC144" s="103"/>
      <c r="AD144" s="103"/>
      <c r="AE144" s="103"/>
      <c r="AF144" s="103"/>
      <c r="AG144" s="103"/>
      <c r="AH144" s="103"/>
      <c r="AI144" s="103"/>
      <c r="AJ144" s="103"/>
      <c r="AK144" s="103"/>
      <c r="AL144" s="103"/>
      <c r="AM144" s="103"/>
      <c r="AN144" s="103"/>
      <c r="AO144" s="103"/>
      <c r="AP144" s="103"/>
      <c r="AQ144" s="103"/>
      <c r="AR144" s="103"/>
      <c r="AS144" s="103"/>
      <c r="AT144" s="103"/>
      <c r="AU144" s="103"/>
      <c r="AV144" s="103"/>
      <c r="AW144" s="103"/>
      <c r="AX144" s="103"/>
      <c r="AY144" s="103"/>
      <c r="AZ144" s="103"/>
      <c r="BA144" s="103"/>
      <c r="BB144" s="103"/>
      <c r="BC144" s="103"/>
      <c r="BD144" s="103"/>
      <c r="BE144" s="103"/>
      <c r="BF144" s="103"/>
      <c r="BG144" s="103"/>
      <c r="BH144" s="103"/>
      <c r="BI144" s="103"/>
      <c r="BJ144" s="103"/>
      <c r="BK144" s="103"/>
      <c r="BL144" s="103"/>
      <c r="BM144" s="103"/>
      <c r="BN144" s="103"/>
      <c r="BO144" s="103"/>
      <c r="BP144" s="103"/>
      <c r="BQ144" s="103"/>
      <c r="BR144" s="103"/>
      <c r="BS144" s="103"/>
      <c r="BT144" s="103"/>
      <c r="BU144" s="103"/>
      <c r="BV144" s="103"/>
      <c r="BW144" s="103"/>
      <c r="BX144" s="103"/>
      <c r="BY144" s="103"/>
      <c r="BZ144" s="103"/>
      <c r="CA144" s="103"/>
      <c r="CB144" s="103"/>
      <c r="CC144" s="103"/>
    </row>
    <row r="145" spans="2:81" outlineLevel="1" x14ac:dyDescent="0.25">
      <c r="B145" s="92" t="str">
        <f t="shared" si="34"/>
        <v>[Not Used]</v>
      </c>
      <c r="D145" s="103"/>
      <c r="E145" s="103"/>
      <c r="F145" s="103"/>
      <c r="G145" s="20"/>
      <c r="H145" s="103"/>
      <c r="I145" s="103"/>
      <c r="J145" s="103"/>
      <c r="K145" s="103"/>
      <c r="L145" s="103"/>
      <c r="M145" s="12"/>
      <c r="N145" s="12"/>
      <c r="O145" s="12"/>
      <c r="P145" s="12"/>
      <c r="Q145" s="12"/>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3"/>
      <c r="AY145" s="103"/>
      <c r="AZ145" s="103"/>
      <c r="BA145" s="103"/>
      <c r="BB145" s="103"/>
      <c r="BC145" s="103"/>
      <c r="BD145" s="103"/>
      <c r="BE145" s="103"/>
      <c r="BF145" s="103"/>
      <c r="BG145" s="103"/>
      <c r="BH145" s="103"/>
      <c r="BI145" s="103"/>
      <c r="BJ145" s="103"/>
      <c r="BK145" s="103"/>
      <c r="BL145" s="103"/>
      <c r="BM145" s="103"/>
      <c r="BN145" s="103"/>
      <c r="BO145" s="103"/>
      <c r="BP145" s="103"/>
      <c r="BQ145" s="103"/>
      <c r="BR145" s="103"/>
      <c r="BS145" s="103"/>
      <c r="BT145" s="103"/>
      <c r="BU145" s="103"/>
      <c r="BV145" s="103"/>
      <c r="BW145" s="103"/>
      <c r="BX145" s="103"/>
      <c r="BY145" s="103"/>
      <c r="BZ145" s="103"/>
      <c r="CA145" s="103"/>
      <c r="CB145" s="103"/>
      <c r="CC145" s="103"/>
    </row>
    <row r="146" spans="2:81" outlineLevel="1" x14ac:dyDescent="0.25">
      <c r="B146" s="92" t="str">
        <f t="shared" si="34"/>
        <v>[Not Used]</v>
      </c>
      <c r="D146" s="103"/>
      <c r="E146" s="103"/>
      <c r="F146" s="103"/>
      <c r="G146" s="20"/>
      <c r="H146" s="103"/>
      <c r="I146" s="103"/>
      <c r="J146" s="103"/>
      <c r="K146" s="103"/>
      <c r="L146" s="103"/>
      <c r="M146" s="12"/>
      <c r="N146" s="12"/>
      <c r="O146" s="12"/>
      <c r="P146" s="12"/>
      <c r="Q146" s="12"/>
      <c r="R146" s="103"/>
      <c r="S146" s="103"/>
      <c r="T146" s="103"/>
      <c r="U146" s="103"/>
      <c r="V146" s="103"/>
      <c r="W146" s="103"/>
      <c r="X146" s="103"/>
      <c r="Y146" s="103"/>
      <c r="Z146" s="103"/>
      <c r="AA146" s="103"/>
      <c r="AB146" s="103"/>
      <c r="AC146" s="103"/>
      <c r="AD146" s="103"/>
      <c r="AE146" s="103"/>
      <c r="AF146" s="103"/>
      <c r="AG146" s="103"/>
      <c r="AH146" s="103"/>
      <c r="AI146" s="103"/>
      <c r="AJ146" s="103"/>
      <c r="AK146" s="103"/>
      <c r="AL146" s="103"/>
      <c r="AM146" s="103"/>
      <c r="AN146" s="103"/>
      <c r="AO146" s="103"/>
      <c r="AP146" s="103"/>
      <c r="AQ146" s="103"/>
      <c r="AR146" s="103"/>
      <c r="AS146" s="103"/>
      <c r="AT146" s="103"/>
      <c r="AU146" s="103"/>
      <c r="AV146" s="103"/>
      <c r="AW146" s="103"/>
      <c r="AX146" s="103"/>
      <c r="AY146" s="103"/>
      <c r="AZ146" s="103"/>
      <c r="BA146" s="103"/>
      <c r="BB146" s="103"/>
      <c r="BC146" s="103"/>
      <c r="BD146" s="103"/>
      <c r="BE146" s="103"/>
      <c r="BF146" s="103"/>
      <c r="BG146" s="103"/>
      <c r="BH146" s="103"/>
      <c r="BI146" s="103"/>
      <c r="BJ146" s="103"/>
      <c r="BK146" s="103"/>
      <c r="BL146" s="103"/>
      <c r="BM146" s="103"/>
      <c r="BN146" s="103"/>
      <c r="BO146" s="103"/>
      <c r="BP146" s="103"/>
      <c r="BQ146" s="103"/>
      <c r="BR146" s="103"/>
      <c r="BS146" s="103"/>
      <c r="BT146" s="103"/>
      <c r="BU146" s="103"/>
      <c r="BV146" s="103"/>
      <c r="BW146" s="103"/>
      <c r="BX146" s="103"/>
      <c r="BY146" s="103"/>
      <c r="BZ146" s="103"/>
      <c r="CA146" s="103"/>
      <c r="CB146" s="103"/>
      <c r="CC146" s="103"/>
    </row>
    <row r="147" spans="2:81" outlineLevel="1" x14ac:dyDescent="0.25">
      <c r="B147" s="92" t="str">
        <f t="shared" si="34"/>
        <v>[Not Used]</v>
      </c>
      <c r="D147" s="103"/>
      <c r="E147" s="103"/>
      <c r="F147" s="103"/>
      <c r="G147" s="20"/>
      <c r="H147" s="103"/>
      <c r="I147" s="103"/>
      <c r="J147" s="103"/>
      <c r="K147" s="103"/>
      <c r="L147" s="103"/>
      <c r="M147" s="12"/>
      <c r="N147" s="12"/>
      <c r="O147" s="12"/>
      <c r="P147" s="12"/>
      <c r="Q147" s="12"/>
      <c r="R147" s="103"/>
      <c r="S147" s="103"/>
      <c r="T147" s="103"/>
      <c r="U147" s="103"/>
      <c r="V147" s="103"/>
      <c r="W147" s="103"/>
      <c r="X147" s="103"/>
      <c r="Y147" s="103"/>
      <c r="Z147" s="103"/>
      <c r="AA147" s="103"/>
      <c r="AB147" s="103"/>
      <c r="AC147" s="103"/>
      <c r="AD147" s="103"/>
      <c r="AE147" s="103"/>
      <c r="AF147" s="103"/>
      <c r="AG147" s="103"/>
      <c r="AH147" s="103"/>
      <c r="AI147" s="103"/>
      <c r="AJ147" s="103"/>
      <c r="AK147" s="103"/>
      <c r="AL147" s="103"/>
      <c r="AM147" s="103"/>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3"/>
      <c r="BQ147" s="103"/>
      <c r="BR147" s="103"/>
      <c r="BS147" s="103"/>
      <c r="BT147" s="103"/>
      <c r="BU147" s="103"/>
      <c r="BV147" s="103"/>
      <c r="BW147" s="103"/>
      <c r="BX147" s="103"/>
      <c r="BY147" s="103"/>
      <c r="BZ147" s="103"/>
      <c r="CA147" s="103"/>
      <c r="CB147" s="103"/>
      <c r="CC147" s="103"/>
    </row>
    <row r="148" spans="2:81" outlineLevel="1" x14ac:dyDescent="0.25">
      <c r="B148" s="92" t="str">
        <f t="shared" si="34"/>
        <v>[Not Used]</v>
      </c>
      <c r="D148" s="103"/>
      <c r="E148" s="103"/>
      <c r="F148" s="103"/>
      <c r="G148" s="20"/>
      <c r="H148" s="103"/>
      <c r="I148" s="103"/>
      <c r="J148" s="103"/>
      <c r="K148" s="103"/>
      <c r="L148" s="103"/>
      <c r="M148" s="12"/>
      <c r="N148" s="12"/>
      <c r="O148" s="12"/>
      <c r="P148" s="12"/>
      <c r="Q148" s="12"/>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3"/>
      <c r="AR148" s="103"/>
      <c r="AS148" s="103"/>
      <c r="AT148" s="103"/>
      <c r="AU148" s="103"/>
      <c r="AV148" s="103"/>
      <c r="AW148" s="103"/>
      <c r="AX148" s="103"/>
      <c r="AY148" s="103"/>
      <c r="AZ148" s="103"/>
      <c r="BA148" s="103"/>
      <c r="BB148" s="103"/>
      <c r="BC148" s="103"/>
      <c r="BD148" s="103"/>
      <c r="BE148" s="103"/>
      <c r="BF148" s="103"/>
      <c r="BG148" s="103"/>
      <c r="BH148" s="103"/>
      <c r="BI148" s="103"/>
      <c r="BJ148" s="103"/>
      <c r="BK148" s="103"/>
      <c r="BL148" s="103"/>
      <c r="BM148" s="103"/>
      <c r="BN148" s="103"/>
      <c r="BO148" s="103"/>
      <c r="BP148" s="103"/>
      <c r="BQ148" s="103"/>
      <c r="BR148" s="103"/>
      <c r="BS148" s="103"/>
      <c r="BT148" s="103"/>
      <c r="BU148" s="103"/>
      <c r="BV148" s="103"/>
      <c r="BW148" s="103"/>
      <c r="BX148" s="103"/>
      <c r="BY148" s="103"/>
      <c r="BZ148" s="103"/>
      <c r="CA148" s="103"/>
      <c r="CB148" s="103"/>
      <c r="CC148" s="103"/>
    </row>
    <row r="149" spans="2:81" outlineLevel="1" x14ac:dyDescent="0.25">
      <c r="B149" s="92" t="str">
        <f t="shared" si="34"/>
        <v>[Not Used]</v>
      </c>
      <c r="D149" s="103"/>
      <c r="E149" s="103"/>
      <c r="F149" s="103"/>
      <c r="G149" s="20"/>
      <c r="H149" s="103"/>
      <c r="I149" s="103"/>
      <c r="J149" s="103"/>
      <c r="K149" s="103"/>
      <c r="L149" s="103"/>
      <c r="M149" s="12"/>
      <c r="N149" s="12"/>
      <c r="O149" s="12"/>
      <c r="P149" s="12"/>
      <c r="Q149" s="12"/>
      <c r="R149" s="103"/>
      <c r="S149" s="103"/>
      <c r="T149" s="103"/>
      <c r="U149" s="103"/>
      <c r="V149" s="103"/>
      <c r="W149" s="103"/>
      <c r="X149" s="103"/>
      <c r="Y149" s="103"/>
      <c r="Z149" s="103"/>
      <c r="AA149" s="103"/>
      <c r="AB149" s="103"/>
      <c r="AC149" s="103"/>
      <c r="AD149" s="103"/>
      <c r="AE149" s="103"/>
      <c r="AF149" s="103"/>
      <c r="AG149" s="103"/>
      <c r="AH149" s="103"/>
      <c r="AI149" s="103"/>
      <c r="AJ149" s="103"/>
      <c r="AK149" s="103"/>
      <c r="AL149" s="103"/>
      <c r="AM149" s="103"/>
      <c r="AN149" s="103"/>
      <c r="AO149" s="103"/>
      <c r="AP149" s="103"/>
      <c r="AQ149" s="103"/>
      <c r="AR149" s="103"/>
      <c r="AS149" s="103"/>
      <c r="AT149" s="103"/>
      <c r="AU149" s="103"/>
      <c r="AV149" s="103"/>
      <c r="AW149" s="103"/>
      <c r="AX149" s="103"/>
      <c r="AY149" s="103"/>
      <c r="AZ149" s="103"/>
      <c r="BA149" s="103"/>
      <c r="BB149" s="103"/>
      <c r="BC149" s="103"/>
      <c r="BD149" s="103"/>
      <c r="BE149" s="103"/>
      <c r="BF149" s="103"/>
      <c r="BG149" s="103"/>
      <c r="BH149" s="103"/>
      <c r="BI149" s="103"/>
      <c r="BJ149" s="103"/>
      <c r="BK149" s="103"/>
      <c r="BL149" s="103"/>
      <c r="BM149" s="103"/>
      <c r="BN149" s="103"/>
      <c r="BO149" s="103"/>
      <c r="BP149" s="103"/>
      <c r="BQ149" s="103"/>
      <c r="BR149" s="103"/>
      <c r="BS149" s="103"/>
      <c r="BT149" s="103"/>
      <c r="BU149" s="103"/>
      <c r="BV149" s="103"/>
      <c r="BW149" s="103"/>
      <c r="BX149" s="103"/>
      <c r="BY149" s="103"/>
      <c r="BZ149" s="103"/>
      <c r="CA149" s="103"/>
      <c r="CB149" s="103"/>
      <c r="CC149" s="103"/>
    </row>
    <row r="150" spans="2:81" outlineLevel="1" x14ac:dyDescent="0.25">
      <c r="B150" s="92" t="str">
        <f t="shared" si="34"/>
        <v>[Not Used]</v>
      </c>
      <c r="D150" s="103"/>
      <c r="E150" s="103"/>
      <c r="F150" s="103"/>
      <c r="G150" s="20"/>
      <c r="H150" s="103"/>
      <c r="I150" s="103"/>
      <c r="J150" s="103"/>
      <c r="K150" s="103"/>
      <c r="L150" s="103"/>
      <c r="M150" s="12"/>
      <c r="N150" s="12"/>
      <c r="O150" s="12"/>
      <c r="P150" s="12"/>
      <c r="Q150" s="12"/>
      <c r="R150" s="103"/>
      <c r="S150" s="103"/>
      <c r="T150" s="103"/>
      <c r="U150" s="103"/>
      <c r="V150" s="103"/>
      <c r="W150" s="103"/>
      <c r="X150" s="103"/>
      <c r="Y150" s="103"/>
      <c r="Z150" s="103"/>
      <c r="AA150" s="103"/>
      <c r="AB150" s="103"/>
      <c r="AC150" s="103"/>
      <c r="AD150" s="103"/>
      <c r="AE150" s="103"/>
      <c r="AF150" s="103"/>
      <c r="AG150" s="103"/>
      <c r="AH150" s="103"/>
      <c r="AI150" s="103"/>
      <c r="AJ150" s="103"/>
      <c r="AK150" s="103"/>
      <c r="AL150" s="103"/>
      <c r="AM150" s="103"/>
      <c r="AN150" s="103"/>
      <c r="AO150" s="103"/>
      <c r="AP150" s="103"/>
      <c r="AQ150" s="103"/>
      <c r="AR150" s="103"/>
      <c r="AS150" s="103"/>
      <c r="AT150" s="103"/>
      <c r="AU150" s="103"/>
      <c r="AV150" s="103"/>
      <c r="AW150" s="103"/>
      <c r="AX150" s="103"/>
      <c r="AY150" s="103"/>
      <c r="AZ150" s="103"/>
      <c r="BA150" s="103"/>
      <c r="BB150" s="103"/>
      <c r="BC150" s="103"/>
      <c r="BD150" s="103"/>
      <c r="BE150" s="103"/>
      <c r="BF150" s="103"/>
      <c r="BG150" s="103"/>
      <c r="BH150" s="103"/>
      <c r="BI150" s="103"/>
      <c r="BJ150" s="103"/>
      <c r="BK150" s="103"/>
      <c r="BL150" s="103"/>
      <c r="BM150" s="103"/>
      <c r="BN150" s="103"/>
      <c r="BO150" s="103"/>
      <c r="BP150" s="103"/>
      <c r="BQ150" s="103"/>
      <c r="BR150" s="103"/>
      <c r="BS150" s="103"/>
      <c r="BT150" s="103"/>
      <c r="BU150" s="103"/>
      <c r="BV150" s="103"/>
      <c r="BW150" s="103"/>
      <c r="BX150" s="103"/>
      <c r="BY150" s="103"/>
      <c r="BZ150" s="103"/>
      <c r="CA150" s="103"/>
      <c r="CB150" s="103"/>
      <c r="CC150" s="103"/>
    </row>
    <row r="151" spans="2:81" outlineLevel="1" x14ac:dyDescent="0.25">
      <c r="B151" s="92" t="str">
        <f t="shared" si="34"/>
        <v>[Not Used]</v>
      </c>
      <c r="D151" s="103"/>
      <c r="E151" s="103"/>
      <c r="F151" s="103"/>
      <c r="G151" s="20"/>
      <c r="H151" s="103"/>
      <c r="I151" s="103"/>
      <c r="J151" s="103"/>
      <c r="K151" s="103"/>
      <c r="L151" s="103"/>
      <c r="M151" s="12"/>
      <c r="N151" s="12"/>
      <c r="O151" s="12"/>
      <c r="P151" s="12"/>
      <c r="Q151" s="12"/>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3"/>
      <c r="AR151" s="103"/>
      <c r="AS151" s="103"/>
      <c r="AT151" s="103"/>
      <c r="AU151" s="103"/>
      <c r="AV151" s="103"/>
      <c r="AW151" s="103"/>
      <c r="AX151" s="103"/>
      <c r="AY151" s="103"/>
      <c r="AZ151" s="103"/>
      <c r="BA151" s="103"/>
      <c r="BB151" s="103"/>
      <c r="BC151" s="103"/>
      <c r="BD151" s="103"/>
      <c r="BE151" s="103"/>
      <c r="BF151" s="103"/>
      <c r="BG151" s="103"/>
      <c r="BH151" s="103"/>
      <c r="BI151" s="103"/>
      <c r="BJ151" s="103"/>
      <c r="BK151" s="103"/>
      <c r="BL151" s="103"/>
      <c r="BM151" s="103"/>
      <c r="BN151" s="103"/>
      <c r="BO151" s="103"/>
      <c r="BP151" s="103"/>
      <c r="BQ151" s="103"/>
      <c r="BR151" s="103"/>
      <c r="BS151" s="103"/>
      <c r="BT151" s="103"/>
      <c r="BU151" s="103"/>
      <c r="BV151" s="103"/>
      <c r="BW151" s="103"/>
      <c r="BX151" s="103"/>
      <c r="BY151" s="103"/>
      <c r="BZ151" s="103"/>
      <c r="CA151" s="103"/>
      <c r="CB151" s="103"/>
      <c r="CC151" s="103"/>
    </row>
    <row r="152" spans="2:81" outlineLevel="1" x14ac:dyDescent="0.25"/>
    <row r="153" spans="2:81" outlineLevel="1" x14ac:dyDescent="0.25">
      <c r="B153" s="18" t="s">
        <v>65</v>
      </c>
      <c r="C153" s="35">
        <f>$C$20+1</f>
        <v>2026</v>
      </c>
      <c r="D153" s="2" t="s">
        <v>87</v>
      </c>
      <c r="F153" s="230">
        <f>IF(AND(SUM($R$155:$V$179)&gt;0,C43&lt;C153),1,0)</f>
        <v>0</v>
      </c>
    </row>
    <row r="154" spans="2:81" outlineLevel="1" x14ac:dyDescent="0.25">
      <c r="B154" s="18" t="s">
        <v>32</v>
      </c>
      <c r="D154" s="103"/>
      <c r="E154" s="103"/>
      <c r="F154" s="103"/>
      <c r="G154" s="20"/>
      <c r="R154" s="14" t="s">
        <v>80</v>
      </c>
      <c r="S154" s="15"/>
      <c r="T154" s="15"/>
      <c r="U154" s="15"/>
      <c r="V154" s="16"/>
    </row>
    <row r="155" spans="2:81" outlineLevel="1" x14ac:dyDescent="0.25">
      <c r="B155" s="92" t="str">
        <f t="shared" ref="B155:B179" si="35">B35</f>
        <v>Subtransmission</v>
      </c>
      <c r="D155" s="103"/>
      <c r="E155" s="103"/>
      <c r="F155" s="103"/>
      <c r="G155" s="20"/>
      <c r="H155" s="103"/>
      <c r="I155" s="103"/>
      <c r="J155" s="103"/>
      <c r="K155" s="103"/>
      <c r="L155" s="103"/>
      <c r="M155" s="103"/>
      <c r="N155" s="103"/>
      <c r="O155" s="103"/>
      <c r="P155" s="103"/>
      <c r="Q155" s="103"/>
      <c r="R155" s="12"/>
      <c r="S155" s="12"/>
      <c r="T155" s="12"/>
      <c r="U155" s="12"/>
      <c r="V155" s="12"/>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3"/>
      <c r="BA155" s="103"/>
      <c r="BB155" s="103"/>
      <c r="BC155" s="103"/>
      <c r="BD155" s="103"/>
      <c r="BE155" s="103"/>
      <c r="BF155" s="103"/>
      <c r="BG155" s="103"/>
      <c r="BH155" s="103"/>
      <c r="BI155" s="103"/>
      <c r="BJ155" s="103"/>
      <c r="BK155" s="103"/>
      <c r="BL155" s="103"/>
      <c r="BM155" s="103"/>
      <c r="BN155" s="103"/>
      <c r="BO155" s="103"/>
      <c r="BP155" s="103"/>
      <c r="BQ155" s="103"/>
      <c r="BR155" s="103"/>
      <c r="BS155" s="103"/>
      <c r="BT155" s="103"/>
      <c r="BU155" s="103"/>
      <c r="BV155" s="103"/>
      <c r="BW155" s="103"/>
      <c r="BX155" s="103"/>
      <c r="BY155" s="103"/>
      <c r="BZ155" s="103"/>
      <c r="CA155" s="103"/>
      <c r="CB155" s="103"/>
      <c r="CC155" s="103"/>
    </row>
    <row r="156" spans="2:81" outlineLevel="1" x14ac:dyDescent="0.25">
      <c r="B156" s="92" t="str">
        <f t="shared" si="35"/>
        <v>Distribution system assets</v>
      </c>
      <c r="D156" s="103"/>
      <c r="E156" s="103"/>
      <c r="F156" s="103"/>
      <c r="G156" s="20"/>
      <c r="H156" s="103"/>
      <c r="I156" s="103"/>
      <c r="J156" s="103"/>
      <c r="K156" s="103"/>
      <c r="L156" s="103"/>
      <c r="M156" s="103"/>
      <c r="N156" s="103"/>
      <c r="O156" s="103"/>
      <c r="P156" s="103"/>
      <c r="Q156" s="103"/>
      <c r="R156" s="12"/>
      <c r="S156" s="12"/>
      <c r="T156" s="12"/>
      <c r="U156" s="12"/>
      <c r="V156" s="12"/>
      <c r="W156" s="103"/>
      <c r="X156" s="103"/>
      <c r="Y156" s="103"/>
      <c r="Z156" s="103"/>
      <c r="AA156" s="103"/>
      <c r="AB156" s="103"/>
      <c r="AC156" s="103"/>
      <c r="AD156" s="103"/>
      <c r="AE156" s="103"/>
      <c r="AF156" s="103"/>
      <c r="AG156" s="103"/>
      <c r="AH156" s="103"/>
      <c r="AI156" s="103"/>
      <c r="AJ156" s="103"/>
      <c r="AK156" s="103"/>
      <c r="AL156" s="103"/>
      <c r="AM156" s="103"/>
      <c r="AN156" s="103"/>
      <c r="AO156" s="103"/>
      <c r="AP156" s="103"/>
      <c r="AQ156" s="103"/>
      <c r="AR156" s="103"/>
      <c r="AS156" s="103"/>
      <c r="AT156" s="103"/>
      <c r="AU156" s="103"/>
      <c r="AV156" s="103"/>
      <c r="AW156" s="103"/>
      <c r="AX156" s="103"/>
      <c r="AY156" s="103"/>
      <c r="AZ156" s="103"/>
      <c r="BA156" s="103"/>
      <c r="BB156" s="103"/>
      <c r="BC156" s="103"/>
      <c r="BD156" s="103"/>
      <c r="BE156" s="103"/>
      <c r="BF156" s="103"/>
      <c r="BG156" s="103"/>
      <c r="BH156" s="103"/>
      <c r="BI156" s="103"/>
      <c r="BJ156" s="103"/>
      <c r="BK156" s="103"/>
      <c r="BL156" s="103"/>
      <c r="BM156" s="103"/>
      <c r="BN156" s="103"/>
      <c r="BO156" s="103"/>
      <c r="BP156" s="103"/>
      <c r="BQ156" s="103"/>
      <c r="BR156" s="103"/>
      <c r="BS156" s="103"/>
      <c r="BT156" s="103"/>
      <c r="BU156" s="103"/>
      <c r="BV156" s="103"/>
      <c r="BW156" s="103"/>
      <c r="BX156" s="103"/>
      <c r="BY156" s="103"/>
      <c r="BZ156" s="103"/>
      <c r="CA156" s="103"/>
      <c r="CB156" s="103"/>
      <c r="CC156" s="103"/>
    </row>
    <row r="157" spans="2:81" outlineLevel="1" x14ac:dyDescent="0.25">
      <c r="B157" s="92" t="str">
        <f t="shared" si="35"/>
        <v>Metering</v>
      </c>
      <c r="D157" s="103"/>
      <c r="E157" s="103"/>
      <c r="F157" s="103"/>
      <c r="G157" s="20"/>
      <c r="H157" s="103"/>
      <c r="I157" s="103"/>
      <c r="J157" s="103"/>
      <c r="K157" s="103"/>
      <c r="L157" s="103"/>
      <c r="M157" s="103"/>
      <c r="N157" s="103"/>
      <c r="O157" s="103"/>
      <c r="P157" s="103"/>
      <c r="Q157" s="103"/>
      <c r="R157" s="12"/>
      <c r="S157" s="12"/>
      <c r="T157" s="12"/>
      <c r="U157" s="12"/>
      <c r="V157" s="12"/>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3"/>
      <c r="AR157" s="103"/>
      <c r="AS157" s="103"/>
      <c r="AT157" s="103"/>
      <c r="AU157" s="103"/>
      <c r="AV157" s="103"/>
      <c r="AW157" s="103"/>
      <c r="AX157" s="103"/>
      <c r="AY157" s="103"/>
      <c r="AZ157" s="103"/>
      <c r="BA157" s="103"/>
      <c r="BB157" s="103"/>
      <c r="BC157" s="103"/>
      <c r="BD157" s="103"/>
      <c r="BE157" s="103"/>
      <c r="BF157" s="103"/>
      <c r="BG157" s="103"/>
      <c r="BH157" s="103"/>
      <c r="BI157" s="103"/>
      <c r="BJ157" s="103"/>
      <c r="BK157" s="103"/>
      <c r="BL157" s="103"/>
      <c r="BM157" s="103"/>
      <c r="BN157" s="103"/>
      <c r="BO157" s="103"/>
      <c r="BP157" s="103"/>
      <c r="BQ157" s="103"/>
      <c r="BR157" s="103"/>
      <c r="BS157" s="103"/>
      <c r="BT157" s="103"/>
      <c r="BU157" s="103"/>
      <c r="BV157" s="103"/>
      <c r="BW157" s="103"/>
      <c r="BX157" s="103"/>
      <c r="BY157" s="103"/>
      <c r="BZ157" s="103"/>
      <c r="CA157" s="103"/>
      <c r="CB157" s="103"/>
      <c r="CC157" s="103"/>
    </row>
    <row r="158" spans="2:81" outlineLevel="1" x14ac:dyDescent="0.25">
      <c r="B158" s="92" t="str">
        <f t="shared" si="35"/>
        <v>Public Lighting</v>
      </c>
      <c r="D158" s="103"/>
      <c r="E158" s="103"/>
      <c r="F158" s="103"/>
      <c r="G158" s="20"/>
      <c r="H158" s="103"/>
      <c r="I158" s="103"/>
      <c r="J158" s="103"/>
      <c r="K158" s="103"/>
      <c r="L158" s="103"/>
      <c r="M158" s="103"/>
      <c r="N158" s="103"/>
      <c r="O158" s="103"/>
      <c r="P158" s="103"/>
      <c r="Q158" s="103"/>
      <c r="R158" s="12"/>
      <c r="S158" s="12"/>
      <c r="T158" s="12"/>
      <c r="U158" s="12"/>
      <c r="V158" s="12"/>
      <c r="W158" s="103"/>
      <c r="X158" s="103"/>
      <c r="Y158" s="103"/>
      <c r="Z158" s="103"/>
      <c r="AA158" s="103"/>
      <c r="AB158" s="103"/>
      <c r="AC158" s="103"/>
      <c r="AD158" s="103"/>
      <c r="AE158" s="103"/>
      <c r="AF158" s="103"/>
      <c r="AG158" s="103"/>
      <c r="AH158" s="103"/>
      <c r="AI158" s="103"/>
      <c r="AJ158" s="103"/>
      <c r="AK158" s="103"/>
      <c r="AL158" s="103"/>
      <c r="AM158" s="103"/>
      <c r="AN158" s="103"/>
      <c r="AO158" s="103"/>
      <c r="AP158" s="103"/>
      <c r="AQ158" s="103"/>
      <c r="AR158" s="103"/>
      <c r="AS158" s="103"/>
      <c r="AT158" s="103"/>
      <c r="AU158" s="103"/>
      <c r="AV158" s="103"/>
      <c r="AW158" s="103"/>
      <c r="AX158" s="103"/>
      <c r="AY158" s="103"/>
      <c r="AZ158" s="103"/>
      <c r="BA158" s="103"/>
      <c r="BB158" s="103"/>
      <c r="BC158" s="103"/>
      <c r="BD158" s="103"/>
      <c r="BE158" s="103"/>
      <c r="BF158" s="103"/>
      <c r="BG158" s="103"/>
      <c r="BH158" s="103"/>
      <c r="BI158" s="103"/>
      <c r="BJ158" s="103"/>
      <c r="BK158" s="103"/>
      <c r="BL158" s="103"/>
      <c r="BM158" s="103"/>
      <c r="BN158" s="103"/>
      <c r="BO158" s="103"/>
      <c r="BP158" s="103"/>
      <c r="BQ158" s="103"/>
      <c r="BR158" s="103"/>
      <c r="BS158" s="103"/>
      <c r="BT158" s="103"/>
      <c r="BU158" s="103"/>
      <c r="BV158" s="103"/>
      <c r="BW158" s="103"/>
      <c r="BX158" s="103"/>
      <c r="BY158" s="103"/>
      <c r="BZ158" s="103"/>
      <c r="CA158" s="103"/>
      <c r="CB158" s="103"/>
      <c r="CC158" s="103"/>
    </row>
    <row r="159" spans="2:81" outlineLevel="1" x14ac:dyDescent="0.25">
      <c r="B159" s="92" t="str">
        <f t="shared" si="35"/>
        <v>SCADA (5-year asset)</v>
      </c>
      <c r="D159" s="103"/>
      <c r="E159" s="103"/>
      <c r="F159" s="103"/>
      <c r="G159" s="20"/>
      <c r="H159" s="103"/>
      <c r="I159" s="103"/>
      <c r="J159" s="103"/>
      <c r="K159" s="103"/>
      <c r="L159" s="103"/>
      <c r="M159" s="103"/>
      <c r="N159" s="103"/>
      <c r="O159" s="103"/>
      <c r="P159" s="103"/>
      <c r="Q159" s="103"/>
      <c r="R159" s="12"/>
      <c r="S159" s="12"/>
      <c r="T159" s="12"/>
      <c r="U159" s="12"/>
      <c r="V159" s="12"/>
      <c r="W159" s="103"/>
      <c r="X159" s="103"/>
      <c r="Y159" s="103"/>
      <c r="Z159" s="103"/>
      <c r="AA159" s="103"/>
      <c r="AB159" s="103"/>
      <c r="AC159" s="103"/>
      <c r="AD159" s="103"/>
      <c r="AE159" s="103"/>
      <c r="AF159" s="103"/>
      <c r="AG159" s="103"/>
      <c r="AH159" s="103"/>
      <c r="AI159" s="103"/>
      <c r="AJ159" s="103"/>
      <c r="AK159" s="103"/>
      <c r="AL159" s="103"/>
      <c r="AM159" s="103"/>
      <c r="AN159" s="103"/>
      <c r="AO159" s="103"/>
      <c r="AP159" s="103"/>
      <c r="AQ159" s="103"/>
      <c r="AR159" s="103"/>
      <c r="AS159" s="103"/>
      <c r="AT159" s="103"/>
      <c r="AU159" s="103"/>
      <c r="AV159" s="103"/>
      <c r="AW159" s="103"/>
      <c r="AX159" s="103"/>
      <c r="AY159" s="103"/>
      <c r="AZ159" s="103"/>
      <c r="BA159" s="103"/>
      <c r="BB159" s="103"/>
      <c r="BC159" s="103"/>
      <c r="BD159" s="103"/>
      <c r="BE159" s="103"/>
      <c r="BF159" s="103"/>
      <c r="BG159" s="103"/>
      <c r="BH159" s="103"/>
      <c r="BI159" s="103"/>
      <c r="BJ159" s="103"/>
      <c r="BK159" s="103"/>
      <c r="BL159" s="103"/>
      <c r="BM159" s="103"/>
      <c r="BN159" s="103"/>
      <c r="BO159" s="103"/>
      <c r="BP159" s="103"/>
      <c r="BQ159" s="103"/>
      <c r="BR159" s="103"/>
      <c r="BS159" s="103"/>
      <c r="BT159" s="103"/>
      <c r="BU159" s="103"/>
      <c r="BV159" s="103"/>
      <c r="BW159" s="103"/>
      <c r="BX159" s="103"/>
      <c r="BY159" s="103"/>
      <c r="BZ159" s="103"/>
      <c r="CA159" s="103"/>
      <c r="CB159" s="103"/>
      <c r="CC159" s="103"/>
    </row>
    <row r="160" spans="2:81" outlineLevel="1" x14ac:dyDescent="0.25">
      <c r="B160" s="92" t="str">
        <f t="shared" si="35"/>
        <v>Non network - IT</v>
      </c>
      <c r="D160" s="103"/>
      <c r="E160" s="103"/>
      <c r="F160" s="103"/>
      <c r="G160" s="20"/>
      <c r="H160" s="103"/>
      <c r="I160" s="103"/>
      <c r="J160" s="103"/>
      <c r="K160" s="103"/>
      <c r="L160" s="103"/>
      <c r="M160" s="103"/>
      <c r="N160" s="103"/>
      <c r="O160" s="103"/>
      <c r="P160" s="103"/>
      <c r="Q160" s="103"/>
      <c r="R160" s="12"/>
      <c r="S160" s="12"/>
      <c r="T160" s="12"/>
      <c r="U160" s="12"/>
      <c r="V160" s="12"/>
      <c r="W160" s="103"/>
      <c r="X160" s="103"/>
      <c r="Y160" s="103"/>
      <c r="Z160" s="103"/>
      <c r="AA160" s="103"/>
      <c r="AB160" s="103"/>
      <c r="AC160" s="103"/>
      <c r="AD160" s="103"/>
      <c r="AE160" s="103"/>
      <c r="AF160" s="103"/>
      <c r="AG160" s="103"/>
      <c r="AH160" s="103"/>
      <c r="AI160" s="103"/>
      <c r="AJ160" s="103"/>
      <c r="AK160" s="103"/>
      <c r="AL160" s="103"/>
      <c r="AM160" s="103"/>
      <c r="AN160" s="103"/>
      <c r="AO160" s="103"/>
      <c r="AP160" s="103"/>
      <c r="AQ160" s="103"/>
      <c r="AR160" s="103"/>
      <c r="AS160" s="103"/>
      <c r="AT160" s="103"/>
      <c r="AU160" s="103"/>
      <c r="AV160" s="103"/>
      <c r="AW160" s="103"/>
      <c r="AX160" s="103"/>
      <c r="AY160" s="103"/>
      <c r="AZ160" s="103"/>
      <c r="BA160" s="103"/>
      <c r="BB160" s="103"/>
      <c r="BC160" s="103"/>
      <c r="BD160" s="103"/>
      <c r="BE160" s="103"/>
      <c r="BF160" s="103"/>
      <c r="BG160" s="103"/>
      <c r="BH160" s="103"/>
      <c r="BI160" s="103"/>
      <c r="BJ160" s="103"/>
      <c r="BK160" s="103"/>
      <c r="BL160" s="103"/>
      <c r="BM160" s="103"/>
      <c r="BN160" s="103"/>
      <c r="BO160" s="103"/>
      <c r="BP160" s="103"/>
      <c r="BQ160" s="103"/>
      <c r="BR160" s="103"/>
      <c r="BS160" s="103"/>
      <c r="BT160" s="103"/>
      <c r="BU160" s="103"/>
      <c r="BV160" s="103"/>
      <c r="BW160" s="103"/>
      <c r="BX160" s="103"/>
      <c r="BY160" s="103"/>
      <c r="BZ160" s="103"/>
      <c r="CA160" s="103"/>
      <c r="CB160" s="103"/>
      <c r="CC160" s="103"/>
    </row>
    <row r="161" spans="2:81" outlineLevel="1" x14ac:dyDescent="0.25">
      <c r="B161" s="92" t="str">
        <f t="shared" si="35"/>
        <v>Non network - other</v>
      </c>
      <c r="D161" s="103"/>
      <c r="E161" s="103"/>
      <c r="F161" s="103"/>
      <c r="G161" s="20"/>
      <c r="H161" s="103"/>
      <c r="I161" s="103"/>
      <c r="J161" s="103"/>
      <c r="K161" s="103"/>
      <c r="L161" s="103"/>
      <c r="M161" s="103"/>
      <c r="N161" s="103"/>
      <c r="O161" s="103"/>
      <c r="P161" s="103"/>
      <c r="Q161" s="103"/>
      <c r="R161" s="12"/>
      <c r="S161" s="12"/>
      <c r="T161" s="12"/>
      <c r="U161" s="12"/>
      <c r="V161" s="12"/>
      <c r="W161" s="103"/>
      <c r="X161" s="103"/>
      <c r="Y161" s="103"/>
      <c r="Z161" s="103"/>
      <c r="AA161" s="103"/>
      <c r="AB161" s="103"/>
      <c r="AC161" s="103"/>
      <c r="AD161" s="103"/>
      <c r="AE161" s="103"/>
      <c r="AF161" s="103"/>
      <c r="AG161" s="103"/>
      <c r="AH161" s="103"/>
      <c r="AI161" s="103"/>
      <c r="AJ161" s="103"/>
      <c r="AK161" s="103"/>
      <c r="AL161" s="103"/>
      <c r="AM161" s="103"/>
      <c r="AN161" s="103"/>
      <c r="AO161" s="103"/>
      <c r="AP161" s="103"/>
      <c r="AQ161" s="103"/>
      <c r="AR161" s="103"/>
      <c r="AS161" s="103"/>
      <c r="AT161" s="103"/>
      <c r="AU161" s="103"/>
      <c r="AV161" s="103"/>
      <c r="AW161" s="103"/>
      <c r="AX161" s="103"/>
      <c r="AY161" s="103"/>
      <c r="AZ161" s="103"/>
      <c r="BA161" s="103"/>
      <c r="BB161" s="103"/>
      <c r="BC161" s="103"/>
      <c r="BD161" s="103"/>
      <c r="BE161" s="103"/>
      <c r="BF161" s="103"/>
      <c r="BG161" s="103"/>
      <c r="BH161" s="103"/>
      <c r="BI161" s="103"/>
      <c r="BJ161" s="103"/>
      <c r="BK161" s="103"/>
      <c r="BL161" s="103"/>
      <c r="BM161" s="103"/>
      <c r="BN161" s="103"/>
      <c r="BO161" s="103"/>
      <c r="BP161" s="103"/>
      <c r="BQ161" s="103"/>
      <c r="BR161" s="103"/>
      <c r="BS161" s="103"/>
      <c r="BT161" s="103"/>
      <c r="BU161" s="103"/>
      <c r="BV161" s="103"/>
      <c r="BW161" s="103"/>
      <c r="BX161" s="103"/>
      <c r="BY161" s="103"/>
      <c r="BZ161" s="103"/>
      <c r="CA161" s="103"/>
      <c r="CB161" s="103"/>
      <c r="CC161" s="103"/>
    </row>
    <row r="162" spans="2:81" outlineLevel="1" x14ac:dyDescent="0.25">
      <c r="B162" s="92" t="str">
        <f t="shared" si="35"/>
        <v>Neutral Screen Services</v>
      </c>
      <c r="D162" s="103"/>
      <c r="E162" s="103"/>
      <c r="F162" s="103"/>
      <c r="G162" s="20"/>
      <c r="H162" s="103"/>
      <c r="I162" s="103"/>
      <c r="J162" s="103"/>
      <c r="K162" s="103"/>
      <c r="L162" s="103"/>
      <c r="M162" s="103"/>
      <c r="N162" s="103"/>
      <c r="O162" s="103"/>
      <c r="P162" s="103"/>
      <c r="Q162" s="103"/>
      <c r="R162" s="12"/>
      <c r="S162" s="12"/>
      <c r="T162" s="12"/>
      <c r="U162" s="12"/>
      <c r="V162" s="12"/>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03"/>
      <c r="BC162" s="103"/>
      <c r="BD162" s="103"/>
      <c r="BE162" s="103"/>
      <c r="BF162" s="103"/>
      <c r="BG162" s="103"/>
      <c r="BH162" s="103"/>
      <c r="BI162" s="103"/>
      <c r="BJ162" s="103"/>
      <c r="BK162" s="103"/>
      <c r="BL162" s="103"/>
      <c r="BM162" s="103"/>
      <c r="BN162" s="103"/>
      <c r="BO162" s="103"/>
      <c r="BP162" s="103"/>
      <c r="BQ162" s="103"/>
      <c r="BR162" s="103"/>
      <c r="BS162" s="103"/>
      <c r="BT162" s="103"/>
      <c r="BU162" s="103"/>
      <c r="BV162" s="103"/>
      <c r="BW162" s="103"/>
      <c r="BX162" s="103"/>
      <c r="BY162" s="103"/>
      <c r="BZ162" s="103"/>
      <c r="CA162" s="103"/>
      <c r="CB162" s="103"/>
      <c r="CC162" s="103"/>
    </row>
    <row r="163" spans="2:81" outlineLevel="1" x14ac:dyDescent="0.25">
      <c r="B163" s="92" t="str">
        <f t="shared" si="35"/>
        <v>Distribution Transformers upgrades</v>
      </c>
      <c r="D163" s="103"/>
      <c r="E163" s="103"/>
      <c r="F163" s="103"/>
      <c r="G163" s="20"/>
      <c r="H163" s="103"/>
      <c r="I163" s="103"/>
      <c r="J163" s="103"/>
      <c r="K163" s="103"/>
      <c r="L163" s="103"/>
      <c r="M163" s="103"/>
      <c r="N163" s="103"/>
      <c r="O163" s="103"/>
      <c r="P163" s="103"/>
      <c r="Q163" s="103"/>
      <c r="R163" s="12"/>
      <c r="S163" s="12"/>
      <c r="T163" s="12"/>
      <c r="U163" s="12"/>
      <c r="V163" s="12"/>
      <c r="W163" s="103"/>
      <c r="X163" s="103"/>
      <c r="Y163" s="103"/>
      <c r="Z163" s="103"/>
      <c r="AA163" s="103"/>
      <c r="AB163" s="103"/>
      <c r="AC163" s="103"/>
      <c r="AD163" s="103"/>
      <c r="AE163" s="103"/>
      <c r="AF163" s="103"/>
      <c r="AG163" s="103"/>
      <c r="AH163" s="103"/>
      <c r="AI163" s="103"/>
      <c r="AJ163" s="103"/>
      <c r="AK163" s="103"/>
      <c r="AL163" s="103"/>
      <c r="AM163" s="103"/>
      <c r="AN163" s="103"/>
      <c r="AO163" s="103"/>
      <c r="AP163" s="103"/>
      <c r="AQ163" s="103"/>
      <c r="AR163" s="103"/>
      <c r="AS163" s="103"/>
      <c r="AT163" s="103"/>
      <c r="AU163" s="103"/>
      <c r="AV163" s="103"/>
      <c r="AW163" s="103"/>
      <c r="AX163" s="103"/>
      <c r="AY163" s="103"/>
      <c r="AZ163" s="103"/>
      <c r="BA163" s="103"/>
      <c r="BB163" s="103"/>
      <c r="BC163" s="103"/>
      <c r="BD163" s="103"/>
      <c r="BE163" s="103"/>
      <c r="BF163" s="103"/>
      <c r="BG163" s="103"/>
      <c r="BH163" s="103"/>
      <c r="BI163" s="103"/>
      <c r="BJ163" s="103"/>
      <c r="BK163" s="103"/>
      <c r="BL163" s="103"/>
      <c r="BM163" s="103"/>
      <c r="BN163" s="103"/>
      <c r="BO163" s="103"/>
      <c r="BP163" s="103"/>
      <c r="BQ163" s="103"/>
      <c r="BR163" s="103"/>
      <c r="BS163" s="103"/>
      <c r="BT163" s="103"/>
      <c r="BU163" s="103"/>
      <c r="BV163" s="103"/>
      <c r="BW163" s="103"/>
      <c r="BX163" s="103"/>
      <c r="BY163" s="103"/>
      <c r="BZ163" s="103"/>
      <c r="CA163" s="103"/>
      <c r="CB163" s="103"/>
      <c r="CC163" s="103"/>
    </row>
    <row r="164" spans="2:81" outlineLevel="1" x14ac:dyDescent="0.25">
      <c r="B164" s="92" t="str">
        <f t="shared" si="35"/>
        <v>Equity Raising Costs</v>
      </c>
      <c r="D164" s="103"/>
      <c r="E164" s="103"/>
      <c r="F164" s="103"/>
      <c r="G164" s="20"/>
      <c r="H164" s="103"/>
      <c r="I164" s="103"/>
      <c r="J164" s="103"/>
      <c r="K164" s="103"/>
      <c r="L164" s="103"/>
      <c r="M164" s="103"/>
      <c r="N164" s="103"/>
      <c r="O164" s="103"/>
      <c r="P164" s="103"/>
      <c r="Q164" s="103"/>
      <c r="R164" s="12"/>
      <c r="S164" s="12"/>
      <c r="T164" s="12"/>
      <c r="U164" s="12"/>
      <c r="V164" s="12"/>
      <c r="W164" s="103"/>
      <c r="X164" s="103"/>
      <c r="Y164" s="103"/>
      <c r="Z164" s="103"/>
      <c r="AA164" s="103"/>
      <c r="AB164" s="103"/>
      <c r="AC164" s="103"/>
      <c r="AD164" s="103"/>
      <c r="AE164" s="103"/>
      <c r="AF164" s="103"/>
      <c r="AG164" s="103"/>
      <c r="AH164" s="103"/>
      <c r="AI164" s="103"/>
      <c r="AJ164" s="103"/>
      <c r="AK164" s="103"/>
      <c r="AL164" s="103"/>
      <c r="AM164" s="103"/>
      <c r="AN164" s="103"/>
      <c r="AO164" s="103"/>
      <c r="AP164" s="103"/>
      <c r="AQ164" s="103"/>
      <c r="AR164" s="103"/>
      <c r="AS164" s="103"/>
      <c r="AT164" s="103"/>
      <c r="AU164" s="103"/>
      <c r="AV164" s="103"/>
      <c r="AW164" s="103"/>
      <c r="AX164" s="103"/>
      <c r="AY164" s="103"/>
      <c r="AZ164" s="103"/>
      <c r="BA164" s="103"/>
      <c r="BB164" s="103"/>
      <c r="BC164" s="103"/>
      <c r="BD164" s="103"/>
      <c r="BE164" s="103"/>
      <c r="BF164" s="103"/>
      <c r="BG164" s="103"/>
      <c r="BH164" s="103"/>
      <c r="BI164" s="103"/>
      <c r="BJ164" s="103"/>
      <c r="BK164" s="103"/>
      <c r="BL164" s="103"/>
      <c r="BM164" s="103"/>
      <c r="BN164" s="103"/>
      <c r="BO164" s="103"/>
      <c r="BP164" s="103"/>
      <c r="BQ164" s="103"/>
      <c r="BR164" s="103"/>
      <c r="BS164" s="103"/>
      <c r="BT164" s="103"/>
      <c r="BU164" s="103"/>
      <c r="BV164" s="103"/>
      <c r="BW164" s="103"/>
      <c r="BX164" s="103"/>
      <c r="BY164" s="103"/>
      <c r="BZ164" s="103"/>
      <c r="CA164" s="103"/>
      <c r="CB164" s="103"/>
      <c r="CC164" s="103"/>
    </row>
    <row r="165" spans="2:81" outlineLevel="1" x14ac:dyDescent="0.25">
      <c r="B165" s="92" t="str">
        <f t="shared" si="35"/>
        <v>Land</v>
      </c>
      <c r="D165" s="103"/>
      <c r="E165" s="103"/>
      <c r="F165" s="103"/>
      <c r="G165" s="20"/>
      <c r="H165" s="103"/>
      <c r="I165" s="103"/>
      <c r="J165" s="103"/>
      <c r="K165" s="103"/>
      <c r="L165" s="103"/>
      <c r="M165" s="103"/>
      <c r="N165" s="103"/>
      <c r="O165" s="103"/>
      <c r="P165" s="103"/>
      <c r="Q165" s="103"/>
      <c r="R165" s="12"/>
      <c r="S165" s="12"/>
      <c r="T165" s="12"/>
      <c r="U165" s="12"/>
      <c r="V165" s="12"/>
      <c r="W165" s="103"/>
      <c r="X165" s="103"/>
      <c r="Y165" s="103"/>
      <c r="Z165" s="103"/>
      <c r="AA165" s="103"/>
      <c r="AB165" s="103"/>
      <c r="AC165" s="103"/>
      <c r="AD165" s="103"/>
      <c r="AE165" s="103"/>
      <c r="AF165" s="103"/>
      <c r="AG165" s="103"/>
      <c r="AH165" s="103"/>
      <c r="AI165" s="103"/>
      <c r="AJ165" s="103"/>
      <c r="AK165" s="103"/>
      <c r="AL165" s="103"/>
      <c r="AM165" s="103"/>
      <c r="AN165" s="103"/>
      <c r="AO165" s="103"/>
      <c r="AP165" s="103"/>
      <c r="AQ165" s="103"/>
      <c r="AR165" s="103"/>
      <c r="AS165" s="103"/>
      <c r="AT165" s="103"/>
      <c r="AU165" s="103"/>
      <c r="AV165" s="103"/>
      <c r="AW165" s="103"/>
      <c r="AX165" s="103"/>
      <c r="AY165" s="103"/>
      <c r="AZ165" s="103"/>
      <c r="BA165" s="103"/>
      <c r="BB165" s="103"/>
      <c r="BC165" s="103"/>
      <c r="BD165" s="103"/>
      <c r="BE165" s="103"/>
      <c r="BF165" s="103"/>
      <c r="BG165" s="103"/>
      <c r="BH165" s="103"/>
      <c r="BI165" s="103"/>
      <c r="BJ165" s="103"/>
      <c r="BK165" s="103"/>
      <c r="BL165" s="103"/>
      <c r="BM165" s="103"/>
      <c r="BN165" s="103"/>
      <c r="BO165" s="103"/>
      <c r="BP165" s="103"/>
      <c r="BQ165" s="103"/>
      <c r="BR165" s="103"/>
      <c r="BS165" s="103"/>
      <c r="BT165" s="103"/>
      <c r="BU165" s="103"/>
      <c r="BV165" s="103"/>
      <c r="BW165" s="103"/>
      <c r="BX165" s="103"/>
      <c r="BY165" s="103"/>
      <c r="BZ165" s="103"/>
      <c r="CA165" s="103"/>
      <c r="CB165" s="103"/>
      <c r="CC165" s="103"/>
    </row>
    <row r="166" spans="2:81" outlineLevel="1" x14ac:dyDescent="0.25">
      <c r="B166" s="92" t="str">
        <f t="shared" si="35"/>
        <v>[Not Used]</v>
      </c>
      <c r="D166" s="103"/>
      <c r="E166" s="103"/>
      <c r="F166" s="103"/>
      <c r="G166" s="20"/>
      <c r="H166" s="103"/>
      <c r="I166" s="103"/>
      <c r="J166" s="103"/>
      <c r="K166" s="103"/>
      <c r="L166" s="103"/>
      <c r="M166" s="103"/>
      <c r="N166" s="103"/>
      <c r="O166" s="103"/>
      <c r="P166" s="103"/>
      <c r="Q166" s="103"/>
      <c r="R166" s="12"/>
      <c r="S166" s="12"/>
      <c r="T166" s="12"/>
      <c r="U166" s="12"/>
      <c r="V166" s="12"/>
      <c r="W166" s="103"/>
      <c r="X166" s="103"/>
      <c r="Y166" s="103"/>
      <c r="Z166" s="103"/>
      <c r="AA166" s="103"/>
      <c r="AB166" s="103"/>
      <c r="AC166" s="103"/>
      <c r="AD166" s="103"/>
      <c r="AE166" s="103"/>
      <c r="AF166" s="103"/>
      <c r="AG166" s="103"/>
      <c r="AH166" s="103"/>
      <c r="AI166" s="103"/>
      <c r="AJ166" s="103"/>
      <c r="AK166" s="103"/>
      <c r="AL166" s="103"/>
      <c r="AM166" s="103"/>
      <c r="AN166" s="103"/>
      <c r="AO166" s="103"/>
      <c r="AP166" s="103"/>
      <c r="AQ166" s="103"/>
      <c r="AR166" s="103"/>
      <c r="AS166" s="103"/>
      <c r="AT166" s="103"/>
      <c r="AU166" s="103"/>
      <c r="AV166" s="103"/>
      <c r="AW166" s="103"/>
      <c r="AX166" s="103"/>
      <c r="AY166" s="103"/>
      <c r="AZ166" s="103"/>
      <c r="BA166" s="103"/>
      <c r="BB166" s="103"/>
      <c r="BC166" s="103"/>
      <c r="BD166" s="103"/>
      <c r="BE166" s="103"/>
      <c r="BF166" s="103"/>
      <c r="BG166" s="103"/>
      <c r="BH166" s="103"/>
      <c r="BI166" s="103"/>
      <c r="BJ166" s="103"/>
      <c r="BK166" s="103"/>
      <c r="BL166" s="103"/>
      <c r="BM166" s="103"/>
      <c r="BN166" s="103"/>
      <c r="BO166" s="103"/>
      <c r="BP166" s="103"/>
      <c r="BQ166" s="103"/>
      <c r="BR166" s="103"/>
      <c r="BS166" s="103"/>
      <c r="BT166" s="103"/>
      <c r="BU166" s="103"/>
      <c r="BV166" s="103"/>
      <c r="BW166" s="103"/>
      <c r="BX166" s="103"/>
      <c r="BY166" s="103"/>
      <c r="BZ166" s="103"/>
      <c r="CA166" s="103"/>
      <c r="CB166" s="103"/>
      <c r="CC166" s="103"/>
    </row>
    <row r="167" spans="2:81" outlineLevel="1" x14ac:dyDescent="0.25">
      <c r="B167" s="92" t="str">
        <f t="shared" si="35"/>
        <v>[Not Used]</v>
      </c>
      <c r="D167" s="103"/>
      <c r="E167" s="103"/>
      <c r="F167" s="103"/>
      <c r="G167" s="20"/>
      <c r="H167" s="103"/>
      <c r="I167" s="103"/>
      <c r="J167" s="103"/>
      <c r="K167" s="103"/>
      <c r="L167" s="103"/>
      <c r="M167" s="103"/>
      <c r="N167" s="103"/>
      <c r="O167" s="103"/>
      <c r="P167" s="103"/>
      <c r="Q167" s="103"/>
      <c r="R167" s="12"/>
      <c r="S167" s="12"/>
      <c r="T167" s="12"/>
      <c r="U167" s="12"/>
      <c r="V167" s="12"/>
      <c r="W167" s="103"/>
      <c r="X167" s="103"/>
      <c r="Y167" s="103"/>
      <c r="Z167" s="103"/>
      <c r="AA167" s="103"/>
      <c r="AB167" s="103"/>
      <c r="AC167" s="103"/>
      <c r="AD167" s="103"/>
      <c r="AE167" s="103"/>
      <c r="AF167" s="103"/>
      <c r="AG167" s="103"/>
      <c r="AH167" s="103"/>
      <c r="AI167" s="103"/>
      <c r="AJ167" s="103"/>
      <c r="AK167" s="103"/>
      <c r="AL167" s="103"/>
      <c r="AM167" s="103"/>
      <c r="AN167" s="103"/>
      <c r="AO167" s="103"/>
      <c r="AP167" s="103"/>
      <c r="AQ167" s="103"/>
      <c r="AR167" s="103"/>
      <c r="AS167" s="103"/>
      <c r="AT167" s="103"/>
      <c r="AU167" s="103"/>
      <c r="AV167" s="103"/>
      <c r="AW167" s="103"/>
      <c r="AX167" s="103"/>
      <c r="AY167" s="103"/>
      <c r="AZ167" s="103"/>
      <c r="BA167" s="103"/>
      <c r="BB167" s="103"/>
      <c r="BC167" s="103"/>
      <c r="BD167" s="103"/>
      <c r="BE167" s="103"/>
      <c r="BF167" s="103"/>
      <c r="BG167" s="103"/>
      <c r="BH167" s="103"/>
      <c r="BI167" s="103"/>
      <c r="BJ167" s="103"/>
      <c r="BK167" s="103"/>
      <c r="BL167" s="103"/>
      <c r="BM167" s="103"/>
      <c r="BN167" s="103"/>
      <c r="BO167" s="103"/>
      <c r="BP167" s="103"/>
      <c r="BQ167" s="103"/>
      <c r="BR167" s="103"/>
      <c r="BS167" s="103"/>
      <c r="BT167" s="103"/>
      <c r="BU167" s="103"/>
      <c r="BV167" s="103"/>
      <c r="BW167" s="103"/>
      <c r="BX167" s="103"/>
      <c r="BY167" s="103"/>
      <c r="BZ167" s="103"/>
      <c r="CA167" s="103"/>
      <c r="CB167" s="103"/>
      <c r="CC167" s="103"/>
    </row>
    <row r="168" spans="2:81" outlineLevel="1" x14ac:dyDescent="0.25">
      <c r="B168" s="92" t="str">
        <f t="shared" si="35"/>
        <v>[Not Used]</v>
      </c>
      <c r="D168" s="103"/>
      <c r="E168" s="103"/>
      <c r="F168" s="103"/>
      <c r="G168" s="20"/>
      <c r="H168" s="103"/>
      <c r="I168" s="103"/>
      <c r="J168" s="103"/>
      <c r="K168" s="103"/>
      <c r="L168" s="103"/>
      <c r="M168" s="103"/>
      <c r="N168" s="103"/>
      <c r="O168" s="103"/>
      <c r="P168" s="103"/>
      <c r="Q168" s="103"/>
      <c r="R168" s="12"/>
      <c r="S168" s="12"/>
      <c r="T168" s="12"/>
      <c r="U168" s="12"/>
      <c r="V168" s="12"/>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3"/>
      <c r="AY168" s="103"/>
      <c r="AZ168" s="103"/>
      <c r="BA168" s="103"/>
      <c r="BB168" s="103"/>
      <c r="BC168" s="103"/>
      <c r="BD168" s="103"/>
      <c r="BE168" s="103"/>
      <c r="BF168" s="103"/>
      <c r="BG168" s="103"/>
      <c r="BH168" s="103"/>
      <c r="BI168" s="103"/>
      <c r="BJ168" s="103"/>
      <c r="BK168" s="103"/>
      <c r="BL168" s="103"/>
      <c r="BM168" s="103"/>
      <c r="BN168" s="103"/>
      <c r="BO168" s="103"/>
      <c r="BP168" s="103"/>
      <c r="BQ168" s="103"/>
      <c r="BR168" s="103"/>
      <c r="BS168" s="103"/>
      <c r="BT168" s="103"/>
      <c r="BU168" s="103"/>
      <c r="BV168" s="103"/>
      <c r="BW168" s="103"/>
      <c r="BX168" s="103"/>
      <c r="BY168" s="103"/>
      <c r="BZ168" s="103"/>
      <c r="CA168" s="103"/>
      <c r="CB168" s="103"/>
      <c r="CC168" s="103"/>
    </row>
    <row r="169" spans="2:81" outlineLevel="1" x14ac:dyDescent="0.25">
      <c r="B169" s="92" t="str">
        <f t="shared" si="35"/>
        <v>[Not Used]</v>
      </c>
      <c r="D169" s="103"/>
      <c r="E169" s="103"/>
      <c r="F169" s="103"/>
      <c r="G169" s="20"/>
      <c r="H169" s="103"/>
      <c r="I169" s="103"/>
      <c r="J169" s="103"/>
      <c r="K169" s="103"/>
      <c r="L169" s="103"/>
      <c r="M169" s="103"/>
      <c r="N169" s="103"/>
      <c r="O169" s="103"/>
      <c r="P169" s="103"/>
      <c r="Q169" s="103"/>
      <c r="R169" s="12"/>
      <c r="S169" s="12"/>
      <c r="T169" s="12"/>
      <c r="U169" s="12"/>
      <c r="V169" s="12"/>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3"/>
      <c r="AY169" s="103"/>
      <c r="AZ169" s="103"/>
      <c r="BA169" s="103"/>
      <c r="BB169" s="103"/>
      <c r="BC169" s="103"/>
      <c r="BD169" s="103"/>
      <c r="BE169" s="103"/>
      <c r="BF169" s="103"/>
      <c r="BG169" s="103"/>
      <c r="BH169" s="103"/>
      <c r="BI169" s="103"/>
      <c r="BJ169" s="103"/>
      <c r="BK169" s="103"/>
      <c r="BL169" s="103"/>
      <c r="BM169" s="103"/>
      <c r="BN169" s="103"/>
      <c r="BO169" s="103"/>
      <c r="BP169" s="103"/>
      <c r="BQ169" s="103"/>
      <c r="BR169" s="103"/>
      <c r="BS169" s="103"/>
      <c r="BT169" s="103"/>
      <c r="BU169" s="103"/>
      <c r="BV169" s="103"/>
      <c r="BW169" s="103"/>
      <c r="BX169" s="103"/>
      <c r="BY169" s="103"/>
      <c r="BZ169" s="103"/>
      <c r="CA169" s="103"/>
      <c r="CB169" s="103"/>
      <c r="CC169" s="103"/>
    </row>
    <row r="170" spans="2:81" outlineLevel="1" x14ac:dyDescent="0.25">
      <c r="B170" s="92" t="str">
        <f t="shared" si="35"/>
        <v>[Not Used]</v>
      </c>
      <c r="D170" s="103"/>
      <c r="E170" s="103"/>
      <c r="F170" s="103"/>
      <c r="G170" s="20"/>
      <c r="H170" s="103"/>
      <c r="I170" s="103"/>
      <c r="J170" s="103"/>
      <c r="K170" s="103"/>
      <c r="L170" s="103"/>
      <c r="M170" s="103"/>
      <c r="N170" s="103"/>
      <c r="O170" s="103"/>
      <c r="P170" s="103"/>
      <c r="Q170" s="103"/>
      <c r="R170" s="12"/>
      <c r="S170" s="12"/>
      <c r="T170" s="12"/>
      <c r="U170" s="12"/>
      <c r="V170" s="12"/>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3"/>
      <c r="AY170" s="103"/>
      <c r="AZ170" s="103"/>
      <c r="BA170" s="103"/>
      <c r="BB170" s="103"/>
      <c r="BC170" s="103"/>
      <c r="BD170" s="103"/>
      <c r="BE170" s="103"/>
      <c r="BF170" s="103"/>
      <c r="BG170" s="103"/>
      <c r="BH170" s="103"/>
      <c r="BI170" s="103"/>
      <c r="BJ170" s="103"/>
      <c r="BK170" s="103"/>
      <c r="BL170" s="103"/>
      <c r="BM170" s="103"/>
      <c r="BN170" s="103"/>
      <c r="BO170" s="103"/>
      <c r="BP170" s="103"/>
      <c r="BQ170" s="103"/>
      <c r="BR170" s="103"/>
      <c r="BS170" s="103"/>
      <c r="BT170" s="103"/>
      <c r="BU170" s="103"/>
      <c r="BV170" s="103"/>
      <c r="BW170" s="103"/>
      <c r="BX170" s="103"/>
      <c r="BY170" s="103"/>
      <c r="BZ170" s="103"/>
      <c r="CA170" s="103"/>
      <c r="CB170" s="103"/>
      <c r="CC170" s="103"/>
    </row>
    <row r="171" spans="2:81" outlineLevel="1" x14ac:dyDescent="0.25">
      <c r="B171" s="92" t="str">
        <f t="shared" si="35"/>
        <v>[Not Used]</v>
      </c>
      <c r="D171" s="103"/>
      <c r="E171" s="103"/>
      <c r="F171" s="103"/>
      <c r="G171" s="20"/>
      <c r="H171" s="103"/>
      <c r="I171" s="103"/>
      <c r="J171" s="103"/>
      <c r="K171" s="103"/>
      <c r="L171" s="103"/>
      <c r="M171" s="103"/>
      <c r="N171" s="103"/>
      <c r="O171" s="103"/>
      <c r="P171" s="103"/>
      <c r="Q171" s="103"/>
      <c r="R171" s="12"/>
      <c r="S171" s="12"/>
      <c r="T171" s="12"/>
      <c r="U171" s="12"/>
      <c r="V171" s="12"/>
      <c r="W171" s="103"/>
      <c r="X171" s="103"/>
      <c r="Y171" s="103"/>
      <c r="Z171" s="103"/>
      <c r="AA171" s="103"/>
      <c r="AB171" s="103"/>
      <c r="AC171" s="103"/>
      <c r="AD171" s="103"/>
      <c r="AE171" s="103"/>
      <c r="AF171" s="103"/>
      <c r="AG171" s="103"/>
      <c r="AH171" s="103"/>
      <c r="AI171" s="103"/>
      <c r="AJ171" s="103"/>
      <c r="AK171" s="103"/>
      <c r="AL171" s="103"/>
      <c r="AM171" s="103"/>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3"/>
      <c r="BQ171" s="103"/>
      <c r="BR171" s="103"/>
      <c r="BS171" s="103"/>
      <c r="BT171" s="103"/>
      <c r="BU171" s="103"/>
      <c r="BV171" s="103"/>
      <c r="BW171" s="103"/>
      <c r="BX171" s="103"/>
      <c r="BY171" s="103"/>
      <c r="BZ171" s="103"/>
      <c r="CA171" s="103"/>
      <c r="CB171" s="103"/>
      <c r="CC171" s="103"/>
    </row>
    <row r="172" spans="2:81" outlineLevel="1" x14ac:dyDescent="0.25">
      <c r="B172" s="92" t="str">
        <f t="shared" si="35"/>
        <v>[Not Used]</v>
      </c>
      <c r="D172" s="103"/>
      <c r="E172" s="103"/>
      <c r="F172" s="103"/>
      <c r="G172" s="20"/>
      <c r="H172" s="103"/>
      <c r="I172" s="103"/>
      <c r="J172" s="103"/>
      <c r="K172" s="103"/>
      <c r="L172" s="103"/>
      <c r="M172" s="103"/>
      <c r="N172" s="103"/>
      <c r="O172" s="103"/>
      <c r="P172" s="103"/>
      <c r="Q172" s="103"/>
      <c r="R172" s="12"/>
      <c r="S172" s="12"/>
      <c r="T172" s="12"/>
      <c r="U172" s="12"/>
      <c r="V172" s="12"/>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3"/>
      <c r="AR172" s="103"/>
      <c r="AS172" s="103"/>
      <c r="AT172" s="103"/>
      <c r="AU172" s="103"/>
      <c r="AV172" s="103"/>
      <c r="AW172" s="103"/>
      <c r="AX172" s="103"/>
      <c r="AY172" s="103"/>
      <c r="AZ172" s="103"/>
      <c r="BA172" s="103"/>
      <c r="BB172" s="103"/>
      <c r="BC172" s="103"/>
      <c r="BD172" s="103"/>
      <c r="BE172" s="103"/>
      <c r="BF172" s="103"/>
      <c r="BG172" s="103"/>
      <c r="BH172" s="103"/>
      <c r="BI172" s="103"/>
      <c r="BJ172" s="103"/>
      <c r="BK172" s="103"/>
      <c r="BL172" s="103"/>
      <c r="BM172" s="103"/>
      <c r="BN172" s="103"/>
      <c r="BO172" s="103"/>
      <c r="BP172" s="103"/>
      <c r="BQ172" s="103"/>
      <c r="BR172" s="103"/>
      <c r="BS172" s="103"/>
      <c r="BT172" s="103"/>
      <c r="BU172" s="103"/>
      <c r="BV172" s="103"/>
      <c r="BW172" s="103"/>
      <c r="BX172" s="103"/>
      <c r="BY172" s="103"/>
      <c r="BZ172" s="103"/>
      <c r="CA172" s="103"/>
      <c r="CB172" s="103"/>
      <c r="CC172" s="103"/>
    </row>
    <row r="173" spans="2:81" outlineLevel="1" x14ac:dyDescent="0.25">
      <c r="B173" s="92" t="str">
        <f t="shared" si="35"/>
        <v>[Not Used]</v>
      </c>
      <c r="D173" s="103"/>
      <c r="E173" s="103"/>
      <c r="F173" s="103"/>
      <c r="G173" s="20"/>
      <c r="H173" s="103"/>
      <c r="I173" s="103"/>
      <c r="J173" s="103"/>
      <c r="K173" s="103"/>
      <c r="L173" s="103"/>
      <c r="M173" s="103"/>
      <c r="N173" s="103"/>
      <c r="O173" s="103"/>
      <c r="P173" s="103"/>
      <c r="Q173" s="103"/>
      <c r="R173" s="12"/>
      <c r="S173" s="12"/>
      <c r="T173" s="12"/>
      <c r="U173" s="12"/>
      <c r="V173" s="12"/>
      <c r="W173" s="103"/>
      <c r="X173" s="103"/>
      <c r="Y173" s="103"/>
      <c r="Z173" s="103"/>
      <c r="AA173" s="103"/>
      <c r="AB173" s="103"/>
      <c r="AC173" s="103"/>
      <c r="AD173" s="103"/>
      <c r="AE173" s="103"/>
      <c r="AF173" s="103"/>
      <c r="AG173" s="103"/>
      <c r="AH173" s="103"/>
      <c r="AI173" s="103"/>
      <c r="AJ173" s="103"/>
      <c r="AK173" s="103"/>
      <c r="AL173" s="103"/>
      <c r="AM173" s="103"/>
      <c r="AN173" s="103"/>
      <c r="AO173" s="103"/>
      <c r="AP173" s="103"/>
      <c r="AQ173" s="103"/>
      <c r="AR173" s="103"/>
      <c r="AS173" s="103"/>
      <c r="AT173" s="103"/>
      <c r="AU173" s="103"/>
      <c r="AV173" s="103"/>
      <c r="AW173" s="103"/>
      <c r="AX173" s="103"/>
      <c r="AY173" s="103"/>
      <c r="AZ173" s="103"/>
      <c r="BA173" s="103"/>
      <c r="BB173" s="103"/>
      <c r="BC173" s="103"/>
      <c r="BD173" s="103"/>
      <c r="BE173" s="103"/>
      <c r="BF173" s="103"/>
      <c r="BG173" s="103"/>
      <c r="BH173" s="103"/>
      <c r="BI173" s="103"/>
      <c r="BJ173" s="103"/>
      <c r="BK173" s="103"/>
      <c r="BL173" s="103"/>
      <c r="BM173" s="103"/>
      <c r="BN173" s="103"/>
      <c r="BO173" s="103"/>
      <c r="BP173" s="103"/>
      <c r="BQ173" s="103"/>
      <c r="BR173" s="103"/>
      <c r="BS173" s="103"/>
      <c r="BT173" s="103"/>
      <c r="BU173" s="103"/>
      <c r="BV173" s="103"/>
      <c r="BW173" s="103"/>
      <c r="BX173" s="103"/>
      <c r="BY173" s="103"/>
      <c r="BZ173" s="103"/>
      <c r="CA173" s="103"/>
      <c r="CB173" s="103"/>
      <c r="CC173" s="103"/>
    </row>
    <row r="174" spans="2:81" outlineLevel="1" x14ac:dyDescent="0.25">
      <c r="B174" s="92" t="str">
        <f t="shared" si="35"/>
        <v>[Not Used]</v>
      </c>
      <c r="D174" s="103"/>
      <c r="E174" s="103"/>
      <c r="F174" s="103"/>
      <c r="G174" s="20"/>
      <c r="H174" s="103"/>
      <c r="I174" s="103"/>
      <c r="J174" s="103"/>
      <c r="K174" s="103"/>
      <c r="L174" s="103"/>
      <c r="M174" s="103"/>
      <c r="N174" s="103"/>
      <c r="O174" s="103"/>
      <c r="P174" s="103"/>
      <c r="Q174" s="103"/>
      <c r="R174" s="12"/>
      <c r="S174" s="12"/>
      <c r="T174" s="12"/>
      <c r="U174" s="12"/>
      <c r="V174" s="12"/>
      <c r="W174" s="103"/>
      <c r="X174" s="103"/>
      <c r="Y174" s="103"/>
      <c r="Z174" s="103"/>
      <c r="AA174" s="103"/>
      <c r="AB174" s="103"/>
      <c r="AC174" s="103"/>
      <c r="AD174" s="103"/>
      <c r="AE174" s="103"/>
      <c r="AF174" s="103"/>
      <c r="AG174" s="103"/>
      <c r="AH174" s="103"/>
      <c r="AI174" s="103"/>
      <c r="AJ174" s="103"/>
      <c r="AK174" s="103"/>
      <c r="AL174" s="103"/>
      <c r="AM174" s="103"/>
      <c r="AN174" s="103"/>
      <c r="AO174" s="103"/>
      <c r="AP174" s="103"/>
      <c r="AQ174" s="103"/>
      <c r="AR174" s="103"/>
      <c r="AS174" s="103"/>
      <c r="AT174" s="103"/>
      <c r="AU174" s="103"/>
      <c r="AV174" s="103"/>
      <c r="AW174" s="103"/>
      <c r="AX174" s="103"/>
      <c r="AY174" s="103"/>
      <c r="AZ174" s="103"/>
      <c r="BA174" s="103"/>
      <c r="BB174" s="103"/>
      <c r="BC174" s="103"/>
      <c r="BD174" s="103"/>
      <c r="BE174" s="103"/>
      <c r="BF174" s="103"/>
      <c r="BG174" s="103"/>
      <c r="BH174" s="103"/>
      <c r="BI174" s="103"/>
      <c r="BJ174" s="103"/>
      <c r="BK174" s="103"/>
      <c r="BL174" s="103"/>
      <c r="BM174" s="103"/>
      <c r="BN174" s="103"/>
      <c r="BO174" s="103"/>
      <c r="BP174" s="103"/>
      <c r="BQ174" s="103"/>
      <c r="BR174" s="103"/>
      <c r="BS174" s="103"/>
      <c r="BT174" s="103"/>
      <c r="BU174" s="103"/>
      <c r="BV174" s="103"/>
      <c r="BW174" s="103"/>
      <c r="BX174" s="103"/>
      <c r="BY174" s="103"/>
      <c r="BZ174" s="103"/>
      <c r="CA174" s="103"/>
      <c r="CB174" s="103"/>
      <c r="CC174" s="103"/>
    </row>
    <row r="175" spans="2:81" outlineLevel="1" x14ac:dyDescent="0.25">
      <c r="B175" s="92" t="str">
        <f t="shared" si="35"/>
        <v>[Not Used]</v>
      </c>
      <c r="D175" s="103"/>
      <c r="E175" s="103"/>
      <c r="F175" s="103"/>
      <c r="G175" s="20"/>
      <c r="H175" s="103"/>
      <c r="I175" s="103"/>
      <c r="J175" s="103"/>
      <c r="K175" s="103"/>
      <c r="L175" s="103"/>
      <c r="M175" s="103"/>
      <c r="N175" s="103"/>
      <c r="O175" s="103"/>
      <c r="P175" s="103"/>
      <c r="Q175" s="103"/>
      <c r="R175" s="12"/>
      <c r="S175" s="12"/>
      <c r="T175" s="12"/>
      <c r="U175" s="12"/>
      <c r="V175" s="12"/>
      <c r="W175" s="103"/>
      <c r="X175" s="103"/>
      <c r="Y175" s="103"/>
      <c r="Z175" s="103"/>
      <c r="AA175" s="103"/>
      <c r="AB175" s="103"/>
      <c r="AC175" s="103"/>
      <c r="AD175" s="103"/>
      <c r="AE175" s="103"/>
      <c r="AF175" s="103"/>
      <c r="AG175" s="103"/>
      <c r="AH175" s="103"/>
      <c r="AI175" s="103"/>
      <c r="AJ175" s="103"/>
      <c r="AK175" s="103"/>
      <c r="AL175" s="103"/>
      <c r="AM175" s="103"/>
      <c r="AN175" s="103"/>
      <c r="AO175" s="103"/>
      <c r="AP175" s="103"/>
      <c r="AQ175" s="103"/>
      <c r="AR175" s="103"/>
      <c r="AS175" s="103"/>
      <c r="AT175" s="103"/>
      <c r="AU175" s="103"/>
      <c r="AV175" s="103"/>
      <c r="AW175" s="103"/>
      <c r="AX175" s="103"/>
      <c r="AY175" s="103"/>
      <c r="AZ175" s="103"/>
      <c r="BA175" s="103"/>
      <c r="BB175" s="103"/>
      <c r="BC175" s="103"/>
      <c r="BD175" s="103"/>
      <c r="BE175" s="103"/>
      <c r="BF175" s="103"/>
      <c r="BG175" s="103"/>
      <c r="BH175" s="103"/>
      <c r="BI175" s="103"/>
      <c r="BJ175" s="103"/>
      <c r="BK175" s="103"/>
      <c r="BL175" s="103"/>
      <c r="BM175" s="103"/>
      <c r="BN175" s="103"/>
      <c r="BO175" s="103"/>
      <c r="BP175" s="103"/>
      <c r="BQ175" s="103"/>
      <c r="BR175" s="103"/>
      <c r="BS175" s="103"/>
      <c r="BT175" s="103"/>
      <c r="BU175" s="103"/>
      <c r="BV175" s="103"/>
      <c r="BW175" s="103"/>
      <c r="BX175" s="103"/>
      <c r="BY175" s="103"/>
      <c r="BZ175" s="103"/>
      <c r="CA175" s="103"/>
      <c r="CB175" s="103"/>
      <c r="CC175" s="103"/>
    </row>
    <row r="176" spans="2:81" outlineLevel="1" x14ac:dyDescent="0.25">
      <c r="B176" s="92" t="str">
        <f t="shared" si="35"/>
        <v>[Not Used]</v>
      </c>
      <c r="D176" s="103"/>
      <c r="E176" s="103"/>
      <c r="F176" s="103"/>
      <c r="G176" s="20"/>
      <c r="H176" s="103"/>
      <c r="I176" s="103"/>
      <c r="J176" s="103"/>
      <c r="K176" s="103"/>
      <c r="L176" s="103"/>
      <c r="M176" s="103"/>
      <c r="N176" s="103"/>
      <c r="O176" s="103"/>
      <c r="P176" s="103"/>
      <c r="Q176" s="103"/>
      <c r="R176" s="12"/>
      <c r="S176" s="12"/>
      <c r="T176" s="12"/>
      <c r="U176" s="12"/>
      <c r="V176" s="12"/>
      <c r="W176" s="103"/>
      <c r="X176" s="103"/>
      <c r="Y176" s="103"/>
      <c r="Z176" s="103"/>
      <c r="AA176" s="103"/>
      <c r="AB176" s="103"/>
      <c r="AC176" s="103"/>
      <c r="AD176" s="103"/>
      <c r="AE176" s="103"/>
      <c r="AF176" s="103"/>
      <c r="AG176" s="103"/>
      <c r="AH176" s="103"/>
      <c r="AI176" s="103"/>
      <c r="AJ176" s="103"/>
      <c r="AK176" s="103"/>
      <c r="AL176" s="103"/>
      <c r="AM176" s="103"/>
      <c r="AN176" s="103"/>
      <c r="AO176" s="103"/>
      <c r="AP176" s="103"/>
      <c r="AQ176" s="103"/>
      <c r="AR176" s="103"/>
      <c r="AS176" s="103"/>
      <c r="AT176" s="103"/>
      <c r="AU176" s="103"/>
      <c r="AV176" s="103"/>
      <c r="AW176" s="103"/>
      <c r="AX176" s="103"/>
      <c r="AY176" s="103"/>
      <c r="AZ176" s="103"/>
      <c r="BA176" s="103"/>
      <c r="BB176" s="103"/>
      <c r="BC176" s="103"/>
      <c r="BD176" s="103"/>
      <c r="BE176" s="103"/>
      <c r="BF176" s="103"/>
      <c r="BG176" s="103"/>
      <c r="BH176" s="103"/>
      <c r="BI176" s="103"/>
      <c r="BJ176" s="103"/>
      <c r="BK176" s="103"/>
      <c r="BL176" s="103"/>
      <c r="BM176" s="103"/>
      <c r="BN176" s="103"/>
      <c r="BO176" s="103"/>
      <c r="BP176" s="103"/>
      <c r="BQ176" s="103"/>
      <c r="BR176" s="103"/>
      <c r="BS176" s="103"/>
      <c r="BT176" s="103"/>
      <c r="BU176" s="103"/>
      <c r="BV176" s="103"/>
      <c r="BW176" s="103"/>
      <c r="BX176" s="103"/>
      <c r="BY176" s="103"/>
      <c r="BZ176" s="103"/>
      <c r="CA176" s="103"/>
      <c r="CB176" s="103"/>
      <c r="CC176" s="103"/>
    </row>
    <row r="177" spans="1:81" outlineLevel="1" x14ac:dyDescent="0.25">
      <c r="B177" s="92" t="str">
        <f t="shared" si="35"/>
        <v>[Not Used]</v>
      </c>
      <c r="D177" s="103"/>
      <c r="E177" s="103"/>
      <c r="F177" s="103"/>
      <c r="G177" s="20"/>
      <c r="H177" s="103"/>
      <c r="I177" s="103"/>
      <c r="J177" s="103"/>
      <c r="K177" s="103"/>
      <c r="L177" s="103"/>
      <c r="M177" s="103"/>
      <c r="N177" s="103"/>
      <c r="O177" s="103"/>
      <c r="P177" s="103"/>
      <c r="Q177" s="103"/>
      <c r="R177" s="12"/>
      <c r="S177" s="12"/>
      <c r="T177" s="12"/>
      <c r="U177" s="12"/>
      <c r="V177" s="12"/>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103"/>
      <c r="AS177" s="103"/>
      <c r="AT177" s="103"/>
      <c r="AU177" s="103"/>
      <c r="AV177" s="103"/>
      <c r="AW177" s="103"/>
      <c r="AX177" s="103"/>
      <c r="AY177" s="103"/>
      <c r="AZ177" s="103"/>
      <c r="BA177" s="103"/>
      <c r="BB177" s="103"/>
      <c r="BC177" s="103"/>
      <c r="BD177" s="103"/>
      <c r="BE177" s="103"/>
      <c r="BF177" s="103"/>
      <c r="BG177" s="103"/>
      <c r="BH177" s="103"/>
      <c r="BI177" s="103"/>
      <c r="BJ177" s="103"/>
      <c r="BK177" s="103"/>
      <c r="BL177" s="103"/>
      <c r="BM177" s="103"/>
      <c r="BN177" s="103"/>
      <c r="BO177" s="103"/>
      <c r="BP177" s="103"/>
      <c r="BQ177" s="103"/>
      <c r="BR177" s="103"/>
      <c r="BS177" s="103"/>
      <c r="BT177" s="103"/>
      <c r="BU177" s="103"/>
      <c r="BV177" s="103"/>
      <c r="BW177" s="103"/>
      <c r="BX177" s="103"/>
      <c r="BY177" s="103"/>
      <c r="BZ177" s="103"/>
      <c r="CA177" s="103"/>
      <c r="CB177" s="103"/>
      <c r="CC177" s="103"/>
    </row>
    <row r="178" spans="1:81" outlineLevel="1" x14ac:dyDescent="0.25">
      <c r="B178" s="92" t="str">
        <f t="shared" si="35"/>
        <v>[Not Used]</v>
      </c>
      <c r="D178" s="103"/>
      <c r="E178" s="103"/>
      <c r="F178" s="103"/>
      <c r="G178" s="20"/>
      <c r="H178" s="103"/>
      <c r="I178" s="103"/>
      <c r="J178" s="103"/>
      <c r="K178" s="103"/>
      <c r="L178" s="103"/>
      <c r="M178" s="103"/>
      <c r="N178" s="103"/>
      <c r="O178" s="103"/>
      <c r="P178" s="103"/>
      <c r="Q178" s="103"/>
      <c r="R178" s="12"/>
      <c r="S178" s="12"/>
      <c r="T178" s="12"/>
      <c r="U178" s="12"/>
      <c r="V178" s="12"/>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3"/>
      <c r="AY178" s="103"/>
      <c r="AZ178" s="103"/>
      <c r="BA178" s="103"/>
      <c r="BB178" s="103"/>
      <c r="BC178" s="103"/>
      <c r="BD178" s="103"/>
      <c r="BE178" s="103"/>
      <c r="BF178" s="103"/>
      <c r="BG178" s="103"/>
      <c r="BH178" s="103"/>
      <c r="BI178" s="103"/>
      <c r="BJ178" s="103"/>
      <c r="BK178" s="103"/>
      <c r="BL178" s="103"/>
      <c r="BM178" s="103"/>
      <c r="BN178" s="103"/>
      <c r="BO178" s="103"/>
      <c r="BP178" s="103"/>
      <c r="BQ178" s="103"/>
      <c r="BR178" s="103"/>
      <c r="BS178" s="103"/>
      <c r="BT178" s="103"/>
      <c r="BU178" s="103"/>
      <c r="BV178" s="103"/>
      <c r="BW178" s="103"/>
      <c r="BX178" s="103"/>
      <c r="BY178" s="103"/>
      <c r="BZ178" s="103"/>
      <c r="CA178" s="103"/>
      <c r="CB178" s="103"/>
      <c r="CC178" s="103"/>
    </row>
    <row r="179" spans="1:81" outlineLevel="1" x14ac:dyDescent="0.25">
      <c r="B179" s="92" t="str">
        <f t="shared" si="35"/>
        <v>[Not Used]</v>
      </c>
      <c r="D179" s="103"/>
      <c r="E179" s="103"/>
      <c r="F179" s="103"/>
      <c r="G179" s="20"/>
      <c r="H179" s="103"/>
      <c r="I179" s="103"/>
      <c r="J179" s="103"/>
      <c r="K179" s="103"/>
      <c r="L179" s="103"/>
      <c r="M179" s="103"/>
      <c r="N179" s="103"/>
      <c r="O179" s="103"/>
      <c r="P179" s="103"/>
      <c r="Q179" s="103"/>
      <c r="R179" s="12"/>
      <c r="S179" s="12"/>
      <c r="T179" s="12"/>
      <c r="U179" s="12"/>
      <c r="V179" s="12"/>
      <c r="W179" s="103"/>
      <c r="X179" s="103"/>
      <c r="Y179" s="103"/>
      <c r="Z179" s="103"/>
      <c r="AA179" s="103"/>
      <c r="AB179" s="103"/>
      <c r="AC179" s="103"/>
      <c r="AD179" s="103"/>
      <c r="AE179" s="103"/>
      <c r="AF179" s="103"/>
      <c r="AG179" s="103"/>
      <c r="AH179" s="103"/>
      <c r="AI179" s="103"/>
      <c r="AJ179" s="103"/>
      <c r="AK179" s="103"/>
      <c r="AL179" s="103"/>
      <c r="AM179" s="103"/>
      <c r="AN179" s="103"/>
      <c r="AO179" s="103"/>
      <c r="AP179" s="103"/>
      <c r="AQ179" s="103"/>
      <c r="AR179" s="103"/>
      <c r="AS179" s="103"/>
      <c r="AT179" s="103"/>
      <c r="AU179" s="103"/>
      <c r="AV179" s="103"/>
      <c r="AW179" s="103"/>
      <c r="AX179" s="103"/>
      <c r="AY179" s="103"/>
      <c r="AZ179" s="103"/>
      <c r="BA179" s="103"/>
      <c r="BB179" s="103"/>
      <c r="BC179" s="103"/>
      <c r="BD179" s="103"/>
      <c r="BE179" s="103"/>
      <c r="BF179" s="103"/>
      <c r="BG179" s="103"/>
      <c r="BH179" s="103"/>
      <c r="BI179" s="103"/>
      <c r="BJ179" s="103"/>
      <c r="BK179" s="103"/>
      <c r="BL179" s="103"/>
      <c r="BM179" s="103"/>
      <c r="BN179" s="103"/>
      <c r="BO179" s="103"/>
      <c r="BP179" s="103"/>
      <c r="BQ179" s="103"/>
      <c r="BR179" s="103"/>
      <c r="BS179" s="103"/>
      <c r="BT179" s="103"/>
      <c r="BU179" s="103"/>
      <c r="BV179" s="103"/>
      <c r="BW179" s="103"/>
      <c r="BX179" s="103"/>
      <c r="BY179" s="103"/>
      <c r="BZ179" s="103"/>
      <c r="CA179" s="103"/>
      <c r="CB179" s="103"/>
      <c r="CC179" s="103"/>
    </row>
    <row r="180" spans="1:81" outlineLevel="1" x14ac:dyDescent="0.25"/>
    <row r="181" spans="1:81" x14ac:dyDescent="0.25">
      <c r="A181" s="9" t="s">
        <v>128</v>
      </c>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12"/>
      <c r="AY181" s="112"/>
      <c r="AZ181" s="112"/>
      <c r="BA181" s="112"/>
      <c r="BB181" s="112"/>
      <c r="BC181" s="112"/>
      <c r="BD181" s="112"/>
      <c r="BE181" s="112"/>
      <c r="BF181" s="112"/>
      <c r="BG181" s="112"/>
      <c r="BH181" s="112"/>
      <c r="BI181" s="112"/>
      <c r="BJ181" s="112"/>
      <c r="BK181" s="112"/>
      <c r="BL181" s="112"/>
      <c r="BM181" s="112"/>
      <c r="BN181" s="112"/>
      <c r="BO181" s="112"/>
      <c r="BP181" s="112"/>
      <c r="BQ181" s="112"/>
      <c r="BR181" s="112"/>
      <c r="BS181" s="112"/>
      <c r="BT181" s="112"/>
      <c r="BU181" s="112"/>
      <c r="BV181" s="112"/>
      <c r="BW181" s="112"/>
      <c r="BX181" s="112"/>
      <c r="BY181" s="112"/>
      <c r="BZ181" s="112"/>
      <c r="CA181" s="112"/>
      <c r="CB181" s="112"/>
      <c r="CC181" s="112"/>
    </row>
    <row r="182" spans="1:81" outlineLevel="1" x14ac:dyDescent="0.25"/>
    <row r="183" spans="1:81" ht="45" outlineLevel="1" x14ac:dyDescent="0.25">
      <c r="B183" s="2" t="s">
        <v>132</v>
      </c>
      <c r="C183" s="2" t="s">
        <v>32</v>
      </c>
      <c r="E183" s="18" t="s">
        <v>30</v>
      </c>
      <c r="F183" s="11" t="s">
        <v>139</v>
      </c>
      <c r="H183" s="2" t="s">
        <v>30</v>
      </c>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row>
    <row r="184" spans="1:81" outlineLevel="1" x14ac:dyDescent="0.25">
      <c r="B184" s="13" t="s">
        <v>129</v>
      </c>
      <c r="C184" s="13" t="s">
        <v>0</v>
      </c>
      <c r="E184" s="94">
        <f>'Total actual RAB roll forward'!$X359</f>
        <v>2.9905017433832199</v>
      </c>
      <c r="F184" s="26">
        <f t="shared" ref="F184:F196" si="36">E184/(1+$L$22)^0.5</f>
        <v>2.8616969265060463</v>
      </c>
      <c r="H184" s="13"/>
      <c r="I184" s="13"/>
      <c r="J184" s="13"/>
      <c r="K184" s="13"/>
      <c r="L184" s="12">
        <f t="shared" ref="L184:L196" si="37">F184</f>
        <v>2.8616969265060463</v>
      </c>
      <c r="M184" s="103"/>
      <c r="N184" s="103"/>
      <c r="O184" s="103"/>
      <c r="P184" s="103"/>
      <c r="Q184" s="103"/>
      <c r="R184" s="103"/>
      <c r="S184" s="103"/>
      <c r="T184" s="103"/>
      <c r="U184" s="103"/>
      <c r="V184" s="103"/>
      <c r="W184" s="103"/>
      <c r="X184" s="103"/>
      <c r="Y184" s="103"/>
      <c r="Z184" s="103"/>
      <c r="AA184" s="103"/>
      <c r="AB184" s="103"/>
      <c r="AC184" s="103"/>
      <c r="AD184" s="103"/>
      <c r="AE184" s="103"/>
      <c r="AF184" s="103"/>
      <c r="AG184" s="103"/>
      <c r="AH184" s="103"/>
      <c r="AI184" s="103"/>
      <c r="AJ184" s="103"/>
      <c r="AK184" s="103"/>
      <c r="AL184" s="103"/>
      <c r="AM184" s="103"/>
      <c r="AN184" s="103"/>
      <c r="AO184" s="103"/>
      <c r="AP184" s="103"/>
      <c r="AQ184" s="103"/>
      <c r="AR184" s="103"/>
      <c r="AS184" s="103"/>
      <c r="AT184" s="103"/>
      <c r="AU184" s="103"/>
      <c r="AV184" s="103"/>
      <c r="AW184" s="103"/>
      <c r="AX184" s="103"/>
      <c r="AY184" s="103"/>
      <c r="AZ184" s="103"/>
      <c r="BA184" s="103"/>
      <c r="BB184" s="103"/>
      <c r="BC184" s="103"/>
      <c r="BD184" s="103"/>
      <c r="BE184" s="103"/>
      <c r="BF184" s="103"/>
      <c r="BG184" s="103"/>
      <c r="BH184" s="103"/>
      <c r="BI184" s="103"/>
      <c r="BJ184" s="103"/>
      <c r="BK184" s="103"/>
      <c r="BL184" s="103"/>
      <c r="BM184" s="103"/>
      <c r="BN184" s="103"/>
      <c r="BO184" s="103"/>
      <c r="BP184" s="103"/>
      <c r="BQ184" s="103"/>
      <c r="BR184" s="103"/>
      <c r="BS184" s="103"/>
      <c r="BT184" s="103"/>
      <c r="BU184" s="103"/>
      <c r="BV184" s="103"/>
      <c r="BW184" s="103"/>
      <c r="BX184" s="103"/>
      <c r="BY184" s="103"/>
      <c r="BZ184" s="103"/>
      <c r="CA184" s="103"/>
      <c r="CB184" s="103"/>
      <c r="CC184" s="103"/>
    </row>
    <row r="185" spans="1:81" outlineLevel="1" x14ac:dyDescent="0.25">
      <c r="B185" s="13" t="s">
        <v>129</v>
      </c>
      <c r="C185" s="13" t="s">
        <v>1</v>
      </c>
      <c r="E185" s="94">
        <f>'Total actual RAB roll forward'!$X360</f>
        <v>11.112911204894203</v>
      </c>
      <c r="F185" s="26">
        <f t="shared" si="36"/>
        <v>10.634263601398972</v>
      </c>
      <c r="H185" s="13"/>
      <c r="I185" s="13"/>
      <c r="J185" s="13"/>
      <c r="K185" s="13"/>
      <c r="L185" s="12">
        <f t="shared" si="37"/>
        <v>10.634263601398972</v>
      </c>
      <c r="M185" s="103"/>
      <c r="N185" s="103"/>
      <c r="O185" s="103"/>
      <c r="P185" s="103"/>
      <c r="Q185" s="103"/>
      <c r="R185" s="103"/>
      <c r="S185" s="103"/>
      <c r="T185" s="103"/>
      <c r="U185" s="103"/>
      <c r="V185" s="103"/>
      <c r="W185" s="103"/>
      <c r="X185" s="103"/>
      <c r="Y185" s="103"/>
      <c r="Z185" s="103"/>
      <c r="AA185" s="103"/>
      <c r="AB185" s="103"/>
      <c r="AC185" s="103"/>
      <c r="AD185" s="103"/>
      <c r="AE185" s="103"/>
      <c r="AF185" s="103"/>
      <c r="AG185" s="103"/>
      <c r="AH185" s="103"/>
      <c r="AI185" s="103"/>
      <c r="AJ185" s="103"/>
      <c r="AK185" s="103"/>
      <c r="AL185" s="103"/>
      <c r="AM185" s="103"/>
      <c r="AN185" s="103"/>
      <c r="AO185" s="103"/>
      <c r="AP185" s="103"/>
      <c r="AQ185" s="103"/>
      <c r="AR185" s="103"/>
      <c r="AS185" s="103"/>
      <c r="AT185" s="103"/>
      <c r="AU185" s="103"/>
      <c r="AV185" s="103"/>
      <c r="AW185" s="103"/>
      <c r="AX185" s="103"/>
      <c r="AY185" s="103"/>
      <c r="AZ185" s="103"/>
      <c r="BA185" s="103"/>
      <c r="BB185" s="103"/>
      <c r="BC185" s="103"/>
      <c r="BD185" s="103"/>
      <c r="BE185" s="103"/>
      <c r="BF185" s="103"/>
      <c r="BG185" s="103"/>
      <c r="BH185" s="103"/>
      <c r="BI185" s="103"/>
      <c r="BJ185" s="103"/>
      <c r="BK185" s="103"/>
      <c r="BL185" s="103"/>
      <c r="BM185" s="103"/>
      <c r="BN185" s="103"/>
      <c r="BO185" s="103"/>
      <c r="BP185" s="103"/>
      <c r="BQ185" s="103"/>
      <c r="BR185" s="103"/>
      <c r="BS185" s="103"/>
      <c r="BT185" s="103"/>
      <c r="BU185" s="103"/>
      <c r="BV185" s="103"/>
      <c r="BW185" s="103"/>
      <c r="BX185" s="103"/>
      <c r="BY185" s="103"/>
      <c r="BZ185" s="103"/>
      <c r="CA185" s="103"/>
      <c r="CB185" s="103"/>
      <c r="CC185" s="103"/>
    </row>
    <row r="186" spans="1:81" outlineLevel="1" x14ac:dyDescent="0.25">
      <c r="B186" s="13" t="s">
        <v>129</v>
      </c>
      <c r="C186" s="13" t="s">
        <v>2</v>
      </c>
      <c r="E186" s="94">
        <f>'Total actual RAB roll forward'!$X361</f>
        <v>1.6322174976341088</v>
      </c>
      <c r="F186" s="26">
        <f t="shared" si="36"/>
        <v>1.5619157576830618</v>
      </c>
      <c r="H186" s="13"/>
      <c r="I186" s="13"/>
      <c r="J186" s="13"/>
      <c r="K186" s="13"/>
      <c r="L186" s="12">
        <f t="shared" si="37"/>
        <v>1.5619157576830618</v>
      </c>
      <c r="M186" s="103"/>
      <c r="N186" s="103"/>
      <c r="O186" s="103"/>
      <c r="P186" s="103"/>
      <c r="Q186" s="103"/>
      <c r="R186" s="103"/>
      <c r="S186" s="103"/>
      <c r="T186" s="103"/>
      <c r="U186" s="103"/>
      <c r="V186" s="103"/>
      <c r="W186" s="103"/>
      <c r="X186" s="103"/>
      <c r="Y186" s="103"/>
      <c r="Z186" s="103"/>
      <c r="AA186" s="103"/>
      <c r="AB186" s="103"/>
      <c r="AC186" s="103"/>
      <c r="AD186" s="103"/>
      <c r="AE186" s="103"/>
      <c r="AF186" s="103"/>
      <c r="AG186" s="103"/>
      <c r="AH186" s="103"/>
      <c r="AI186" s="103"/>
      <c r="AJ186" s="103"/>
      <c r="AK186" s="103"/>
      <c r="AL186" s="103"/>
      <c r="AM186" s="103"/>
      <c r="AN186" s="103"/>
      <c r="AO186" s="103"/>
      <c r="AP186" s="103"/>
      <c r="AQ186" s="103"/>
      <c r="AR186" s="103"/>
      <c r="AS186" s="103"/>
      <c r="AT186" s="103"/>
      <c r="AU186" s="103"/>
      <c r="AV186" s="103"/>
      <c r="AW186" s="103"/>
      <c r="AX186" s="103"/>
      <c r="AY186" s="103"/>
      <c r="AZ186" s="103"/>
      <c r="BA186" s="103"/>
      <c r="BB186" s="103"/>
      <c r="BC186" s="103"/>
      <c r="BD186" s="103"/>
      <c r="BE186" s="103"/>
      <c r="BF186" s="103"/>
      <c r="BG186" s="103"/>
      <c r="BH186" s="103"/>
      <c r="BI186" s="103"/>
      <c r="BJ186" s="103"/>
      <c r="BK186" s="103"/>
      <c r="BL186" s="103"/>
      <c r="BM186" s="103"/>
      <c r="BN186" s="103"/>
      <c r="BO186" s="103"/>
      <c r="BP186" s="103"/>
      <c r="BQ186" s="103"/>
      <c r="BR186" s="103"/>
      <c r="BS186" s="103"/>
      <c r="BT186" s="103"/>
      <c r="BU186" s="103"/>
      <c r="BV186" s="103"/>
      <c r="BW186" s="103"/>
      <c r="BX186" s="103"/>
      <c r="BY186" s="103"/>
      <c r="BZ186" s="103"/>
      <c r="CA186" s="103"/>
      <c r="CB186" s="103"/>
      <c r="CC186" s="103"/>
    </row>
    <row r="187" spans="1:81" outlineLevel="1" x14ac:dyDescent="0.25">
      <c r="B187" s="13" t="s">
        <v>129</v>
      </c>
      <c r="C187" s="13" t="s">
        <v>3</v>
      </c>
      <c r="E187" s="94">
        <f>'Total actual RAB roll forward'!$X362</f>
        <v>0.23405684050111741</v>
      </c>
      <c r="F187" s="26">
        <f t="shared" si="36"/>
        <v>0.22397570660902025</v>
      </c>
      <c r="H187" s="13"/>
      <c r="I187" s="13"/>
      <c r="J187" s="13"/>
      <c r="K187" s="13"/>
      <c r="L187" s="12">
        <f t="shared" si="37"/>
        <v>0.22397570660902025</v>
      </c>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3"/>
      <c r="AY187" s="103"/>
      <c r="AZ187" s="103"/>
      <c r="BA187" s="103"/>
      <c r="BB187" s="103"/>
      <c r="BC187" s="103"/>
      <c r="BD187" s="103"/>
      <c r="BE187" s="103"/>
      <c r="BF187" s="103"/>
      <c r="BG187" s="103"/>
      <c r="BH187" s="103"/>
      <c r="BI187" s="103"/>
      <c r="BJ187" s="103"/>
      <c r="BK187" s="103"/>
      <c r="BL187" s="103"/>
      <c r="BM187" s="103"/>
      <c r="BN187" s="103"/>
      <c r="BO187" s="103"/>
      <c r="BP187" s="103"/>
      <c r="BQ187" s="103"/>
      <c r="BR187" s="103"/>
      <c r="BS187" s="103"/>
      <c r="BT187" s="103"/>
      <c r="BU187" s="103"/>
      <c r="BV187" s="103"/>
      <c r="BW187" s="103"/>
      <c r="BX187" s="103"/>
      <c r="BY187" s="103"/>
      <c r="BZ187" s="103"/>
      <c r="CA187" s="103"/>
      <c r="CB187" s="103"/>
      <c r="CC187" s="103"/>
    </row>
    <row r="188" spans="1:81" outlineLevel="1" x14ac:dyDescent="0.25">
      <c r="B188" s="13" t="s">
        <v>129</v>
      </c>
      <c r="C188" s="13" t="s">
        <v>6</v>
      </c>
      <c r="E188" s="94">
        <f>'Total actual RAB roll forward'!$X365</f>
        <v>0.33264742900907152</v>
      </c>
      <c r="F188" s="26">
        <f t="shared" si="36"/>
        <v>0.31831986967125192</v>
      </c>
      <c r="H188" s="13"/>
      <c r="I188" s="13"/>
      <c r="J188" s="13"/>
      <c r="K188" s="13"/>
      <c r="L188" s="12">
        <f t="shared" si="37"/>
        <v>0.31831986967125192</v>
      </c>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03"/>
      <c r="AY188" s="103"/>
      <c r="AZ188" s="103"/>
      <c r="BA188" s="103"/>
      <c r="BB188" s="103"/>
      <c r="BC188" s="103"/>
      <c r="BD188" s="103"/>
      <c r="BE188" s="103"/>
      <c r="BF188" s="103"/>
      <c r="BG188" s="103"/>
      <c r="BH188" s="103"/>
      <c r="BI188" s="103"/>
      <c r="BJ188" s="103"/>
      <c r="BK188" s="103"/>
      <c r="BL188" s="103"/>
      <c r="BM188" s="103"/>
      <c r="BN188" s="103"/>
      <c r="BO188" s="103"/>
      <c r="BP188" s="103"/>
      <c r="BQ188" s="103"/>
      <c r="BR188" s="103"/>
      <c r="BS188" s="103"/>
      <c r="BT188" s="103"/>
      <c r="BU188" s="103"/>
      <c r="BV188" s="103"/>
      <c r="BW188" s="103"/>
      <c r="BX188" s="103"/>
      <c r="BY188" s="103"/>
      <c r="BZ188" s="103"/>
      <c r="CA188" s="103"/>
      <c r="CB188" s="103"/>
      <c r="CC188" s="103"/>
    </row>
    <row r="189" spans="1:81" outlineLevel="1" x14ac:dyDescent="0.25">
      <c r="B189" s="13" t="s">
        <v>130</v>
      </c>
      <c r="C189" s="13" t="s">
        <v>0</v>
      </c>
      <c r="E189" s="94">
        <f>'Total actual RAB roll forward'!$L231/Inputs!$C$27</f>
        <v>-18.8757449727329</v>
      </c>
      <c r="F189" s="26">
        <f t="shared" si="36"/>
        <v>-18.062741977495545</v>
      </c>
      <c r="H189" s="13"/>
      <c r="I189" s="13"/>
      <c r="J189" s="13"/>
      <c r="K189" s="13"/>
      <c r="L189" s="12">
        <f t="shared" si="37"/>
        <v>-18.062741977495545</v>
      </c>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3"/>
      <c r="AY189" s="103"/>
      <c r="AZ189" s="103"/>
      <c r="BA189" s="103"/>
      <c r="BB189" s="103"/>
      <c r="BC189" s="103"/>
      <c r="BD189" s="103"/>
      <c r="BE189" s="103"/>
      <c r="BF189" s="103"/>
      <c r="BG189" s="103"/>
      <c r="BH189" s="103"/>
      <c r="BI189" s="103"/>
      <c r="BJ189" s="103"/>
      <c r="BK189" s="103"/>
      <c r="BL189" s="103"/>
      <c r="BM189" s="103"/>
      <c r="BN189" s="103"/>
      <c r="BO189" s="103"/>
      <c r="BP189" s="103"/>
      <c r="BQ189" s="103"/>
      <c r="BR189" s="103"/>
      <c r="BS189" s="103"/>
      <c r="BT189" s="103"/>
      <c r="BU189" s="103"/>
      <c r="BV189" s="103"/>
      <c r="BW189" s="103"/>
      <c r="BX189" s="103"/>
      <c r="BY189" s="103"/>
      <c r="BZ189" s="103"/>
      <c r="CA189" s="103"/>
      <c r="CB189" s="103"/>
      <c r="CC189" s="103"/>
    </row>
    <row r="190" spans="1:81" outlineLevel="1" x14ac:dyDescent="0.25">
      <c r="B190" s="13" t="s">
        <v>130</v>
      </c>
      <c r="C190" s="13" t="s">
        <v>1</v>
      </c>
      <c r="E190" s="94">
        <f>'Total actual RAB roll forward'!$L232/Inputs!$C$27</f>
        <v>11.249576628612056</v>
      </c>
      <c r="F190" s="26">
        <f t="shared" si="36"/>
        <v>10.765042666777671</v>
      </c>
      <c r="H190" s="13"/>
      <c r="I190" s="13"/>
      <c r="J190" s="13"/>
      <c r="K190" s="13"/>
      <c r="L190" s="12">
        <f t="shared" si="37"/>
        <v>10.765042666777671</v>
      </c>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3"/>
      <c r="AY190" s="103"/>
      <c r="AZ190" s="103"/>
      <c r="BA190" s="103"/>
      <c r="BB190" s="103"/>
      <c r="BC190" s="103"/>
      <c r="BD190" s="103"/>
      <c r="BE190" s="103"/>
      <c r="BF190" s="103"/>
      <c r="BG190" s="103"/>
      <c r="BH190" s="103"/>
      <c r="BI190" s="103"/>
      <c r="BJ190" s="103"/>
      <c r="BK190" s="103"/>
      <c r="BL190" s="103"/>
      <c r="BM190" s="103"/>
      <c r="BN190" s="103"/>
      <c r="BO190" s="103"/>
      <c r="BP190" s="103"/>
      <c r="BQ190" s="103"/>
      <c r="BR190" s="103"/>
      <c r="BS190" s="103"/>
      <c r="BT190" s="103"/>
      <c r="BU190" s="103"/>
      <c r="BV190" s="103"/>
      <c r="BW190" s="103"/>
      <c r="BX190" s="103"/>
      <c r="BY190" s="103"/>
      <c r="BZ190" s="103"/>
      <c r="CA190" s="103"/>
      <c r="CB190" s="103"/>
      <c r="CC190" s="103"/>
    </row>
    <row r="191" spans="1:81" outlineLevel="1" x14ac:dyDescent="0.25">
      <c r="B191" s="13" t="s">
        <v>130</v>
      </c>
      <c r="C191" s="13" t="s">
        <v>5</v>
      </c>
      <c r="E191" s="94">
        <f>'Total actual RAB roll forward'!$L236/Inputs!$C$27</f>
        <v>8.6255592645494534</v>
      </c>
      <c r="F191" s="26">
        <f t="shared" si="36"/>
        <v>8.2540451585999328</v>
      </c>
      <c r="H191" s="13"/>
      <c r="I191" s="13"/>
      <c r="J191" s="13"/>
      <c r="K191" s="13"/>
      <c r="L191" s="12">
        <f t="shared" si="37"/>
        <v>8.2540451585999328</v>
      </c>
      <c r="M191" s="103"/>
      <c r="N191" s="103"/>
      <c r="O191" s="103"/>
      <c r="P191" s="103"/>
      <c r="Q191" s="103"/>
      <c r="R191" s="103"/>
      <c r="S191" s="103"/>
      <c r="T191" s="103"/>
      <c r="U191" s="103"/>
      <c r="V191" s="103"/>
      <c r="W191" s="103"/>
      <c r="X191" s="103"/>
      <c r="Y191" s="103"/>
      <c r="Z191" s="103"/>
      <c r="AA191" s="103"/>
      <c r="AB191" s="103"/>
      <c r="AC191" s="103"/>
      <c r="AD191" s="103"/>
      <c r="AE191" s="103"/>
      <c r="AF191" s="103"/>
      <c r="AG191" s="103"/>
      <c r="AH191" s="103"/>
      <c r="AI191" s="103"/>
      <c r="AJ191" s="103"/>
      <c r="AK191" s="103"/>
      <c r="AL191" s="103"/>
      <c r="AM191" s="103"/>
      <c r="AN191" s="103"/>
      <c r="AO191" s="103"/>
      <c r="AP191" s="103"/>
      <c r="AQ191" s="103"/>
      <c r="AR191" s="103"/>
      <c r="AS191" s="103"/>
      <c r="AT191" s="103"/>
      <c r="AU191" s="103"/>
      <c r="AV191" s="103"/>
      <c r="AW191" s="103"/>
      <c r="AX191" s="103"/>
      <c r="AY191" s="103"/>
      <c r="AZ191" s="103"/>
      <c r="BA191" s="103"/>
      <c r="BB191" s="103"/>
      <c r="BC191" s="103"/>
      <c r="BD191" s="103"/>
      <c r="BE191" s="103"/>
      <c r="BF191" s="103"/>
      <c r="BG191" s="103"/>
      <c r="BH191" s="103"/>
      <c r="BI191" s="103"/>
      <c r="BJ191" s="103"/>
      <c r="BK191" s="103"/>
      <c r="BL191" s="103"/>
      <c r="BM191" s="103"/>
      <c r="BN191" s="103"/>
      <c r="BO191" s="103"/>
      <c r="BP191" s="103"/>
      <c r="BQ191" s="103"/>
      <c r="BR191" s="103"/>
      <c r="BS191" s="103"/>
      <c r="BT191" s="103"/>
      <c r="BU191" s="103"/>
      <c r="BV191" s="103"/>
      <c r="BW191" s="103"/>
      <c r="BX191" s="103"/>
      <c r="BY191" s="103"/>
      <c r="BZ191" s="103"/>
      <c r="CA191" s="103"/>
      <c r="CB191" s="103"/>
      <c r="CC191" s="103"/>
    </row>
    <row r="192" spans="1:81" outlineLevel="1" x14ac:dyDescent="0.25">
      <c r="B192" s="13" t="s">
        <v>130</v>
      </c>
      <c r="C192" s="13" t="s">
        <v>6</v>
      </c>
      <c r="E192" s="94">
        <f>'Total actual RAB roll forward'!$L237/Inputs!$C$27</f>
        <v>1.8892404783243497</v>
      </c>
      <c r="F192" s="26">
        <f t="shared" si="36"/>
        <v>1.8078684228203084</v>
      </c>
      <c r="H192" s="13"/>
      <c r="I192" s="13"/>
      <c r="J192" s="13"/>
      <c r="K192" s="13"/>
      <c r="L192" s="12">
        <f t="shared" si="37"/>
        <v>1.8078684228203084</v>
      </c>
      <c r="M192" s="103"/>
      <c r="N192" s="103"/>
      <c r="O192" s="103"/>
      <c r="P192" s="103"/>
      <c r="Q192" s="103"/>
      <c r="R192" s="103"/>
      <c r="S192" s="103"/>
      <c r="T192" s="103"/>
      <c r="U192" s="103"/>
      <c r="V192" s="103"/>
      <c r="W192" s="103"/>
      <c r="X192" s="103"/>
      <c r="Y192" s="103"/>
      <c r="Z192" s="103"/>
      <c r="AA192" s="103"/>
      <c r="AB192" s="103"/>
      <c r="AC192" s="103"/>
      <c r="AD192" s="103"/>
      <c r="AE192" s="103"/>
      <c r="AF192" s="103"/>
      <c r="AG192" s="103"/>
      <c r="AH192" s="103"/>
      <c r="AI192" s="103"/>
      <c r="AJ192" s="103"/>
      <c r="AK192" s="103"/>
      <c r="AL192" s="103"/>
      <c r="AM192" s="103"/>
      <c r="AN192" s="103"/>
      <c r="AO192" s="103"/>
      <c r="AP192" s="103"/>
      <c r="AQ192" s="103"/>
      <c r="AR192" s="103"/>
      <c r="AS192" s="103"/>
      <c r="AT192" s="103"/>
      <c r="AU192" s="103"/>
      <c r="AV192" s="103"/>
      <c r="AW192" s="103"/>
      <c r="AX192" s="103"/>
      <c r="AY192" s="103"/>
      <c r="AZ192" s="103"/>
      <c r="BA192" s="103"/>
      <c r="BB192" s="103"/>
      <c r="BC192" s="103"/>
      <c r="BD192" s="103"/>
      <c r="BE192" s="103"/>
      <c r="BF192" s="103"/>
      <c r="BG192" s="103"/>
      <c r="BH192" s="103"/>
      <c r="BI192" s="103"/>
      <c r="BJ192" s="103"/>
      <c r="BK192" s="103"/>
      <c r="BL192" s="103"/>
      <c r="BM192" s="103"/>
      <c r="BN192" s="103"/>
      <c r="BO192" s="103"/>
      <c r="BP192" s="103"/>
      <c r="BQ192" s="103"/>
      <c r="BR192" s="103"/>
      <c r="BS192" s="103"/>
      <c r="BT192" s="103"/>
      <c r="BU192" s="103"/>
      <c r="BV192" s="103"/>
      <c r="BW192" s="103"/>
      <c r="BX192" s="103"/>
      <c r="BY192" s="103"/>
      <c r="BZ192" s="103"/>
      <c r="CA192" s="103"/>
      <c r="CB192" s="103"/>
      <c r="CC192" s="103"/>
    </row>
    <row r="193" spans="2:81" outlineLevel="1" x14ac:dyDescent="0.25">
      <c r="B193" s="13" t="s">
        <v>131</v>
      </c>
      <c r="C193" s="13" t="s">
        <v>0</v>
      </c>
      <c r="E193" s="94">
        <f>'Total actual RAB roll forward'!$L263/Inputs!$C$27</f>
        <v>-10.795377464096187</v>
      </c>
      <c r="F193" s="26">
        <f t="shared" si="36"/>
        <v>-10.330406453643013</v>
      </c>
      <c r="H193" s="13"/>
      <c r="I193" s="13"/>
      <c r="J193" s="13"/>
      <c r="K193" s="13"/>
      <c r="L193" s="12">
        <f t="shared" si="37"/>
        <v>-10.330406453643013</v>
      </c>
      <c r="M193" s="103"/>
      <c r="N193" s="103"/>
      <c r="O193" s="103"/>
      <c r="P193" s="103"/>
      <c r="Q193" s="103"/>
      <c r="R193" s="103"/>
      <c r="S193" s="103"/>
      <c r="T193" s="103"/>
      <c r="U193" s="103"/>
      <c r="V193" s="103"/>
      <c r="W193" s="103"/>
      <c r="X193" s="103"/>
      <c r="Y193" s="103"/>
      <c r="Z193" s="103"/>
      <c r="AA193" s="103"/>
      <c r="AB193" s="103"/>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c r="BJ193" s="103"/>
      <c r="BK193" s="103"/>
      <c r="BL193" s="103"/>
      <c r="BM193" s="103"/>
      <c r="BN193" s="103"/>
      <c r="BO193" s="103"/>
      <c r="BP193" s="103"/>
      <c r="BQ193" s="103"/>
      <c r="BR193" s="103"/>
      <c r="BS193" s="103"/>
      <c r="BT193" s="103"/>
      <c r="BU193" s="103"/>
      <c r="BV193" s="103"/>
      <c r="BW193" s="103"/>
      <c r="BX193" s="103"/>
      <c r="BY193" s="103"/>
      <c r="BZ193" s="103"/>
      <c r="CA193" s="103"/>
      <c r="CB193" s="103"/>
      <c r="CC193" s="103"/>
    </row>
    <row r="194" spans="2:81" outlineLevel="1" x14ac:dyDescent="0.25">
      <c r="B194" s="13" t="s">
        <v>131</v>
      </c>
      <c r="C194" s="13" t="s">
        <v>1</v>
      </c>
      <c r="E194" s="94">
        <f>'Total actual RAB roll forward'!$L264/Inputs!$C$27</f>
        <v>6.4338348601643958</v>
      </c>
      <c r="F194" s="26">
        <f t="shared" si="36"/>
        <v>6.1567211875791674</v>
      </c>
      <c r="H194" s="13"/>
      <c r="I194" s="13"/>
      <c r="J194" s="13"/>
      <c r="K194" s="13"/>
      <c r="L194" s="12">
        <f t="shared" si="37"/>
        <v>6.1567211875791674</v>
      </c>
      <c r="M194" s="103"/>
      <c r="N194" s="103"/>
      <c r="O194" s="103"/>
      <c r="P194" s="103"/>
      <c r="Q194" s="103"/>
      <c r="R194" s="103"/>
      <c r="S194" s="103"/>
      <c r="T194" s="103"/>
      <c r="U194" s="103"/>
      <c r="V194" s="103"/>
      <c r="W194" s="103"/>
      <c r="X194" s="103"/>
      <c r="Y194" s="103"/>
      <c r="Z194" s="103"/>
      <c r="AA194" s="103"/>
      <c r="AB194" s="103"/>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J194" s="103"/>
      <c r="BK194" s="103"/>
      <c r="BL194" s="103"/>
      <c r="BM194" s="103"/>
      <c r="BN194" s="103"/>
      <c r="BO194" s="103"/>
      <c r="BP194" s="103"/>
      <c r="BQ194" s="103"/>
      <c r="BR194" s="103"/>
      <c r="BS194" s="103"/>
      <c r="BT194" s="103"/>
      <c r="BU194" s="103"/>
      <c r="BV194" s="103"/>
      <c r="BW194" s="103"/>
      <c r="BX194" s="103"/>
      <c r="BY194" s="103"/>
      <c r="BZ194" s="103"/>
      <c r="CA194" s="103"/>
      <c r="CB194" s="103"/>
      <c r="CC194" s="103"/>
    </row>
    <row r="195" spans="2:81" outlineLevel="1" x14ac:dyDescent="0.25">
      <c r="B195" s="13" t="s">
        <v>131</v>
      </c>
      <c r="C195" s="13" t="s">
        <v>5</v>
      </c>
      <c r="E195" s="94">
        <f>'Total actual RAB roll forward'!$L268/Inputs!$C$27</f>
        <v>4.9331122153989115</v>
      </c>
      <c r="F195" s="26">
        <f t="shared" si="36"/>
        <v>4.7206366276668827</v>
      </c>
      <c r="H195" s="13"/>
      <c r="I195" s="13"/>
      <c r="J195" s="13"/>
      <c r="K195" s="13"/>
      <c r="L195" s="12">
        <f t="shared" si="37"/>
        <v>4.7206366276668827</v>
      </c>
      <c r="M195" s="103"/>
      <c r="N195" s="103"/>
      <c r="O195" s="103"/>
      <c r="P195" s="103"/>
      <c r="Q195" s="103"/>
      <c r="R195" s="103"/>
      <c r="S195" s="103"/>
      <c r="T195" s="103"/>
      <c r="U195" s="103"/>
      <c r="V195" s="103"/>
      <c r="W195" s="103"/>
      <c r="X195" s="103"/>
      <c r="Y195" s="103"/>
      <c r="Z195" s="103"/>
      <c r="AA195" s="103"/>
      <c r="AB195" s="103"/>
      <c r="AC195" s="103"/>
      <c r="AD195" s="103"/>
      <c r="AE195" s="103"/>
      <c r="AF195" s="103"/>
      <c r="AG195" s="103"/>
      <c r="AH195" s="103"/>
      <c r="AI195" s="103"/>
      <c r="AJ195" s="103"/>
      <c r="AK195" s="103"/>
      <c r="AL195" s="103"/>
      <c r="AM195" s="103"/>
      <c r="AN195" s="103"/>
      <c r="AO195" s="103"/>
      <c r="AP195" s="103"/>
      <c r="AQ195" s="103"/>
      <c r="AR195" s="103"/>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3"/>
      <c r="BQ195" s="103"/>
      <c r="BR195" s="103"/>
      <c r="BS195" s="103"/>
      <c r="BT195" s="103"/>
      <c r="BU195" s="103"/>
      <c r="BV195" s="103"/>
      <c r="BW195" s="103"/>
      <c r="BX195" s="103"/>
      <c r="BY195" s="103"/>
      <c r="BZ195" s="103"/>
      <c r="CA195" s="103"/>
      <c r="CB195" s="103"/>
      <c r="CC195" s="103"/>
    </row>
    <row r="196" spans="2:81" outlineLevel="1" x14ac:dyDescent="0.25">
      <c r="B196" s="13" t="s">
        <v>131</v>
      </c>
      <c r="C196" s="13" t="s">
        <v>6</v>
      </c>
      <c r="E196" s="94">
        <f>'Total actual RAB roll forward'!$L269/Inputs!$C$27</f>
        <v>1.0804905508854263</v>
      </c>
      <c r="F196" s="26">
        <f t="shared" si="36"/>
        <v>1.0339524113065925</v>
      </c>
      <c r="H196" s="13"/>
      <c r="I196" s="13"/>
      <c r="J196" s="13"/>
      <c r="K196" s="13"/>
      <c r="L196" s="12">
        <f t="shared" si="37"/>
        <v>1.0339524113065925</v>
      </c>
      <c r="M196" s="103"/>
      <c r="N196" s="103"/>
      <c r="O196" s="103"/>
      <c r="P196" s="103"/>
      <c r="Q196" s="103"/>
      <c r="R196" s="103"/>
      <c r="S196" s="103"/>
      <c r="T196" s="103"/>
      <c r="U196" s="103"/>
      <c r="V196" s="103"/>
      <c r="W196" s="103"/>
      <c r="X196" s="103"/>
      <c r="Y196" s="103"/>
      <c r="Z196" s="103"/>
      <c r="AA196" s="103"/>
      <c r="AB196" s="103"/>
      <c r="AC196" s="103"/>
      <c r="AD196" s="103"/>
      <c r="AE196" s="103"/>
      <c r="AF196" s="103"/>
      <c r="AG196" s="103"/>
      <c r="AH196" s="103"/>
      <c r="AI196" s="103"/>
      <c r="AJ196" s="103"/>
      <c r="AK196" s="103"/>
      <c r="AL196" s="103"/>
      <c r="AM196" s="103"/>
      <c r="AN196" s="103"/>
      <c r="AO196" s="103"/>
      <c r="AP196" s="103"/>
      <c r="AQ196" s="103"/>
      <c r="AR196" s="103"/>
      <c r="AS196" s="103"/>
      <c r="AT196" s="103"/>
      <c r="AU196" s="103"/>
      <c r="AV196" s="103"/>
      <c r="AW196" s="103"/>
      <c r="AX196" s="103"/>
      <c r="AY196" s="103"/>
      <c r="AZ196" s="103"/>
      <c r="BA196" s="103"/>
      <c r="BB196" s="103"/>
      <c r="BC196" s="103"/>
      <c r="BD196" s="103"/>
      <c r="BE196" s="103"/>
      <c r="BF196" s="103"/>
      <c r="BG196" s="103"/>
      <c r="BH196" s="103"/>
      <c r="BI196" s="103"/>
      <c r="BJ196" s="103"/>
      <c r="BK196" s="103"/>
      <c r="BL196" s="103"/>
      <c r="BM196" s="103"/>
      <c r="BN196" s="103"/>
      <c r="BO196" s="103"/>
      <c r="BP196" s="103"/>
      <c r="BQ196" s="103"/>
      <c r="BR196" s="103"/>
      <c r="BS196" s="103"/>
      <c r="BT196" s="103"/>
      <c r="BU196" s="103"/>
      <c r="BV196" s="103"/>
      <c r="BW196" s="103"/>
      <c r="BX196" s="103"/>
      <c r="BY196" s="103"/>
      <c r="BZ196" s="103"/>
      <c r="CA196" s="103"/>
      <c r="CB196" s="103"/>
      <c r="CC196" s="103"/>
    </row>
    <row r="197" spans="2:81" outlineLevel="1" x14ac:dyDescent="0.25">
      <c r="B197" s="13"/>
      <c r="C197" s="13"/>
      <c r="E197" s="19"/>
      <c r="F197" s="19"/>
      <c r="H197" s="13"/>
      <c r="I197" s="13"/>
      <c r="J197" s="13"/>
      <c r="K197" s="13"/>
      <c r="L197" s="1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c r="AK197" s="103"/>
      <c r="AL197" s="103"/>
      <c r="AM197" s="103"/>
      <c r="AN197" s="103"/>
      <c r="AO197" s="103"/>
      <c r="AP197" s="103"/>
      <c r="AQ197" s="103"/>
      <c r="AR197" s="103"/>
      <c r="AS197" s="103"/>
      <c r="AT197" s="103"/>
      <c r="AU197" s="103"/>
      <c r="AV197" s="103"/>
      <c r="AW197" s="103"/>
      <c r="AX197" s="103"/>
      <c r="AY197" s="103"/>
      <c r="AZ197" s="103"/>
      <c r="BA197" s="103"/>
      <c r="BB197" s="103"/>
      <c r="BC197" s="103"/>
      <c r="BD197" s="103"/>
      <c r="BE197" s="103"/>
      <c r="BF197" s="103"/>
      <c r="BG197" s="103"/>
      <c r="BH197" s="103"/>
      <c r="BI197" s="103"/>
      <c r="BJ197" s="103"/>
      <c r="BK197" s="103"/>
      <c r="BL197" s="103"/>
      <c r="BM197" s="103"/>
      <c r="BN197" s="103"/>
      <c r="BO197" s="103"/>
      <c r="BP197" s="103"/>
      <c r="BQ197" s="103"/>
      <c r="BR197" s="103"/>
      <c r="BS197" s="103"/>
      <c r="BT197" s="103"/>
      <c r="BU197" s="103"/>
      <c r="BV197" s="103"/>
      <c r="BW197" s="103"/>
      <c r="BX197" s="103"/>
      <c r="BY197" s="103"/>
      <c r="BZ197" s="103"/>
      <c r="CA197" s="103"/>
      <c r="CB197" s="103"/>
      <c r="CC197" s="103"/>
    </row>
    <row r="198" spans="2:81" outlineLevel="1" x14ac:dyDescent="0.25">
      <c r="B198" s="13"/>
      <c r="C198" s="13"/>
      <c r="E198" s="19"/>
      <c r="F198" s="19"/>
      <c r="H198" s="13"/>
      <c r="I198" s="13"/>
      <c r="J198" s="13"/>
      <c r="K198" s="13"/>
      <c r="L198" s="13"/>
      <c r="M198" s="103"/>
      <c r="N198" s="103"/>
      <c r="O198" s="103"/>
      <c r="P198" s="103"/>
      <c r="Q198" s="103"/>
      <c r="R198" s="103"/>
      <c r="S198" s="103"/>
      <c r="T198" s="103"/>
      <c r="U198" s="103"/>
      <c r="V198" s="103"/>
      <c r="W198" s="103"/>
      <c r="X198" s="103"/>
      <c r="Y198" s="103"/>
      <c r="Z198" s="103"/>
      <c r="AA198" s="103"/>
      <c r="AB198" s="103"/>
      <c r="AC198" s="103"/>
      <c r="AD198" s="103"/>
      <c r="AE198" s="103"/>
      <c r="AF198" s="103"/>
      <c r="AG198" s="103"/>
      <c r="AH198" s="103"/>
      <c r="AI198" s="103"/>
      <c r="AJ198" s="103"/>
      <c r="AK198" s="103"/>
      <c r="AL198" s="103"/>
      <c r="AM198" s="103"/>
      <c r="AN198" s="103"/>
      <c r="AO198" s="103"/>
      <c r="AP198" s="103"/>
      <c r="AQ198" s="103"/>
      <c r="AR198" s="103"/>
      <c r="AS198" s="103"/>
      <c r="AT198" s="103"/>
      <c r="AU198" s="103"/>
      <c r="AV198" s="103"/>
      <c r="AW198" s="103"/>
      <c r="AX198" s="103"/>
      <c r="AY198" s="103"/>
      <c r="AZ198" s="103"/>
      <c r="BA198" s="103"/>
      <c r="BB198" s="103"/>
      <c r="BC198" s="103"/>
      <c r="BD198" s="103"/>
      <c r="BE198" s="103"/>
      <c r="BF198" s="103"/>
      <c r="BG198" s="103"/>
      <c r="BH198" s="103"/>
      <c r="BI198" s="103"/>
      <c r="BJ198" s="103"/>
      <c r="BK198" s="103"/>
      <c r="BL198" s="103"/>
      <c r="BM198" s="103"/>
      <c r="BN198" s="103"/>
      <c r="BO198" s="103"/>
      <c r="BP198" s="103"/>
      <c r="BQ198" s="103"/>
      <c r="BR198" s="103"/>
      <c r="BS198" s="103"/>
      <c r="BT198" s="103"/>
      <c r="BU198" s="103"/>
      <c r="BV198" s="103"/>
      <c r="BW198" s="103"/>
      <c r="BX198" s="103"/>
      <c r="BY198" s="103"/>
      <c r="BZ198" s="103"/>
      <c r="CA198" s="103"/>
      <c r="CB198" s="103"/>
      <c r="CC198" s="103"/>
    </row>
    <row r="199" spans="2:81" outlineLevel="1" x14ac:dyDescent="0.25">
      <c r="B199" s="13"/>
      <c r="C199" s="13"/>
      <c r="E199" s="19"/>
      <c r="F199" s="19"/>
      <c r="H199" s="13"/>
      <c r="I199" s="13"/>
      <c r="J199" s="13"/>
      <c r="K199" s="13"/>
      <c r="L199" s="13"/>
      <c r="M199" s="103"/>
      <c r="N199" s="103"/>
      <c r="O199" s="103"/>
      <c r="P199" s="103"/>
      <c r="Q199" s="103"/>
      <c r="R199" s="103"/>
      <c r="S199" s="103"/>
      <c r="T199" s="103"/>
      <c r="U199" s="103"/>
      <c r="V199" s="103"/>
      <c r="W199" s="103"/>
      <c r="X199" s="103"/>
      <c r="Y199" s="103"/>
      <c r="Z199" s="103"/>
      <c r="AA199" s="103"/>
      <c r="AB199" s="103"/>
      <c r="AC199" s="103"/>
      <c r="AD199" s="103"/>
      <c r="AE199" s="103"/>
      <c r="AF199" s="103"/>
      <c r="AG199" s="103"/>
      <c r="AH199" s="103"/>
      <c r="AI199" s="103"/>
      <c r="AJ199" s="103"/>
      <c r="AK199" s="103"/>
      <c r="AL199" s="103"/>
      <c r="AM199" s="103"/>
      <c r="AN199" s="103"/>
      <c r="AO199" s="103"/>
      <c r="AP199" s="103"/>
      <c r="AQ199" s="103"/>
      <c r="AR199" s="103"/>
      <c r="AS199" s="103"/>
      <c r="AT199" s="103"/>
      <c r="AU199" s="103"/>
      <c r="AV199" s="103"/>
      <c r="AW199" s="103"/>
      <c r="AX199" s="103"/>
      <c r="AY199" s="103"/>
      <c r="AZ199" s="103"/>
      <c r="BA199" s="103"/>
      <c r="BB199" s="103"/>
      <c r="BC199" s="103"/>
      <c r="BD199" s="103"/>
      <c r="BE199" s="103"/>
      <c r="BF199" s="103"/>
      <c r="BG199" s="103"/>
      <c r="BH199" s="103"/>
      <c r="BI199" s="103"/>
      <c r="BJ199" s="103"/>
      <c r="BK199" s="103"/>
      <c r="BL199" s="103"/>
      <c r="BM199" s="103"/>
      <c r="BN199" s="103"/>
      <c r="BO199" s="103"/>
      <c r="BP199" s="103"/>
      <c r="BQ199" s="103"/>
      <c r="BR199" s="103"/>
      <c r="BS199" s="103"/>
      <c r="BT199" s="103"/>
      <c r="BU199" s="103"/>
      <c r="BV199" s="103"/>
      <c r="BW199" s="103"/>
      <c r="BX199" s="103"/>
      <c r="BY199" s="103"/>
      <c r="BZ199" s="103"/>
      <c r="CA199" s="103"/>
      <c r="CB199" s="103"/>
      <c r="CC199" s="103"/>
    </row>
    <row r="200" spans="2:81" outlineLevel="1" x14ac:dyDescent="0.25">
      <c r="B200" s="13"/>
      <c r="C200" s="13"/>
      <c r="E200" s="19"/>
      <c r="F200" s="19"/>
      <c r="H200" s="13"/>
      <c r="I200" s="13"/>
      <c r="J200" s="13"/>
      <c r="K200" s="13"/>
      <c r="L200" s="13"/>
      <c r="M200" s="103"/>
      <c r="N200" s="103"/>
      <c r="O200" s="103"/>
      <c r="P200" s="103"/>
      <c r="Q200" s="103"/>
      <c r="R200" s="103"/>
      <c r="S200" s="103"/>
      <c r="T200" s="103"/>
      <c r="U200" s="103"/>
      <c r="V200" s="103"/>
      <c r="W200" s="103"/>
      <c r="X200" s="103"/>
      <c r="Y200" s="103"/>
      <c r="Z200" s="103"/>
      <c r="AA200" s="103"/>
      <c r="AB200" s="103"/>
      <c r="AC200" s="103"/>
      <c r="AD200" s="103"/>
      <c r="AE200" s="103"/>
      <c r="AF200" s="103"/>
      <c r="AG200" s="103"/>
      <c r="AH200" s="103"/>
      <c r="AI200" s="103"/>
      <c r="AJ200" s="103"/>
      <c r="AK200" s="103"/>
      <c r="AL200" s="103"/>
      <c r="AM200" s="103"/>
      <c r="AN200" s="103"/>
      <c r="AO200" s="103"/>
      <c r="AP200" s="103"/>
      <c r="AQ200" s="103"/>
      <c r="AR200" s="103"/>
      <c r="AS200" s="103"/>
      <c r="AT200" s="103"/>
      <c r="AU200" s="103"/>
      <c r="AV200" s="103"/>
      <c r="AW200" s="103"/>
      <c r="AX200" s="103"/>
      <c r="AY200" s="103"/>
      <c r="AZ200" s="103"/>
      <c r="BA200" s="103"/>
      <c r="BB200" s="103"/>
      <c r="BC200" s="103"/>
      <c r="BD200" s="103"/>
      <c r="BE200" s="103"/>
      <c r="BF200" s="103"/>
      <c r="BG200" s="103"/>
      <c r="BH200" s="103"/>
      <c r="BI200" s="103"/>
      <c r="BJ200" s="103"/>
      <c r="BK200" s="103"/>
      <c r="BL200" s="103"/>
      <c r="BM200" s="103"/>
      <c r="BN200" s="103"/>
      <c r="BO200" s="103"/>
      <c r="BP200" s="103"/>
      <c r="BQ200" s="103"/>
      <c r="BR200" s="103"/>
      <c r="BS200" s="103"/>
      <c r="BT200" s="103"/>
      <c r="BU200" s="103"/>
      <c r="BV200" s="103"/>
      <c r="BW200" s="103"/>
      <c r="BX200" s="103"/>
      <c r="BY200" s="103"/>
      <c r="BZ200" s="103"/>
      <c r="CA200" s="103"/>
      <c r="CB200" s="103"/>
      <c r="CC200" s="103"/>
    </row>
    <row r="201" spans="2:81" outlineLevel="1" x14ac:dyDescent="0.25">
      <c r="B201" s="13"/>
      <c r="C201" s="13"/>
      <c r="E201" s="19"/>
      <c r="F201" s="19"/>
      <c r="H201" s="13"/>
      <c r="I201" s="13"/>
      <c r="J201" s="13"/>
      <c r="K201" s="13"/>
      <c r="L201" s="1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103"/>
      <c r="AS201" s="103"/>
      <c r="AT201" s="103"/>
      <c r="AU201" s="103"/>
      <c r="AV201" s="103"/>
      <c r="AW201" s="103"/>
      <c r="AX201" s="103"/>
      <c r="AY201" s="103"/>
      <c r="AZ201" s="103"/>
      <c r="BA201" s="103"/>
      <c r="BB201" s="103"/>
      <c r="BC201" s="103"/>
      <c r="BD201" s="103"/>
      <c r="BE201" s="103"/>
      <c r="BF201" s="103"/>
      <c r="BG201" s="103"/>
      <c r="BH201" s="103"/>
      <c r="BI201" s="103"/>
      <c r="BJ201" s="103"/>
      <c r="BK201" s="103"/>
      <c r="BL201" s="103"/>
      <c r="BM201" s="103"/>
      <c r="BN201" s="103"/>
      <c r="BO201" s="103"/>
      <c r="BP201" s="103"/>
      <c r="BQ201" s="103"/>
      <c r="BR201" s="103"/>
      <c r="BS201" s="103"/>
      <c r="BT201" s="103"/>
      <c r="BU201" s="103"/>
      <c r="BV201" s="103"/>
      <c r="BW201" s="103"/>
      <c r="BX201" s="103"/>
      <c r="BY201" s="103"/>
      <c r="BZ201" s="103"/>
      <c r="CA201" s="103"/>
      <c r="CB201" s="103"/>
      <c r="CC201" s="103"/>
    </row>
    <row r="202" spans="2:81" outlineLevel="1" x14ac:dyDescent="0.25">
      <c r="B202" s="13"/>
      <c r="C202" s="13"/>
      <c r="E202" s="19"/>
      <c r="F202" s="19"/>
      <c r="H202" s="13"/>
      <c r="I202" s="13"/>
      <c r="J202" s="13"/>
      <c r="K202" s="13"/>
      <c r="L202" s="13"/>
      <c r="M202" s="103"/>
      <c r="N202" s="103"/>
      <c r="O202" s="103"/>
      <c r="P202" s="103"/>
      <c r="Q202" s="103"/>
      <c r="R202" s="103"/>
      <c r="S202" s="103"/>
      <c r="T202" s="103"/>
      <c r="U202" s="103"/>
      <c r="V202" s="103"/>
      <c r="W202" s="103"/>
      <c r="X202" s="103"/>
      <c r="Y202" s="103"/>
      <c r="Z202" s="103"/>
      <c r="AA202" s="103"/>
      <c r="AB202" s="103"/>
      <c r="AC202" s="103"/>
      <c r="AD202" s="103"/>
      <c r="AE202" s="103"/>
      <c r="AF202" s="103"/>
      <c r="AG202" s="103"/>
      <c r="AH202" s="103"/>
      <c r="AI202" s="103"/>
      <c r="AJ202" s="103"/>
      <c r="AK202" s="103"/>
      <c r="AL202" s="103"/>
      <c r="AM202" s="103"/>
      <c r="AN202" s="103"/>
      <c r="AO202" s="103"/>
      <c r="AP202" s="103"/>
      <c r="AQ202" s="103"/>
      <c r="AR202" s="103"/>
      <c r="AS202" s="103"/>
      <c r="AT202" s="103"/>
      <c r="AU202" s="103"/>
      <c r="AV202" s="103"/>
      <c r="AW202" s="103"/>
      <c r="AX202" s="103"/>
      <c r="AY202" s="103"/>
      <c r="AZ202" s="103"/>
      <c r="BA202" s="103"/>
      <c r="BB202" s="103"/>
      <c r="BC202" s="103"/>
      <c r="BD202" s="103"/>
      <c r="BE202" s="103"/>
      <c r="BF202" s="103"/>
      <c r="BG202" s="103"/>
      <c r="BH202" s="103"/>
      <c r="BI202" s="103"/>
      <c r="BJ202" s="103"/>
      <c r="BK202" s="103"/>
      <c r="BL202" s="103"/>
      <c r="BM202" s="103"/>
      <c r="BN202" s="103"/>
      <c r="BO202" s="103"/>
      <c r="BP202" s="103"/>
      <c r="BQ202" s="103"/>
      <c r="BR202" s="103"/>
      <c r="BS202" s="103"/>
      <c r="BT202" s="103"/>
      <c r="BU202" s="103"/>
      <c r="BV202" s="103"/>
      <c r="BW202" s="103"/>
      <c r="BX202" s="103"/>
      <c r="BY202" s="103"/>
      <c r="BZ202" s="103"/>
      <c r="CA202" s="103"/>
      <c r="CB202" s="103"/>
      <c r="CC202" s="103"/>
    </row>
    <row r="203" spans="2:81" outlineLevel="1" x14ac:dyDescent="0.25">
      <c r="B203" s="13"/>
      <c r="C203" s="13"/>
      <c r="E203" s="19"/>
      <c r="F203" s="19"/>
      <c r="H203" s="13"/>
      <c r="I203" s="13"/>
      <c r="J203" s="13"/>
      <c r="K203" s="13"/>
      <c r="L203" s="1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3"/>
      <c r="AR203" s="103"/>
      <c r="AS203" s="103"/>
      <c r="AT203" s="103"/>
      <c r="AU203" s="103"/>
      <c r="AV203" s="103"/>
      <c r="AW203" s="103"/>
      <c r="AX203" s="103"/>
      <c r="AY203" s="103"/>
      <c r="AZ203" s="103"/>
      <c r="BA203" s="103"/>
      <c r="BB203" s="103"/>
      <c r="BC203" s="103"/>
      <c r="BD203" s="103"/>
      <c r="BE203" s="103"/>
      <c r="BF203" s="103"/>
      <c r="BG203" s="103"/>
      <c r="BH203" s="103"/>
      <c r="BI203" s="103"/>
      <c r="BJ203" s="103"/>
      <c r="BK203" s="103"/>
      <c r="BL203" s="103"/>
      <c r="BM203" s="103"/>
      <c r="BN203" s="103"/>
      <c r="BO203" s="103"/>
      <c r="BP203" s="103"/>
      <c r="BQ203" s="103"/>
      <c r="BR203" s="103"/>
      <c r="BS203" s="103"/>
      <c r="BT203" s="103"/>
      <c r="BU203" s="103"/>
      <c r="BV203" s="103"/>
      <c r="BW203" s="103"/>
      <c r="BX203" s="103"/>
      <c r="BY203" s="103"/>
      <c r="BZ203" s="103"/>
      <c r="CA203" s="103"/>
      <c r="CB203" s="103"/>
      <c r="CC203" s="103"/>
    </row>
    <row r="204" spans="2:81" outlineLevel="1" x14ac:dyDescent="0.25">
      <c r="B204" s="13"/>
      <c r="C204" s="13"/>
      <c r="E204" s="19"/>
      <c r="F204" s="19"/>
      <c r="H204" s="13"/>
      <c r="I204" s="13"/>
      <c r="J204" s="13"/>
      <c r="K204" s="13"/>
      <c r="L204" s="13"/>
      <c r="M204" s="103"/>
      <c r="N204" s="103"/>
      <c r="O204" s="103"/>
      <c r="P204" s="103"/>
      <c r="Q204" s="103"/>
      <c r="R204" s="103"/>
      <c r="S204" s="103"/>
      <c r="T204" s="103"/>
      <c r="U204" s="103"/>
      <c r="V204" s="103"/>
      <c r="W204" s="103"/>
      <c r="X204" s="103"/>
      <c r="Y204" s="103"/>
      <c r="Z204" s="103"/>
      <c r="AA204" s="103"/>
      <c r="AB204" s="103"/>
      <c r="AC204" s="103"/>
      <c r="AD204" s="103"/>
      <c r="AE204" s="103"/>
      <c r="AF204" s="103"/>
      <c r="AG204" s="103"/>
      <c r="AH204" s="103"/>
      <c r="AI204" s="103"/>
      <c r="AJ204" s="103"/>
      <c r="AK204" s="103"/>
      <c r="AL204" s="103"/>
      <c r="AM204" s="103"/>
      <c r="AN204" s="103"/>
      <c r="AO204" s="103"/>
      <c r="AP204" s="103"/>
      <c r="AQ204" s="103"/>
      <c r="AR204" s="103"/>
      <c r="AS204" s="103"/>
      <c r="AT204" s="103"/>
      <c r="AU204" s="103"/>
      <c r="AV204" s="103"/>
      <c r="AW204" s="103"/>
      <c r="AX204" s="103"/>
      <c r="AY204" s="103"/>
      <c r="AZ204" s="103"/>
      <c r="BA204" s="103"/>
      <c r="BB204" s="103"/>
      <c r="BC204" s="103"/>
      <c r="BD204" s="103"/>
      <c r="BE204" s="103"/>
      <c r="BF204" s="103"/>
      <c r="BG204" s="103"/>
      <c r="BH204" s="103"/>
      <c r="BI204" s="103"/>
      <c r="BJ204" s="103"/>
      <c r="BK204" s="103"/>
      <c r="BL204" s="103"/>
      <c r="BM204" s="103"/>
      <c r="BN204" s="103"/>
      <c r="BO204" s="103"/>
      <c r="BP204" s="103"/>
      <c r="BQ204" s="103"/>
      <c r="BR204" s="103"/>
      <c r="BS204" s="103"/>
      <c r="BT204" s="103"/>
      <c r="BU204" s="103"/>
      <c r="BV204" s="103"/>
      <c r="BW204" s="103"/>
      <c r="BX204" s="103"/>
      <c r="BY204" s="103"/>
      <c r="BZ204" s="103"/>
      <c r="CA204" s="103"/>
      <c r="CB204" s="103"/>
      <c r="CC204" s="103"/>
    </row>
    <row r="205" spans="2:81" outlineLevel="1" x14ac:dyDescent="0.25">
      <c r="B205" s="13"/>
      <c r="C205" s="13"/>
      <c r="E205" s="19"/>
      <c r="F205" s="19"/>
      <c r="H205" s="13"/>
      <c r="I205" s="13"/>
      <c r="J205" s="13"/>
      <c r="K205" s="13"/>
      <c r="L205" s="13"/>
      <c r="M205" s="103"/>
      <c r="N205" s="103"/>
      <c r="O205" s="103"/>
      <c r="P205" s="103"/>
      <c r="Q205" s="103"/>
      <c r="R205" s="103"/>
      <c r="S205" s="103"/>
      <c r="T205" s="103"/>
      <c r="U205" s="103"/>
      <c r="V205" s="103"/>
      <c r="W205" s="103"/>
      <c r="X205" s="103"/>
      <c r="Y205" s="103"/>
      <c r="Z205" s="103"/>
      <c r="AA205" s="103"/>
      <c r="AB205" s="103"/>
      <c r="AC205" s="103"/>
      <c r="AD205" s="103"/>
      <c r="AE205" s="103"/>
      <c r="AF205" s="103"/>
      <c r="AG205" s="103"/>
      <c r="AH205" s="103"/>
      <c r="AI205" s="103"/>
      <c r="AJ205" s="103"/>
      <c r="AK205" s="103"/>
      <c r="AL205" s="103"/>
      <c r="AM205" s="103"/>
      <c r="AN205" s="103"/>
      <c r="AO205" s="103"/>
      <c r="AP205" s="103"/>
      <c r="AQ205" s="103"/>
      <c r="AR205" s="103"/>
      <c r="AS205" s="103"/>
      <c r="AT205" s="103"/>
      <c r="AU205" s="103"/>
      <c r="AV205" s="103"/>
      <c r="AW205" s="103"/>
      <c r="AX205" s="103"/>
      <c r="AY205" s="103"/>
      <c r="AZ205" s="103"/>
      <c r="BA205" s="103"/>
      <c r="BB205" s="103"/>
      <c r="BC205" s="103"/>
      <c r="BD205" s="103"/>
      <c r="BE205" s="103"/>
      <c r="BF205" s="103"/>
      <c r="BG205" s="103"/>
      <c r="BH205" s="103"/>
      <c r="BI205" s="103"/>
      <c r="BJ205" s="103"/>
      <c r="BK205" s="103"/>
      <c r="BL205" s="103"/>
      <c r="BM205" s="103"/>
      <c r="BN205" s="103"/>
      <c r="BO205" s="103"/>
      <c r="BP205" s="103"/>
      <c r="BQ205" s="103"/>
      <c r="BR205" s="103"/>
      <c r="BS205" s="103"/>
      <c r="BT205" s="103"/>
      <c r="BU205" s="103"/>
      <c r="BV205" s="103"/>
      <c r="BW205" s="103"/>
      <c r="BX205" s="103"/>
      <c r="BY205" s="103"/>
      <c r="BZ205" s="103"/>
      <c r="CA205" s="103"/>
      <c r="CB205" s="103"/>
      <c r="CC205" s="103"/>
    </row>
    <row r="206" spans="2:81" outlineLevel="1" x14ac:dyDescent="0.25">
      <c r="B206" s="13"/>
      <c r="C206" s="13"/>
      <c r="E206" s="19"/>
      <c r="F206" s="19"/>
      <c r="H206" s="13"/>
      <c r="I206" s="13"/>
      <c r="J206" s="13"/>
      <c r="K206" s="13"/>
      <c r="L206" s="13"/>
      <c r="M206" s="103"/>
      <c r="N206" s="103"/>
      <c r="O206" s="103"/>
      <c r="P206" s="103"/>
      <c r="Q206" s="103"/>
      <c r="R206" s="103"/>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3"/>
      <c r="AR206" s="103"/>
      <c r="AS206" s="103"/>
      <c r="AT206" s="103"/>
      <c r="AU206" s="103"/>
      <c r="AV206" s="103"/>
      <c r="AW206" s="103"/>
      <c r="AX206" s="103"/>
      <c r="AY206" s="103"/>
      <c r="AZ206" s="103"/>
      <c r="BA206" s="103"/>
      <c r="BB206" s="103"/>
      <c r="BC206" s="103"/>
      <c r="BD206" s="103"/>
      <c r="BE206" s="103"/>
      <c r="BF206" s="103"/>
      <c r="BG206" s="103"/>
      <c r="BH206" s="103"/>
      <c r="BI206" s="103"/>
      <c r="BJ206" s="103"/>
      <c r="BK206" s="103"/>
      <c r="BL206" s="103"/>
      <c r="BM206" s="103"/>
      <c r="BN206" s="103"/>
      <c r="BO206" s="103"/>
      <c r="BP206" s="103"/>
      <c r="BQ206" s="103"/>
      <c r="BR206" s="103"/>
      <c r="BS206" s="103"/>
      <c r="BT206" s="103"/>
      <c r="BU206" s="103"/>
      <c r="BV206" s="103"/>
      <c r="BW206" s="103"/>
      <c r="BX206" s="103"/>
      <c r="BY206" s="103"/>
      <c r="BZ206" s="103"/>
      <c r="CA206" s="103"/>
      <c r="CB206" s="103"/>
      <c r="CC206" s="103"/>
    </row>
    <row r="207" spans="2:81" outlineLevel="1" x14ac:dyDescent="0.25">
      <c r="B207" s="13"/>
      <c r="C207" s="13"/>
      <c r="E207" s="19"/>
      <c r="F207" s="19"/>
      <c r="H207" s="13"/>
      <c r="I207" s="13"/>
      <c r="J207" s="13"/>
      <c r="K207" s="13"/>
      <c r="L207" s="13"/>
      <c r="M207" s="103"/>
      <c r="N207" s="103"/>
      <c r="O207" s="103"/>
      <c r="P207" s="103"/>
      <c r="Q207" s="103"/>
      <c r="R207" s="103"/>
      <c r="S207" s="103"/>
      <c r="T207" s="103"/>
      <c r="U207" s="103"/>
      <c r="V207" s="103"/>
      <c r="W207" s="103"/>
      <c r="X207" s="103"/>
      <c r="Y207" s="103"/>
      <c r="Z207" s="103"/>
      <c r="AA207" s="103"/>
      <c r="AB207" s="103"/>
      <c r="AC207" s="103"/>
      <c r="AD207" s="103"/>
      <c r="AE207" s="103"/>
      <c r="AF207" s="103"/>
      <c r="AG207" s="103"/>
      <c r="AH207" s="103"/>
      <c r="AI207" s="103"/>
      <c r="AJ207" s="103"/>
      <c r="AK207" s="103"/>
      <c r="AL207" s="103"/>
      <c r="AM207" s="103"/>
      <c r="AN207" s="103"/>
      <c r="AO207" s="103"/>
      <c r="AP207" s="103"/>
      <c r="AQ207" s="103"/>
      <c r="AR207" s="103"/>
      <c r="AS207" s="103"/>
      <c r="AT207" s="103"/>
      <c r="AU207" s="103"/>
      <c r="AV207" s="103"/>
      <c r="AW207" s="103"/>
      <c r="AX207" s="103"/>
      <c r="AY207" s="103"/>
      <c r="AZ207" s="103"/>
      <c r="BA207" s="103"/>
      <c r="BB207" s="103"/>
      <c r="BC207" s="103"/>
      <c r="BD207" s="103"/>
      <c r="BE207" s="103"/>
      <c r="BF207" s="103"/>
      <c r="BG207" s="103"/>
      <c r="BH207" s="103"/>
      <c r="BI207" s="103"/>
      <c r="BJ207" s="103"/>
      <c r="BK207" s="103"/>
      <c r="BL207" s="103"/>
      <c r="BM207" s="103"/>
      <c r="BN207" s="103"/>
      <c r="BO207" s="103"/>
      <c r="BP207" s="103"/>
      <c r="BQ207" s="103"/>
      <c r="BR207" s="103"/>
      <c r="BS207" s="103"/>
      <c r="BT207" s="103"/>
      <c r="BU207" s="103"/>
      <c r="BV207" s="103"/>
      <c r="BW207" s="103"/>
      <c r="BX207" s="103"/>
      <c r="BY207" s="103"/>
      <c r="BZ207" s="103"/>
      <c r="CA207" s="103"/>
      <c r="CB207" s="103"/>
      <c r="CC207" s="103"/>
    </row>
    <row r="208" spans="2:81" outlineLevel="1" x14ac:dyDescent="0.25">
      <c r="B208" s="13"/>
      <c r="C208" s="13"/>
      <c r="E208" s="19"/>
      <c r="F208" s="19"/>
      <c r="H208" s="13"/>
      <c r="I208" s="13"/>
      <c r="J208" s="13"/>
      <c r="K208" s="13"/>
      <c r="L208" s="13"/>
      <c r="M208" s="103"/>
      <c r="N208" s="103"/>
      <c r="O208" s="103"/>
      <c r="P208" s="103"/>
      <c r="Q208" s="103"/>
      <c r="R208" s="103"/>
      <c r="S208" s="103"/>
      <c r="T208" s="103"/>
      <c r="U208" s="103"/>
      <c r="V208" s="103"/>
      <c r="W208" s="103"/>
      <c r="X208" s="103"/>
      <c r="Y208" s="103"/>
      <c r="Z208" s="103"/>
      <c r="AA208" s="103"/>
      <c r="AB208" s="103"/>
      <c r="AC208" s="103"/>
      <c r="AD208" s="103"/>
      <c r="AE208" s="103"/>
      <c r="AF208" s="103"/>
      <c r="AG208" s="103"/>
      <c r="AH208" s="103"/>
      <c r="AI208" s="103"/>
      <c r="AJ208" s="103"/>
      <c r="AK208" s="103"/>
      <c r="AL208" s="103"/>
      <c r="AM208" s="103"/>
      <c r="AN208" s="103"/>
      <c r="AO208" s="103"/>
      <c r="AP208" s="103"/>
      <c r="AQ208" s="103"/>
      <c r="AR208" s="103"/>
      <c r="AS208" s="103"/>
      <c r="AT208" s="103"/>
      <c r="AU208" s="103"/>
      <c r="AV208" s="103"/>
      <c r="AW208" s="103"/>
      <c r="AX208" s="103"/>
      <c r="AY208" s="103"/>
      <c r="AZ208" s="103"/>
      <c r="BA208" s="103"/>
      <c r="BB208" s="103"/>
      <c r="BC208" s="103"/>
      <c r="BD208" s="103"/>
      <c r="BE208" s="103"/>
      <c r="BF208" s="103"/>
      <c r="BG208" s="103"/>
      <c r="BH208" s="103"/>
      <c r="BI208" s="103"/>
      <c r="BJ208" s="103"/>
      <c r="BK208" s="103"/>
      <c r="BL208" s="103"/>
      <c r="BM208" s="103"/>
      <c r="BN208" s="103"/>
      <c r="BO208" s="103"/>
      <c r="BP208" s="103"/>
      <c r="BQ208" s="103"/>
      <c r="BR208" s="103"/>
      <c r="BS208" s="103"/>
      <c r="BT208" s="103"/>
      <c r="BU208" s="103"/>
      <c r="BV208" s="103"/>
      <c r="BW208" s="103"/>
      <c r="BX208" s="103"/>
      <c r="BY208" s="103"/>
      <c r="BZ208" s="103"/>
      <c r="CA208" s="103"/>
      <c r="CB208" s="103"/>
      <c r="CC208" s="103"/>
    </row>
    <row r="209" spans="2:81" outlineLevel="1" x14ac:dyDescent="0.25"/>
    <row r="210" spans="2:81" outlineLevel="1" x14ac:dyDescent="0.25">
      <c r="B210" s="2" t="s">
        <v>134</v>
      </c>
      <c r="C210" s="2" t="s">
        <v>32</v>
      </c>
      <c r="H210" s="2"/>
      <c r="I210" s="2"/>
      <c r="J210" s="2"/>
      <c r="K210" s="2"/>
      <c r="L210" s="2"/>
      <c r="M210" s="2" t="s">
        <v>112</v>
      </c>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row>
    <row r="211" spans="2:81" outlineLevel="1" x14ac:dyDescent="0.25">
      <c r="B211" s="13"/>
      <c r="C211" s="13"/>
      <c r="H211" s="103"/>
      <c r="I211" s="103"/>
      <c r="J211" s="103"/>
      <c r="K211" s="103"/>
      <c r="L211" s="103"/>
      <c r="M211" s="13"/>
      <c r="N211" s="13"/>
      <c r="O211" s="13"/>
      <c r="P211" s="13"/>
      <c r="Q211" s="12"/>
      <c r="R211" s="103"/>
      <c r="S211" s="103"/>
      <c r="T211" s="103"/>
      <c r="U211" s="103"/>
      <c r="V211" s="103"/>
      <c r="W211" s="103"/>
      <c r="X211" s="103"/>
      <c r="Y211" s="103"/>
      <c r="Z211" s="103"/>
      <c r="AA211" s="103"/>
      <c r="AB211" s="103"/>
      <c r="AC211" s="103"/>
      <c r="AD211" s="103"/>
      <c r="AE211" s="103"/>
      <c r="AF211" s="103"/>
      <c r="AG211" s="103"/>
      <c r="AH211" s="103"/>
      <c r="AI211" s="103"/>
      <c r="AJ211" s="103"/>
      <c r="AK211" s="103"/>
      <c r="AL211" s="103"/>
      <c r="AM211" s="103"/>
      <c r="AN211" s="103"/>
      <c r="AO211" s="103"/>
      <c r="AP211" s="103"/>
      <c r="AQ211" s="103"/>
      <c r="AR211" s="103"/>
      <c r="AS211" s="103"/>
      <c r="AT211" s="103"/>
      <c r="AU211" s="103"/>
      <c r="AV211" s="103"/>
      <c r="AW211" s="103"/>
      <c r="AX211" s="103"/>
      <c r="AY211" s="103"/>
      <c r="AZ211" s="103"/>
      <c r="BA211" s="103"/>
      <c r="BB211" s="103"/>
      <c r="BC211" s="103"/>
      <c r="BD211" s="103"/>
      <c r="BE211" s="103"/>
      <c r="BF211" s="103"/>
      <c r="BG211" s="103"/>
      <c r="BH211" s="103"/>
      <c r="BI211" s="103"/>
      <c r="BJ211" s="103"/>
      <c r="BK211" s="103"/>
      <c r="BL211" s="103"/>
      <c r="BM211" s="103"/>
      <c r="BN211" s="103"/>
      <c r="BO211" s="103"/>
      <c r="BP211" s="103"/>
      <c r="BQ211" s="103"/>
      <c r="BR211" s="103"/>
      <c r="BS211" s="103"/>
      <c r="BT211" s="103"/>
      <c r="BU211" s="103"/>
      <c r="BV211" s="103"/>
      <c r="BW211" s="103"/>
      <c r="BX211" s="103"/>
      <c r="BY211" s="103"/>
      <c r="BZ211" s="103"/>
      <c r="CA211" s="103"/>
      <c r="CB211" s="103"/>
      <c r="CC211" s="103"/>
    </row>
    <row r="212" spans="2:81" outlineLevel="1" x14ac:dyDescent="0.25">
      <c r="B212" s="13"/>
      <c r="C212" s="13"/>
      <c r="H212" s="103"/>
      <c r="I212" s="103"/>
      <c r="J212" s="103"/>
      <c r="K212" s="103"/>
      <c r="L212" s="103"/>
      <c r="M212" s="13"/>
      <c r="N212" s="13"/>
      <c r="O212" s="13"/>
      <c r="P212" s="13"/>
      <c r="Q212" s="12"/>
      <c r="R212" s="103"/>
      <c r="S212" s="103"/>
      <c r="T212" s="103"/>
      <c r="U212" s="103"/>
      <c r="V212" s="103"/>
      <c r="W212" s="103"/>
      <c r="X212" s="103"/>
      <c r="Y212" s="103"/>
      <c r="Z212" s="103"/>
      <c r="AA212" s="103"/>
      <c r="AB212" s="103"/>
      <c r="AC212" s="103"/>
      <c r="AD212" s="103"/>
      <c r="AE212" s="103"/>
      <c r="AF212" s="103"/>
      <c r="AG212" s="103"/>
      <c r="AH212" s="103"/>
      <c r="AI212" s="103"/>
      <c r="AJ212" s="103"/>
      <c r="AK212" s="103"/>
      <c r="AL212" s="103"/>
      <c r="AM212" s="103"/>
      <c r="AN212" s="103"/>
      <c r="AO212" s="103"/>
      <c r="AP212" s="103"/>
      <c r="AQ212" s="103"/>
      <c r="AR212" s="103"/>
      <c r="AS212" s="103"/>
      <c r="AT212" s="103"/>
      <c r="AU212" s="103"/>
      <c r="AV212" s="103"/>
      <c r="AW212" s="103"/>
      <c r="AX212" s="103"/>
      <c r="AY212" s="103"/>
      <c r="AZ212" s="103"/>
      <c r="BA212" s="103"/>
      <c r="BB212" s="103"/>
      <c r="BC212" s="103"/>
      <c r="BD212" s="103"/>
      <c r="BE212" s="103"/>
      <c r="BF212" s="103"/>
      <c r="BG212" s="103"/>
      <c r="BH212" s="103"/>
      <c r="BI212" s="103"/>
      <c r="BJ212" s="103"/>
      <c r="BK212" s="103"/>
      <c r="BL212" s="103"/>
      <c r="BM212" s="103"/>
      <c r="BN212" s="103"/>
      <c r="BO212" s="103"/>
      <c r="BP212" s="103"/>
      <c r="BQ212" s="103"/>
      <c r="BR212" s="103"/>
      <c r="BS212" s="103"/>
      <c r="BT212" s="103"/>
      <c r="BU212" s="103"/>
      <c r="BV212" s="103"/>
      <c r="BW212" s="103"/>
      <c r="BX212" s="103"/>
      <c r="BY212" s="103"/>
      <c r="BZ212" s="103"/>
      <c r="CA212" s="103"/>
      <c r="CB212" s="103"/>
      <c r="CC212" s="103"/>
    </row>
    <row r="213" spans="2:81" outlineLevel="1" x14ac:dyDescent="0.25">
      <c r="B213" s="13"/>
      <c r="C213" s="13"/>
      <c r="H213" s="103"/>
      <c r="I213" s="103"/>
      <c r="J213" s="103"/>
      <c r="K213" s="103"/>
      <c r="L213" s="103"/>
      <c r="M213" s="13"/>
      <c r="N213" s="13"/>
      <c r="O213" s="13"/>
      <c r="P213" s="13"/>
      <c r="Q213" s="12"/>
      <c r="R213" s="103"/>
      <c r="S213" s="103"/>
      <c r="T213" s="103"/>
      <c r="U213" s="103"/>
      <c r="V213" s="103"/>
      <c r="W213" s="103"/>
      <c r="X213" s="103"/>
      <c r="Y213" s="103"/>
      <c r="Z213" s="103"/>
      <c r="AA213" s="103"/>
      <c r="AB213" s="103"/>
      <c r="AC213" s="103"/>
      <c r="AD213" s="103"/>
      <c r="AE213" s="103"/>
      <c r="AF213" s="103"/>
      <c r="AG213" s="103"/>
      <c r="AH213" s="103"/>
      <c r="AI213" s="103"/>
      <c r="AJ213" s="103"/>
      <c r="AK213" s="103"/>
      <c r="AL213" s="103"/>
      <c r="AM213" s="103"/>
      <c r="AN213" s="103"/>
      <c r="AO213" s="103"/>
      <c r="AP213" s="103"/>
      <c r="AQ213" s="103"/>
      <c r="AR213" s="103"/>
      <c r="AS213" s="103"/>
      <c r="AT213" s="103"/>
      <c r="AU213" s="103"/>
      <c r="AV213" s="103"/>
      <c r="AW213" s="103"/>
      <c r="AX213" s="103"/>
      <c r="AY213" s="103"/>
      <c r="AZ213" s="103"/>
      <c r="BA213" s="103"/>
      <c r="BB213" s="103"/>
      <c r="BC213" s="103"/>
      <c r="BD213" s="103"/>
      <c r="BE213" s="103"/>
      <c r="BF213" s="103"/>
      <c r="BG213" s="103"/>
      <c r="BH213" s="103"/>
      <c r="BI213" s="103"/>
      <c r="BJ213" s="103"/>
      <c r="BK213" s="103"/>
      <c r="BL213" s="103"/>
      <c r="BM213" s="103"/>
      <c r="BN213" s="103"/>
      <c r="BO213" s="103"/>
      <c r="BP213" s="103"/>
      <c r="BQ213" s="103"/>
      <c r="BR213" s="103"/>
      <c r="BS213" s="103"/>
      <c r="BT213" s="103"/>
      <c r="BU213" s="103"/>
      <c r="BV213" s="103"/>
      <c r="BW213" s="103"/>
      <c r="BX213" s="103"/>
      <c r="BY213" s="103"/>
      <c r="BZ213" s="103"/>
      <c r="CA213" s="103"/>
      <c r="CB213" s="103"/>
      <c r="CC213" s="103"/>
    </row>
    <row r="214" spans="2:81" outlineLevel="1" x14ac:dyDescent="0.25">
      <c r="B214" s="13"/>
      <c r="C214" s="13"/>
      <c r="H214" s="103"/>
      <c r="I214" s="103"/>
      <c r="J214" s="103"/>
      <c r="K214" s="103"/>
      <c r="L214" s="103"/>
      <c r="M214" s="13"/>
      <c r="N214" s="13"/>
      <c r="O214" s="13"/>
      <c r="P214" s="13"/>
      <c r="Q214" s="12"/>
      <c r="R214" s="103"/>
      <c r="S214" s="103"/>
      <c r="T214" s="103"/>
      <c r="U214" s="103"/>
      <c r="V214" s="103"/>
      <c r="W214" s="103"/>
      <c r="X214" s="103"/>
      <c r="Y214" s="103"/>
      <c r="Z214" s="103"/>
      <c r="AA214" s="103"/>
      <c r="AB214" s="103"/>
      <c r="AC214" s="103"/>
      <c r="AD214" s="103"/>
      <c r="AE214" s="103"/>
      <c r="AF214" s="103"/>
      <c r="AG214" s="103"/>
      <c r="AH214" s="103"/>
      <c r="AI214" s="103"/>
      <c r="AJ214" s="103"/>
      <c r="AK214" s="103"/>
      <c r="AL214" s="103"/>
      <c r="AM214" s="103"/>
      <c r="AN214" s="103"/>
      <c r="AO214" s="103"/>
      <c r="AP214" s="103"/>
      <c r="AQ214" s="103"/>
      <c r="AR214" s="103"/>
      <c r="AS214" s="103"/>
      <c r="AT214" s="103"/>
      <c r="AU214" s="103"/>
      <c r="AV214" s="103"/>
      <c r="AW214" s="103"/>
      <c r="AX214" s="103"/>
      <c r="AY214" s="103"/>
      <c r="AZ214" s="103"/>
      <c r="BA214" s="103"/>
      <c r="BB214" s="103"/>
      <c r="BC214" s="103"/>
      <c r="BD214" s="103"/>
      <c r="BE214" s="103"/>
      <c r="BF214" s="103"/>
      <c r="BG214" s="103"/>
      <c r="BH214" s="103"/>
      <c r="BI214" s="103"/>
      <c r="BJ214" s="103"/>
      <c r="BK214" s="103"/>
      <c r="BL214" s="103"/>
      <c r="BM214" s="103"/>
      <c r="BN214" s="103"/>
      <c r="BO214" s="103"/>
      <c r="BP214" s="103"/>
      <c r="BQ214" s="103"/>
      <c r="BR214" s="103"/>
      <c r="BS214" s="103"/>
      <c r="BT214" s="103"/>
      <c r="BU214" s="103"/>
      <c r="BV214" s="103"/>
      <c r="BW214" s="103"/>
      <c r="BX214" s="103"/>
      <c r="BY214" s="103"/>
      <c r="BZ214" s="103"/>
      <c r="CA214" s="103"/>
      <c r="CB214" s="103"/>
      <c r="CC214" s="103"/>
    </row>
    <row r="215" spans="2:81" outlineLevel="1" x14ac:dyDescent="0.25">
      <c r="B215" s="13"/>
      <c r="C215" s="13"/>
      <c r="H215" s="103"/>
      <c r="I215" s="103"/>
      <c r="J215" s="103"/>
      <c r="K215" s="103"/>
      <c r="L215" s="103"/>
      <c r="M215" s="13"/>
      <c r="N215" s="13"/>
      <c r="O215" s="13"/>
      <c r="P215" s="13"/>
      <c r="Q215" s="12"/>
      <c r="R215" s="103"/>
      <c r="S215" s="103"/>
      <c r="T215" s="103"/>
      <c r="U215" s="103"/>
      <c r="V215" s="103"/>
      <c r="W215" s="103"/>
      <c r="X215" s="103"/>
      <c r="Y215" s="103"/>
      <c r="Z215" s="103"/>
      <c r="AA215" s="103"/>
      <c r="AB215" s="103"/>
      <c r="AC215" s="103"/>
      <c r="AD215" s="103"/>
      <c r="AE215" s="103"/>
      <c r="AF215" s="103"/>
      <c r="AG215" s="103"/>
      <c r="AH215" s="103"/>
      <c r="AI215" s="103"/>
      <c r="AJ215" s="103"/>
      <c r="AK215" s="103"/>
      <c r="AL215" s="103"/>
      <c r="AM215" s="103"/>
      <c r="AN215" s="103"/>
      <c r="AO215" s="103"/>
      <c r="AP215" s="103"/>
      <c r="AQ215" s="103"/>
      <c r="AR215" s="103"/>
      <c r="AS215" s="103"/>
      <c r="AT215" s="103"/>
      <c r="AU215" s="103"/>
      <c r="AV215" s="103"/>
      <c r="AW215" s="103"/>
      <c r="AX215" s="103"/>
      <c r="AY215" s="103"/>
      <c r="AZ215" s="103"/>
      <c r="BA215" s="103"/>
      <c r="BB215" s="103"/>
      <c r="BC215" s="103"/>
      <c r="BD215" s="103"/>
      <c r="BE215" s="103"/>
      <c r="BF215" s="103"/>
      <c r="BG215" s="103"/>
      <c r="BH215" s="103"/>
      <c r="BI215" s="103"/>
      <c r="BJ215" s="103"/>
      <c r="BK215" s="103"/>
      <c r="BL215" s="103"/>
      <c r="BM215" s="103"/>
      <c r="BN215" s="103"/>
      <c r="BO215" s="103"/>
      <c r="BP215" s="103"/>
      <c r="BQ215" s="103"/>
      <c r="BR215" s="103"/>
      <c r="BS215" s="103"/>
      <c r="BT215" s="103"/>
      <c r="BU215" s="103"/>
      <c r="BV215" s="103"/>
      <c r="BW215" s="103"/>
      <c r="BX215" s="103"/>
      <c r="BY215" s="103"/>
      <c r="BZ215" s="103"/>
      <c r="CA215" s="103"/>
      <c r="CB215" s="103"/>
      <c r="CC215" s="103"/>
    </row>
    <row r="216" spans="2:81" outlineLevel="1" x14ac:dyDescent="0.25">
      <c r="B216" s="13"/>
      <c r="C216" s="13"/>
      <c r="H216" s="103"/>
      <c r="I216" s="103"/>
      <c r="J216" s="103"/>
      <c r="K216" s="103"/>
      <c r="L216" s="103"/>
      <c r="M216" s="13"/>
      <c r="N216" s="13"/>
      <c r="O216" s="13"/>
      <c r="P216" s="13"/>
      <c r="Q216" s="13"/>
      <c r="R216" s="103"/>
      <c r="S216" s="103"/>
      <c r="T216" s="103"/>
      <c r="U216" s="103"/>
      <c r="V216" s="103"/>
      <c r="W216" s="103"/>
      <c r="X216" s="103"/>
      <c r="Y216" s="103"/>
      <c r="Z216" s="103"/>
      <c r="AA216" s="103"/>
      <c r="AB216" s="103"/>
      <c r="AC216" s="103"/>
      <c r="AD216" s="103"/>
      <c r="AE216" s="103"/>
      <c r="AF216" s="103"/>
      <c r="AG216" s="103"/>
      <c r="AH216" s="103"/>
      <c r="AI216" s="103"/>
      <c r="AJ216" s="103"/>
      <c r="AK216" s="103"/>
      <c r="AL216" s="103"/>
      <c r="AM216" s="103"/>
      <c r="AN216" s="103"/>
      <c r="AO216" s="103"/>
      <c r="AP216" s="103"/>
      <c r="AQ216" s="103"/>
      <c r="AR216" s="103"/>
      <c r="AS216" s="103"/>
      <c r="AT216" s="103"/>
      <c r="AU216" s="103"/>
      <c r="AV216" s="103"/>
      <c r="AW216" s="103"/>
      <c r="AX216" s="103"/>
      <c r="AY216" s="103"/>
      <c r="AZ216" s="103"/>
      <c r="BA216" s="103"/>
      <c r="BB216" s="103"/>
      <c r="BC216" s="103"/>
      <c r="BD216" s="103"/>
      <c r="BE216" s="103"/>
      <c r="BF216" s="103"/>
      <c r="BG216" s="103"/>
      <c r="BH216" s="103"/>
      <c r="BI216" s="103"/>
      <c r="BJ216" s="103"/>
      <c r="BK216" s="103"/>
      <c r="BL216" s="103"/>
      <c r="BM216" s="103"/>
      <c r="BN216" s="103"/>
      <c r="BO216" s="103"/>
      <c r="BP216" s="103"/>
      <c r="BQ216" s="103"/>
      <c r="BR216" s="103"/>
      <c r="BS216" s="103"/>
      <c r="BT216" s="103"/>
      <c r="BU216" s="103"/>
      <c r="BV216" s="103"/>
      <c r="BW216" s="103"/>
      <c r="BX216" s="103"/>
      <c r="BY216" s="103"/>
      <c r="BZ216" s="103"/>
      <c r="CA216" s="103"/>
      <c r="CB216" s="103"/>
      <c r="CC216" s="103"/>
    </row>
    <row r="217" spans="2:81" outlineLevel="1" x14ac:dyDescent="0.25">
      <c r="B217" s="13"/>
      <c r="C217" s="13"/>
      <c r="H217" s="103"/>
      <c r="I217" s="103"/>
      <c r="J217" s="103"/>
      <c r="K217" s="103"/>
      <c r="L217" s="103"/>
      <c r="M217" s="13"/>
      <c r="N217" s="13"/>
      <c r="O217" s="13"/>
      <c r="P217" s="13"/>
      <c r="Q217" s="13"/>
      <c r="R217" s="103"/>
      <c r="S217" s="103"/>
      <c r="T217" s="103"/>
      <c r="U217" s="103"/>
      <c r="V217" s="103"/>
      <c r="W217" s="103"/>
      <c r="X217" s="103"/>
      <c r="Y217" s="103"/>
      <c r="Z217" s="103"/>
      <c r="AA217" s="103"/>
      <c r="AB217" s="103"/>
      <c r="AC217" s="103"/>
      <c r="AD217" s="103"/>
      <c r="AE217" s="103"/>
      <c r="AF217" s="103"/>
      <c r="AG217" s="103"/>
      <c r="AH217" s="103"/>
      <c r="AI217" s="103"/>
      <c r="AJ217" s="103"/>
      <c r="AK217" s="103"/>
      <c r="AL217" s="103"/>
      <c r="AM217" s="103"/>
      <c r="AN217" s="103"/>
      <c r="AO217" s="103"/>
      <c r="AP217" s="103"/>
      <c r="AQ217" s="103"/>
      <c r="AR217" s="103"/>
      <c r="AS217" s="103"/>
      <c r="AT217" s="103"/>
      <c r="AU217" s="103"/>
      <c r="AV217" s="103"/>
      <c r="AW217" s="103"/>
      <c r="AX217" s="103"/>
      <c r="AY217" s="103"/>
      <c r="AZ217" s="103"/>
      <c r="BA217" s="103"/>
      <c r="BB217" s="103"/>
      <c r="BC217" s="103"/>
      <c r="BD217" s="103"/>
      <c r="BE217" s="103"/>
      <c r="BF217" s="103"/>
      <c r="BG217" s="103"/>
      <c r="BH217" s="103"/>
      <c r="BI217" s="103"/>
      <c r="BJ217" s="103"/>
      <c r="BK217" s="103"/>
      <c r="BL217" s="103"/>
      <c r="BM217" s="103"/>
      <c r="BN217" s="103"/>
      <c r="BO217" s="103"/>
      <c r="BP217" s="103"/>
      <c r="BQ217" s="103"/>
      <c r="BR217" s="103"/>
      <c r="BS217" s="103"/>
      <c r="BT217" s="103"/>
      <c r="BU217" s="103"/>
      <c r="BV217" s="103"/>
      <c r="BW217" s="103"/>
      <c r="BX217" s="103"/>
      <c r="BY217" s="103"/>
      <c r="BZ217" s="103"/>
      <c r="CA217" s="103"/>
      <c r="CB217" s="103"/>
      <c r="CC217" s="103"/>
    </row>
    <row r="218" spans="2:81" outlineLevel="1" x14ac:dyDescent="0.25">
      <c r="B218" s="13"/>
      <c r="C218" s="13"/>
      <c r="H218" s="103"/>
      <c r="I218" s="103"/>
      <c r="J218" s="103"/>
      <c r="K218" s="103"/>
      <c r="L218" s="103"/>
      <c r="M218" s="13"/>
      <c r="N218" s="13"/>
      <c r="O218" s="13"/>
      <c r="P218" s="13"/>
      <c r="Q218" s="13"/>
      <c r="R218" s="103"/>
      <c r="S218" s="103"/>
      <c r="T218" s="103"/>
      <c r="U218" s="103"/>
      <c r="V218" s="103"/>
      <c r="W218" s="103"/>
      <c r="X218" s="103"/>
      <c r="Y218" s="103"/>
      <c r="Z218" s="103"/>
      <c r="AA218" s="103"/>
      <c r="AB218" s="103"/>
      <c r="AC218" s="103"/>
      <c r="AD218" s="103"/>
      <c r="AE218" s="103"/>
      <c r="AF218" s="103"/>
      <c r="AG218" s="103"/>
      <c r="AH218" s="103"/>
      <c r="AI218" s="103"/>
      <c r="AJ218" s="103"/>
      <c r="AK218" s="103"/>
      <c r="AL218" s="103"/>
      <c r="AM218" s="103"/>
      <c r="AN218" s="103"/>
      <c r="AO218" s="103"/>
      <c r="AP218" s="103"/>
      <c r="AQ218" s="103"/>
      <c r="AR218" s="103"/>
      <c r="AS218" s="103"/>
      <c r="AT218" s="103"/>
      <c r="AU218" s="103"/>
      <c r="AV218" s="103"/>
      <c r="AW218" s="103"/>
      <c r="AX218" s="103"/>
      <c r="AY218" s="103"/>
      <c r="AZ218" s="103"/>
      <c r="BA218" s="103"/>
      <c r="BB218" s="103"/>
      <c r="BC218" s="103"/>
      <c r="BD218" s="103"/>
      <c r="BE218" s="103"/>
      <c r="BF218" s="103"/>
      <c r="BG218" s="103"/>
      <c r="BH218" s="103"/>
      <c r="BI218" s="103"/>
      <c r="BJ218" s="103"/>
      <c r="BK218" s="103"/>
      <c r="BL218" s="103"/>
      <c r="BM218" s="103"/>
      <c r="BN218" s="103"/>
      <c r="BO218" s="103"/>
      <c r="BP218" s="103"/>
      <c r="BQ218" s="103"/>
      <c r="BR218" s="103"/>
      <c r="BS218" s="103"/>
      <c r="BT218" s="103"/>
      <c r="BU218" s="103"/>
      <c r="BV218" s="103"/>
      <c r="BW218" s="103"/>
      <c r="BX218" s="103"/>
      <c r="BY218" s="103"/>
      <c r="BZ218" s="103"/>
      <c r="CA218" s="103"/>
      <c r="CB218" s="103"/>
      <c r="CC218" s="103"/>
    </row>
    <row r="219" spans="2:81" outlineLevel="1" x14ac:dyDescent="0.25">
      <c r="B219" s="13"/>
      <c r="C219" s="13"/>
      <c r="H219" s="103"/>
      <c r="I219" s="103"/>
      <c r="J219" s="103"/>
      <c r="K219" s="103"/>
      <c r="L219" s="103"/>
      <c r="M219" s="13"/>
      <c r="N219" s="13"/>
      <c r="O219" s="13"/>
      <c r="P219" s="13"/>
      <c r="Q219" s="13"/>
      <c r="R219" s="103"/>
      <c r="S219" s="103"/>
      <c r="T219" s="103"/>
      <c r="U219" s="103"/>
      <c r="V219" s="103"/>
      <c r="W219" s="103"/>
      <c r="X219" s="103"/>
      <c r="Y219" s="103"/>
      <c r="Z219" s="103"/>
      <c r="AA219" s="103"/>
      <c r="AB219" s="103"/>
      <c r="AC219" s="103"/>
      <c r="AD219" s="103"/>
      <c r="AE219" s="103"/>
      <c r="AF219" s="103"/>
      <c r="AG219" s="103"/>
      <c r="AH219" s="103"/>
      <c r="AI219" s="103"/>
      <c r="AJ219" s="103"/>
      <c r="AK219" s="103"/>
      <c r="AL219" s="103"/>
      <c r="AM219" s="103"/>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3"/>
      <c r="BJ219" s="103"/>
      <c r="BK219" s="103"/>
      <c r="BL219" s="103"/>
      <c r="BM219" s="103"/>
      <c r="BN219" s="103"/>
      <c r="BO219" s="103"/>
      <c r="BP219" s="103"/>
      <c r="BQ219" s="103"/>
      <c r="BR219" s="103"/>
      <c r="BS219" s="103"/>
      <c r="BT219" s="103"/>
      <c r="BU219" s="103"/>
      <c r="BV219" s="103"/>
      <c r="BW219" s="103"/>
      <c r="BX219" s="103"/>
      <c r="BY219" s="103"/>
      <c r="BZ219" s="103"/>
      <c r="CA219" s="103"/>
      <c r="CB219" s="103"/>
      <c r="CC219" s="103"/>
    </row>
    <row r="220" spans="2:81" outlineLevel="1" x14ac:dyDescent="0.25">
      <c r="B220" s="13"/>
      <c r="C220" s="13"/>
      <c r="H220" s="103"/>
      <c r="I220" s="103"/>
      <c r="J220" s="103"/>
      <c r="K220" s="103"/>
      <c r="L220" s="103"/>
      <c r="M220" s="13"/>
      <c r="N220" s="13"/>
      <c r="O220" s="13"/>
      <c r="P220" s="13"/>
      <c r="Q220" s="12"/>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c r="AQ220" s="103"/>
      <c r="AR220" s="103"/>
      <c r="AS220" s="103"/>
      <c r="AT220" s="103"/>
      <c r="AU220" s="103"/>
      <c r="AV220" s="103"/>
      <c r="AW220" s="103"/>
      <c r="AX220" s="103"/>
      <c r="AY220" s="103"/>
      <c r="AZ220" s="103"/>
      <c r="BA220" s="103"/>
      <c r="BB220" s="103"/>
      <c r="BC220" s="103"/>
      <c r="BD220" s="103"/>
      <c r="BE220" s="103"/>
      <c r="BF220" s="103"/>
      <c r="BG220" s="103"/>
      <c r="BH220" s="103"/>
      <c r="BI220" s="103"/>
      <c r="BJ220" s="103"/>
      <c r="BK220" s="103"/>
      <c r="BL220" s="103"/>
      <c r="BM220" s="103"/>
      <c r="BN220" s="103"/>
      <c r="BO220" s="103"/>
      <c r="BP220" s="103"/>
      <c r="BQ220" s="103"/>
      <c r="BR220" s="103"/>
      <c r="BS220" s="103"/>
      <c r="BT220" s="103"/>
      <c r="BU220" s="103"/>
      <c r="BV220" s="103"/>
      <c r="BW220" s="103"/>
      <c r="BX220" s="103"/>
      <c r="BY220" s="103"/>
      <c r="BZ220" s="103"/>
      <c r="CA220" s="103"/>
      <c r="CB220" s="103"/>
      <c r="CC220" s="103"/>
    </row>
    <row r="221" spans="2:81" outlineLevel="1" x14ac:dyDescent="0.25">
      <c r="B221" s="13"/>
      <c r="C221" s="13"/>
      <c r="H221" s="103"/>
      <c r="I221" s="103"/>
      <c r="J221" s="103"/>
      <c r="K221" s="103"/>
      <c r="L221" s="103"/>
      <c r="M221" s="13"/>
      <c r="N221" s="13"/>
      <c r="O221" s="13"/>
      <c r="P221" s="13"/>
      <c r="Q221" s="12"/>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3"/>
      <c r="AR221" s="103"/>
      <c r="AS221" s="103"/>
      <c r="AT221" s="103"/>
      <c r="AU221" s="103"/>
      <c r="AV221" s="103"/>
      <c r="AW221" s="103"/>
      <c r="AX221" s="103"/>
      <c r="AY221" s="103"/>
      <c r="AZ221" s="103"/>
      <c r="BA221" s="103"/>
      <c r="BB221" s="103"/>
      <c r="BC221" s="103"/>
      <c r="BD221" s="103"/>
      <c r="BE221" s="103"/>
      <c r="BF221" s="103"/>
      <c r="BG221" s="103"/>
      <c r="BH221" s="103"/>
      <c r="BI221" s="103"/>
      <c r="BJ221" s="103"/>
      <c r="BK221" s="103"/>
      <c r="BL221" s="103"/>
      <c r="BM221" s="103"/>
      <c r="BN221" s="103"/>
      <c r="BO221" s="103"/>
      <c r="BP221" s="103"/>
      <c r="BQ221" s="103"/>
      <c r="BR221" s="103"/>
      <c r="BS221" s="103"/>
      <c r="BT221" s="103"/>
      <c r="BU221" s="103"/>
      <c r="BV221" s="103"/>
      <c r="BW221" s="103"/>
      <c r="BX221" s="103"/>
      <c r="BY221" s="103"/>
      <c r="BZ221" s="103"/>
      <c r="CA221" s="103"/>
      <c r="CB221" s="103"/>
      <c r="CC221" s="103"/>
    </row>
    <row r="222" spans="2:81" outlineLevel="1" x14ac:dyDescent="0.25">
      <c r="B222" s="13"/>
      <c r="C222" s="13"/>
      <c r="H222" s="103"/>
      <c r="I222" s="103"/>
      <c r="J222" s="103"/>
      <c r="K222" s="103"/>
      <c r="L222" s="103"/>
      <c r="M222" s="13"/>
      <c r="N222" s="13"/>
      <c r="O222" s="13"/>
      <c r="P222" s="13"/>
      <c r="Q222" s="12"/>
      <c r="R222" s="103"/>
      <c r="S222" s="103"/>
      <c r="T222" s="103"/>
      <c r="U222" s="103"/>
      <c r="V222" s="103"/>
      <c r="W222" s="103"/>
      <c r="X222" s="103"/>
      <c r="Y222" s="103"/>
      <c r="Z222" s="103"/>
      <c r="AA222" s="103"/>
      <c r="AB222" s="103"/>
      <c r="AC222" s="103"/>
      <c r="AD222" s="103"/>
      <c r="AE222" s="103"/>
      <c r="AF222" s="103"/>
      <c r="AG222" s="103"/>
      <c r="AH222" s="103"/>
      <c r="AI222" s="103"/>
      <c r="AJ222" s="103"/>
      <c r="AK222" s="103"/>
      <c r="AL222" s="103"/>
      <c r="AM222" s="103"/>
      <c r="AN222" s="103"/>
      <c r="AO222" s="103"/>
      <c r="AP222" s="103"/>
      <c r="AQ222" s="103"/>
      <c r="AR222" s="103"/>
      <c r="AS222" s="103"/>
      <c r="AT222" s="103"/>
      <c r="AU222" s="103"/>
      <c r="AV222" s="103"/>
      <c r="AW222" s="103"/>
      <c r="AX222" s="103"/>
      <c r="AY222" s="103"/>
      <c r="AZ222" s="103"/>
      <c r="BA222" s="103"/>
      <c r="BB222" s="103"/>
      <c r="BC222" s="103"/>
      <c r="BD222" s="103"/>
      <c r="BE222" s="103"/>
      <c r="BF222" s="103"/>
      <c r="BG222" s="103"/>
      <c r="BH222" s="103"/>
      <c r="BI222" s="103"/>
      <c r="BJ222" s="103"/>
      <c r="BK222" s="103"/>
      <c r="BL222" s="103"/>
      <c r="BM222" s="103"/>
      <c r="BN222" s="103"/>
      <c r="BO222" s="103"/>
      <c r="BP222" s="103"/>
      <c r="BQ222" s="103"/>
      <c r="BR222" s="103"/>
      <c r="BS222" s="103"/>
      <c r="BT222" s="103"/>
      <c r="BU222" s="103"/>
      <c r="BV222" s="103"/>
      <c r="BW222" s="103"/>
      <c r="BX222" s="103"/>
      <c r="BY222" s="103"/>
      <c r="BZ222" s="103"/>
      <c r="CA222" s="103"/>
      <c r="CB222" s="103"/>
      <c r="CC222" s="103"/>
    </row>
    <row r="223" spans="2:81" outlineLevel="1" x14ac:dyDescent="0.25">
      <c r="B223" s="13"/>
      <c r="C223" s="13"/>
      <c r="H223" s="103"/>
      <c r="I223" s="103"/>
      <c r="J223" s="103"/>
      <c r="K223" s="103"/>
      <c r="L223" s="103"/>
      <c r="M223" s="13"/>
      <c r="N223" s="13"/>
      <c r="O223" s="13"/>
      <c r="P223" s="13"/>
      <c r="Q223" s="12"/>
      <c r="R223" s="103"/>
      <c r="S223" s="103"/>
      <c r="T223" s="103"/>
      <c r="U223" s="103"/>
      <c r="V223" s="103"/>
      <c r="W223" s="103"/>
      <c r="X223" s="103"/>
      <c r="Y223" s="103"/>
      <c r="Z223" s="103"/>
      <c r="AA223" s="103"/>
      <c r="AB223" s="103"/>
      <c r="AC223" s="103"/>
      <c r="AD223" s="103"/>
      <c r="AE223" s="103"/>
      <c r="AF223" s="103"/>
      <c r="AG223" s="103"/>
      <c r="AH223" s="103"/>
      <c r="AI223" s="103"/>
      <c r="AJ223" s="103"/>
      <c r="AK223" s="103"/>
      <c r="AL223" s="103"/>
      <c r="AM223" s="103"/>
      <c r="AN223" s="103"/>
      <c r="AO223" s="103"/>
      <c r="AP223" s="103"/>
      <c r="AQ223" s="103"/>
      <c r="AR223" s="103"/>
      <c r="AS223" s="103"/>
      <c r="AT223" s="103"/>
      <c r="AU223" s="103"/>
      <c r="AV223" s="103"/>
      <c r="AW223" s="103"/>
      <c r="AX223" s="103"/>
      <c r="AY223" s="103"/>
      <c r="AZ223" s="103"/>
      <c r="BA223" s="103"/>
      <c r="BB223" s="103"/>
      <c r="BC223" s="103"/>
      <c r="BD223" s="103"/>
      <c r="BE223" s="103"/>
      <c r="BF223" s="103"/>
      <c r="BG223" s="103"/>
      <c r="BH223" s="103"/>
      <c r="BI223" s="103"/>
      <c r="BJ223" s="103"/>
      <c r="BK223" s="103"/>
      <c r="BL223" s="103"/>
      <c r="BM223" s="103"/>
      <c r="BN223" s="103"/>
      <c r="BO223" s="103"/>
      <c r="BP223" s="103"/>
      <c r="BQ223" s="103"/>
      <c r="BR223" s="103"/>
      <c r="BS223" s="103"/>
      <c r="BT223" s="103"/>
      <c r="BU223" s="103"/>
      <c r="BV223" s="103"/>
      <c r="BW223" s="103"/>
      <c r="BX223" s="103"/>
      <c r="BY223" s="103"/>
      <c r="BZ223" s="103"/>
      <c r="CA223" s="103"/>
      <c r="CB223" s="103"/>
      <c r="CC223" s="103"/>
    </row>
    <row r="224" spans="2:81" outlineLevel="1" x14ac:dyDescent="0.25">
      <c r="B224" s="13"/>
      <c r="C224" s="13"/>
      <c r="H224" s="103"/>
      <c r="I224" s="103"/>
      <c r="J224" s="103"/>
      <c r="K224" s="103"/>
      <c r="L224" s="103"/>
      <c r="M224" s="13"/>
      <c r="N224" s="13"/>
      <c r="O224" s="13"/>
      <c r="P224" s="13"/>
      <c r="Q224" s="1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c r="AQ224" s="103"/>
      <c r="AR224" s="103"/>
      <c r="AS224" s="103"/>
      <c r="AT224" s="103"/>
      <c r="AU224" s="103"/>
      <c r="AV224" s="103"/>
      <c r="AW224" s="103"/>
      <c r="AX224" s="103"/>
      <c r="AY224" s="103"/>
      <c r="AZ224" s="103"/>
      <c r="BA224" s="103"/>
      <c r="BB224" s="103"/>
      <c r="BC224" s="103"/>
      <c r="BD224" s="103"/>
      <c r="BE224" s="103"/>
      <c r="BF224" s="103"/>
      <c r="BG224" s="103"/>
      <c r="BH224" s="103"/>
      <c r="BI224" s="103"/>
      <c r="BJ224" s="103"/>
      <c r="BK224" s="103"/>
      <c r="BL224" s="103"/>
      <c r="BM224" s="103"/>
      <c r="BN224" s="103"/>
      <c r="BO224" s="103"/>
      <c r="BP224" s="103"/>
      <c r="BQ224" s="103"/>
      <c r="BR224" s="103"/>
      <c r="BS224" s="103"/>
      <c r="BT224" s="103"/>
      <c r="BU224" s="103"/>
      <c r="BV224" s="103"/>
      <c r="BW224" s="103"/>
      <c r="BX224" s="103"/>
      <c r="BY224" s="103"/>
      <c r="BZ224" s="103"/>
      <c r="CA224" s="103"/>
      <c r="CB224" s="103"/>
      <c r="CC224" s="103"/>
    </row>
    <row r="225" spans="2:81" outlineLevel="1" x14ac:dyDescent="0.25">
      <c r="B225" s="13"/>
      <c r="C225" s="13"/>
      <c r="H225" s="103"/>
      <c r="I225" s="103"/>
      <c r="J225" s="103"/>
      <c r="K225" s="103"/>
      <c r="L225" s="103"/>
      <c r="M225" s="13"/>
      <c r="N225" s="13"/>
      <c r="O225" s="13"/>
      <c r="P225" s="13"/>
      <c r="Q225" s="1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103"/>
      <c r="AS225" s="103"/>
      <c r="AT225" s="103"/>
      <c r="AU225" s="103"/>
      <c r="AV225" s="103"/>
      <c r="AW225" s="103"/>
      <c r="AX225" s="103"/>
      <c r="AY225" s="103"/>
      <c r="AZ225" s="103"/>
      <c r="BA225" s="103"/>
      <c r="BB225" s="103"/>
      <c r="BC225" s="103"/>
      <c r="BD225" s="103"/>
      <c r="BE225" s="103"/>
      <c r="BF225" s="103"/>
      <c r="BG225" s="103"/>
      <c r="BH225" s="103"/>
      <c r="BI225" s="103"/>
      <c r="BJ225" s="103"/>
      <c r="BK225" s="103"/>
      <c r="BL225" s="103"/>
      <c r="BM225" s="103"/>
      <c r="BN225" s="103"/>
      <c r="BO225" s="103"/>
      <c r="BP225" s="103"/>
      <c r="BQ225" s="103"/>
      <c r="BR225" s="103"/>
      <c r="BS225" s="103"/>
      <c r="BT225" s="103"/>
      <c r="BU225" s="103"/>
      <c r="BV225" s="103"/>
      <c r="BW225" s="103"/>
      <c r="BX225" s="103"/>
      <c r="BY225" s="103"/>
      <c r="BZ225" s="103"/>
      <c r="CA225" s="103"/>
      <c r="CB225" s="103"/>
      <c r="CC225" s="103"/>
    </row>
    <row r="226" spans="2:81" outlineLevel="1" x14ac:dyDescent="0.25">
      <c r="B226" s="13"/>
      <c r="C226" s="13"/>
      <c r="H226" s="103"/>
      <c r="I226" s="103"/>
      <c r="J226" s="103"/>
      <c r="K226" s="103"/>
      <c r="L226" s="103"/>
      <c r="M226" s="13"/>
      <c r="N226" s="13"/>
      <c r="O226" s="13"/>
      <c r="P226" s="13"/>
      <c r="Q226" s="13"/>
      <c r="R226" s="103"/>
      <c r="S226" s="103"/>
      <c r="T226" s="103"/>
      <c r="U226" s="103"/>
      <c r="V226" s="103"/>
      <c r="W226" s="103"/>
      <c r="X226" s="103"/>
      <c r="Y226" s="103"/>
      <c r="Z226" s="103"/>
      <c r="AA226" s="103"/>
      <c r="AB226" s="103"/>
      <c r="AC226" s="103"/>
      <c r="AD226" s="103"/>
      <c r="AE226" s="103"/>
      <c r="AF226" s="103"/>
      <c r="AG226" s="103"/>
      <c r="AH226" s="103"/>
      <c r="AI226" s="103"/>
      <c r="AJ226" s="103"/>
      <c r="AK226" s="103"/>
      <c r="AL226" s="103"/>
      <c r="AM226" s="103"/>
      <c r="AN226" s="103"/>
      <c r="AO226" s="103"/>
      <c r="AP226" s="103"/>
      <c r="AQ226" s="103"/>
      <c r="AR226" s="103"/>
      <c r="AS226" s="103"/>
      <c r="AT226" s="103"/>
      <c r="AU226" s="103"/>
      <c r="AV226" s="103"/>
      <c r="AW226" s="103"/>
      <c r="AX226" s="103"/>
      <c r="AY226" s="103"/>
      <c r="AZ226" s="103"/>
      <c r="BA226" s="103"/>
      <c r="BB226" s="103"/>
      <c r="BC226" s="103"/>
      <c r="BD226" s="103"/>
      <c r="BE226" s="103"/>
      <c r="BF226" s="103"/>
      <c r="BG226" s="103"/>
      <c r="BH226" s="103"/>
      <c r="BI226" s="103"/>
      <c r="BJ226" s="103"/>
      <c r="BK226" s="103"/>
      <c r="BL226" s="103"/>
      <c r="BM226" s="103"/>
      <c r="BN226" s="103"/>
      <c r="BO226" s="103"/>
      <c r="BP226" s="103"/>
      <c r="BQ226" s="103"/>
      <c r="BR226" s="103"/>
      <c r="BS226" s="103"/>
      <c r="BT226" s="103"/>
      <c r="BU226" s="103"/>
      <c r="BV226" s="103"/>
      <c r="BW226" s="103"/>
      <c r="BX226" s="103"/>
      <c r="BY226" s="103"/>
      <c r="BZ226" s="103"/>
      <c r="CA226" s="103"/>
      <c r="CB226" s="103"/>
      <c r="CC226" s="103"/>
    </row>
    <row r="227" spans="2:81" outlineLevel="1" x14ac:dyDescent="0.25">
      <c r="B227" s="13"/>
      <c r="C227" s="13"/>
      <c r="H227" s="103"/>
      <c r="I227" s="103"/>
      <c r="J227" s="103"/>
      <c r="K227" s="103"/>
      <c r="L227" s="103"/>
      <c r="M227" s="13"/>
      <c r="N227" s="13"/>
      <c r="O227" s="13"/>
      <c r="P227" s="13"/>
      <c r="Q227" s="13"/>
      <c r="R227" s="103"/>
      <c r="S227" s="103"/>
      <c r="T227" s="103"/>
      <c r="U227" s="103"/>
      <c r="V227" s="103"/>
      <c r="W227" s="103"/>
      <c r="X227" s="103"/>
      <c r="Y227" s="103"/>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03"/>
      <c r="AV227" s="103"/>
      <c r="AW227" s="103"/>
      <c r="AX227" s="103"/>
      <c r="AY227" s="103"/>
      <c r="AZ227" s="103"/>
      <c r="BA227" s="103"/>
      <c r="BB227" s="103"/>
      <c r="BC227" s="103"/>
      <c r="BD227" s="103"/>
      <c r="BE227" s="103"/>
      <c r="BF227" s="103"/>
      <c r="BG227" s="103"/>
      <c r="BH227" s="103"/>
      <c r="BI227" s="103"/>
      <c r="BJ227" s="103"/>
      <c r="BK227" s="103"/>
      <c r="BL227" s="103"/>
      <c r="BM227" s="103"/>
      <c r="BN227" s="103"/>
      <c r="BO227" s="103"/>
      <c r="BP227" s="103"/>
      <c r="BQ227" s="103"/>
      <c r="BR227" s="103"/>
      <c r="BS227" s="103"/>
      <c r="BT227" s="103"/>
      <c r="BU227" s="103"/>
      <c r="BV227" s="103"/>
      <c r="BW227" s="103"/>
      <c r="BX227" s="103"/>
      <c r="BY227" s="103"/>
      <c r="BZ227" s="103"/>
      <c r="CA227" s="103"/>
      <c r="CB227" s="103"/>
      <c r="CC227" s="103"/>
    </row>
    <row r="228" spans="2:81" outlineLevel="1" x14ac:dyDescent="0.25">
      <c r="B228" s="13"/>
      <c r="C228" s="13"/>
      <c r="H228" s="103"/>
      <c r="I228" s="103"/>
      <c r="J228" s="103"/>
      <c r="K228" s="103"/>
      <c r="L228" s="103"/>
      <c r="M228" s="13"/>
      <c r="N228" s="13"/>
      <c r="O228" s="13"/>
      <c r="P228" s="13"/>
      <c r="Q228" s="1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03"/>
      <c r="AV228" s="103"/>
      <c r="AW228" s="103"/>
      <c r="AX228" s="103"/>
      <c r="AY228" s="103"/>
      <c r="AZ228" s="103"/>
      <c r="BA228" s="103"/>
      <c r="BB228" s="103"/>
      <c r="BC228" s="103"/>
      <c r="BD228" s="103"/>
      <c r="BE228" s="103"/>
      <c r="BF228" s="103"/>
      <c r="BG228" s="103"/>
      <c r="BH228" s="103"/>
      <c r="BI228" s="103"/>
      <c r="BJ228" s="103"/>
      <c r="BK228" s="103"/>
      <c r="BL228" s="103"/>
      <c r="BM228" s="103"/>
      <c r="BN228" s="103"/>
      <c r="BO228" s="103"/>
      <c r="BP228" s="103"/>
      <c r="BQ228" s="103"/>
      <c r="BR228" s="103"/>
      <c r="BS228" s="103"/>
      <c r="BT228" s="103"/>
      <c r="BU228" s="103"/>
      <c r="BV228" s="103"/>
      <c r="BW228" s="103"/>
      <c r="BX228" s="103"/>
      <c r="BY228" s="103"/>
      <c r="BZ228" s="103"/>
      <c r="CA228" s="103"/>
      <c r="CB228" s="103"/>
      <c r="CC228" s="103"/>
    </row>
    <row r="229" spans="2:81" outlineLevel="1" x14ac:dyDescent="0.25">
      <c r="B229" s="13"/>
      <c r="C229" s="13"/>
      <c r="H229" s="103"/>
      <c r="I229" s="103"/>
      <c r="J229" s="103"/>
      <c r="K229" s="103"/>
      <c r="L229" s="103"/>
      <c r="M229" s="13"/>
      <c r="N229" s="13"/>
      <c r="O229" s="13"/>
      <c r="P229" s="13"/>
      <c r="Q229" s="1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3"/>
      <c r="AY229" s="103"/>
      <c r="AZ229" s="103"/>
      <c r="BA229" s="103"/>
      <c r="BB229" s="103"/>
      <c r="BC229" s="103"/>
      <c r="BD229" s="103"/>
      <c r="BE229" s="103"/>
      <c r="BF229" s="103"/>
      <c r="BG229" s="103"/>
      <c r="BH229" s="103"/>
      <c r="BI229" s="103"/>
      <c r="BJ229" s="103"/>
      <c r="BK229" s="103"/>
      <c r="BL229" s="103"/>
      <c r="BM229" s="103"/>
      <c r="BN229" s="103"/>
      <c r="BO229" s="103"/>
      <c r="BP229" s="103"/>
      <c r="BQ229" s="103"/>
      <c r="BR229" s="103"/>
      <c r="BS229" s="103"/>
      <c r="BT229" s="103"/>
      <c r="BU229" s="103"/>
      <c r="BV229" s="103"/>
      <c r="BW229" s="103"/>
      <c r="BX229" s="103"/>
      <c r="BY229" s="103"/>
      <c r="BZ229" s="103"/>
      <c r="CA229" s="103"/>
      <c r="CB229" s="103"/>
      <c r="CC229" s="103"/>
    </row>
    <row r="230" spans="2:81" outlineLevel="1" x14ac:dyDescent="0.25">
      <c r="B230" s="13"/>
      <c r="C230" s="13"/>
      <c r="H230" s="103"/>
      <c r="I230" s="103"/>
      <c r="J230" s="103"/>
      <c r="K230" s="103"/>
      <c r="L230" s="103"/>
      <c r="M230" s="13"/>
      <c r="N230" s="13"/>
      <c r="O230" s="13"/>
      <c r="P230" s="13"/>
      <c r="Q230" s="1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03"/>
      <c r="AW230" s="103"/>
      <c r="AX230" s="103"/>
      <c r="AY230" s="103"/>
      <c r="AZ230" s="103"/>
      <c r="BA230" s="103"/>
      <c r="BB230" s="103"/>
      <c r="BC230" s="103"/>
      <c r="BD230" s="103"/>
      <c r="BE230" s="103"/>
      <c r="BF230" s="103"/>
      <c r="BG230" s="103"/>
      <c r="BH230" s="103"/>
      <c r="BI230" s="103"/>
      <c r="BJ230" s="103"/>
      <c r="BK230" s="103"/>
      <c r="BL230" s="103"/>
      <c r="BM230" s="103"/>
      <c r="BN230" s="103"/>
      <c r="BO230" s="103"/>
      <c r="BP230" s="103"/>
      <c r="BQ230" s="103"/>
      <c r="BR230" s="103"/>
      <c r="BS230" s="103"/>
      <c r="BT230" s="103"/>
      <c r="BU230" s="103"/>
      <c r="BV230" s="103"/>
      <c r="BW230" s="103"/>
      <c r="BX230" s="103"/>
      <c r="BY230" s="103"/>
      <c r="BZ230" s="103"/>
      <c r="CA230" s="103"/>
      <c r="CB230" s="103"/>
      <c r="CC230" s="103"/>
    </row>
    <row r="231" spans="2:81" outlineLevel="1" x14ac:dyDescent="0.25">
      <c r="B231" s="13"/>
      <c r="C231" s="13"/>
      <c r="H231" s="103"/>
      <c r="I231" s="103"/>
      <c r="J231" s="103"/>
      <c r="K231" s="103"/>
      <c r="L231" s="103"/>
      <c r="M231" s="13"/>
      <c r="N231" s="13"/>
      <c r="O231" s="13"/>
      <c r="P231" s="13"/>
      <c r="Q231" s="13"/>
      <c r="R231" s="103"/>
      <c r="S231" s="103"/>
      <c r="T231" s="103"/>
      <c r="U231" s="103"/>
      <c r="V231" s="103"/>
      <c r="W231" s="103"/>
      <c r="X231" s="103"/>
      <c r="Y231" s="103"/>
      <c r="Z231" s="103"/>
      <c r="AA231" s="103"/>
      <c r="AB231" s="103"/>
      <c r="AC231" s="103"/>
      <c r="AD231" s="103"/>
      <c r="AE231" s="103"/>
      <c r="AF231" s="103"/>
      <c r="AG231" s="103"/>
      <c r="AH231" s="103"/>
      <c r="AI231" s="103"/>
      <c r="AJ231" s="103"/>
      <c r="AK231" s="103"/>
      <c r="AL231" s="103"/>
      <c r="AM231" s="103"/>
      <c r="AN231" s="103"/>
      <c r="AO231" s="103"/>
      <c r="AP231" s="103"/>
      <c r="AQ231" s="103"/>
      <c r="AR231" s="103"/>
      <c r="AS231" s="103"/>
      <c r="AT231" s="103"/>
      <c r="AU231" s="103"/>
      <c r="AV231" s="103"/>
      <c r="AW231" s="103"/>
      <c r="AX231" s="103"/>
      <c r="AY231" s="103"/>
      <c r="AZ231" s="103"/>
      <c r="BA231" s="103"/>
      <c r="BB231" s="103"/>
      <c r="BC231" s="103"/>
      <c r="BD231" s="103"/>
      <c r="BE231" s="103"/>
      <c r="BF231" s="103"/>
      <c r="BG231" s="103"/>
      <c r="BH231" s="103"/>
      <c r="BI231" s="103"/>
      <c r="BJ231" s="103"/>
      <c r="BK231" s="103"/>
      <c r="BL231" s="103"/>
      <c r="BM231" s="103"/>
      <c r="BN231" s="103"/>
      <c r="BO231" s="103"/>
      <c r="BP231" s="103"/>
      <c r="BQ231" s="103"/>
      <c r="BR231" s="103"/>
      <c r="BS231" s="103"/>
      <c r="BT231" s="103"/>
      <c r="BU231" s="103"/>
      <c r="BV231" s="103"/>
      <c r="BW231" s="103"/>
      <c r="BX231" s="103"/>
      <c r="BY231" s="103"/>
      <c r="BZ231" s="103"/>
      <c r="CA231" s="103"/>
      <c r="CB231" s="103"/>
      <c r="CC231" s="103"/>
    </row>
    <row r="232" spans="2:81" outlineLevel="1" x14ac:dyDescent="0.25">
      <c r="B232" s="13"/>
      <c r="C232" s="13"/>
      <c r="H232" s="103"/>
      <c r="I232" s="103"/>
      <c r="J232" s="103"/>
      <c r="K232" s="103"/>
      <c r="L232" s="103"/>
      <c r="M232" s="13"/>
      <c r="N232" s="13"/>
      <c r="O232" s="13"/>
      <c r="P232" s="13"/>
      <c r="Q232" s="13"/>
      <c r="R232" s="103"/>
      <c r="S232" s="103"/>
      <c r="T232" s="103"/>
      <c r="U232" s="103"/>
      <c r="V232" s="103"/>
      <c r="W232" s="103"/>
      <c r="X232" s="103"/>
      <c r="Y232" s="103"/>
      <c r="Z232" s="103"/>
      <c r="AA232" s="103"/>
      <c r="AB232" s="103"/>
      <c r="AC232" s="103"/>
      <c r="AD232" s="103"/>
      <c r="AE232" s="103"/>
      <c r="AF232" s="103"/>
      <c r="AG232" s="103"/>
      <c r="AH232" s="103"/>
      <c r="AI232" s="103"/>
      <c r="AJ232" s="103"/>
      <c r="AK232" s="103"/>
      <c r="AL232" s="103"/>
      <c r="AM232" s="103"/>
      <c r="AN232" s="103"/>
      <c r="AO232" s="103"/>
      <c r="AP232" s="103"/>
      <c r="AQ232" s="103"/>
      <c r="AR232" s="103"/>
      <c r="AS232" s="103"/>
      <c r="AT232" s="103"/>
      <c r="AU232" s="103"/>
      <c r="AV232" s="103"/>
      <c r="AW232" s="103"/>
      <c r="AX232" s="103"/>
      <c r="AY232" s="103"/>
      <c r="AZ232" s="103"/>
      <c r="BA232" s="103"/>
      <c r="BB232" s="103"/>
      <c r="BC232" s="103"/>
      <c r="BD232" s="103"/>
      <c r="BE232" s="103"/>
      <c r="BF232" s="103"/>
      <c r="BG232" s="103"/>
      <c r="BH232" s="103"/>
      <c r="BI232" s="103"/>
      <c r="BJ232" s="103"/>
      <c r="BK232" s="103"/>
      <c r="BL232" s="103"/>
      <c r="BM232" s="103"/>
      <c r="BN232" s="103"/>
      <c r="BO232" s="103"/>
      <c r="BP232" s="103"/>
      <c r="BQ232" s="103"/>
      <c r="BR232" s="103"/>
      <c r="BS232" s="103"/>
      <c r="BT232" s="103"/>
      <c r="BU232" s="103"/>
      <c r="BV232" s="103"/>
      <c r="BW232" s="103"/>
      <c r="BX232" s="103"/>
      <c r="BY232" s="103"/>
      <c r="BZ232" s="103"/>
      <c r="CA232" s="103"/>
      <c r="CB232" s="103"/>
      <c r="CC232" s="103"/>
    </row>
    <row r="233" spans="2:81" outlineLevel="1" x14ac:dyDescent="0.25">
      <c r="B233" s="13"/>
      <c r="C233" s="13"/>
      <c r="H233" s="103"/>
      <c r="I233" s="103"/>
      <c r="J233" s="103"/>
      <c r="K233" s="103"/>
      <c r="L233" s="103"/>
      <c r="M233" s="13"/>
      <c r="N233" s="13"/>
      <c r="O233" s="13"/>
      <c r="P233" s="13"/>
      <c r="Q233" s="13"/>
      <c r="R233" s="103"/>
      <c r="S233" s="103"/>
      <c r="T233" s="103"/>
      <c r="U233" s="103"/>
      <c r="V233" s="103"/>
      <c r="W233" s="103"/>
      <c r="X233" s="103"/>
      <c r="Y233" s="103"/>
      <c r="Z233" s="103"/>
      <c r="AA233" s="103"/>
      <c r="AB233" s="103"/>
      <c r="AC233" s="103"/>
      <c r="AD233" s="103"/>
      <c r="AE233" s="103"/>
      <c r="AF233" s="103"/>
      <c r="AG233" s="103"/>
      <c r="AH233" s="103"/>
      <c r="AI233" s="103"/>
      <c r="AJ233" s="103"/>
      <c r="AK233" s="103"/>
      <c r="AL233" s="103"/>
      <c r="AM233" s="103"/>
      <c r="AN233" s="103"/>
      <c r="AO233" s="103"/>
      <c r="AP233" s="103"/>
      <c r="AQ233" s="103"/>
      <c r="AR233" s="103"/>
      <c r="AS233" s="103"/>
      <c r="AT233" s="103"/>
      <c r="AU233" s="103"/>
      <c r="AV233" s="103"/>
      <c r="AW233" s="103"/>
      <c r="AX233" s="103"/>
      <c r="AY233" s="103"/>
      <c r="AZ233" s="103"/>
      <c r="BA233" s="103"/>
      <c r="BB233" s="103"/>
      <c r="BC233" s="103"/>
      <c r="BD233" s="103"/>
      <c r="BE233" s="103"/>
      <c r="BF233" s="103"/>
      <c r="BG233" s="103"/>
      <c r="BH233" s="103"/>
      <c r="BI233" s="103"/>
      <c r="BJ233" s="103"/>
      <c r="BK233" s="103"/>
      <c r="BL233" s="103"/>
      <c r="BM233" s="103"/>
      <c r="BN233" s="103"/>
      <c r="BO233" s="103"/>
      <c r="BP233" s="103"/>
      <c r="BQ233" s="103"/>
      <c r="BR233" s="103"/>
      <c r="BS233" s="103"/>
      <c r="BT233" s="103"/>
      <c r="BU233" s="103"/>
      <c r="BV233" s="103"/>
      <c r="BW233" s="103"/>
      <c r="BX233" s="103"/>
      <c r="BY233" s="103"/>
      <c r="BZ233" s="103"/>
      <c r="CA233" s="103"/>
      <c r="CB233" s="103"/>
      <c r="CC233" s="103"/>
    </row>
    <row r="234" spans="2:81" outlineLevel="1" x14ac:dyDescent="0.25">
      <c r="B234" s="13"/>
      <c r="C234" s="13"/>
      <c r="H234" s="103"/>
      <c r="I234" s="103"/>
      <c r="J234" s="103"/>
      <c r="K234" s="103"/>
      <c r="L234" s="103"/>
      <c r="M234" s="13"/>
      <c r="N234" s="13"/>
      <c r="O234" s="13"/>
      <c r="P234" s="13"/>
      <c r="Q234" s="13"/>
      <c r="R234" s="103"/>
      <c r="S234" s="103"/>
      <c r="T234" s="103"/>
      <c r="U234" s="103"/>
      <c r="V234" s="103"/>
      <c r="W234" s="103"/>
      <c r="X234" s="103"/>
      <c r="Y234" s="103"/>
      <c r="Z234" s="103"/>
      <c r="AA234" s="103"/>
      <c r="AB234" s="103"/>
      <c r="AC234" s="103"/>
      <c r="AD234" s="103"/>
      <c r="AE234" s="103"/>
      <c r="AF234" s="103"/>
      <c r="AG234" s="103"/>
      <c r="AH234" s="103"/>
      <c r="AI234" s="103"/>
      <c r="AJ234" s="103"/>
      <c r="AK234" s="103"/>
      <c r="AL234" s="103"/>
      <c r="AM234" s="103"/>
      <c r="AN234" s="103"/>
      <c r="AO234" s="103"/>
      <c r="AP234" s="103"/>
      <c r="AQ234" s="103"/>
      <c r="AR234" s="103"/>
      <c r="AS234" s="103"/>
      <c r="AT234" s="103"/>
      <c r="AU234" s="103"/>
      <c r="AV234" s="103"/>
      <c r="AW234" s="103"/>
      <c r="AX234" s="103"/>
      <c r="AY234" s="103"/>
      <c r="AZ234" s="103"/>
      <c r="BA234" s="103"/>
      <c r="BB234" s="103"/>
      <c r="BC234" s="103"/>
      <c r="BD234" s="103"/>
      <c r="BE234" s="103"/>
      <c r="BF234" s="103"/>
      <c r="BG234" s="103"/>
      <c r="BH234" s="103"/>
      <c r="BI234" s="103"/>
      <c r="BJ234" s="103"/>
      <c r="BK234" s="103"/>
      <c r="BL234" s="103"/>
      <c r="BM234" s="103"/>
      <c r="BN234" s="103"/>
      <c r="BO234" s="103"/>
      <c r="BP234" s="103"/>
      <c r="BQ234" s="103"/>
      <c r="BR234" s="103"/>
      <c r="BS234" s="103"/>
      <c r="BT234" s="103"/>
      <c r="BU234" s="103"/>
      <c r="BV234" s="103"/>
      <c r="BW234" s="103"/>
      <c r="BX234" s="103"/>
      <c r="BY234" s="103"/>
      <c r="BZ234" s="103"/>
      <c r="CA234" s="103"/>
      <c r="CB234" s="103"/>
      <c r="CC234" s="103"/>
    </row>
    <row r="235" spans="2:81" outlineLevel="1" x14ac:dyDescent="0.25">
      <c r="B235" s="13"/>
      <c r="C235" s="13"/>
      <c r="H235" s="103"/>
      <c r="I235" s="103"/>
      <c r="J235" s="103"/>
      <c r="K235" s="103"/>
      <c r="L235" s="103"/>
      <c r="M235" s="13"/>
      <c r="N235" s="13"/>
      <c r="O235" s="13"/>
      <c r="P235" s="13"/>
      <c r="Q235" s="13"/>
      <c r="R235" s="103"/>
      <c r="S235" s="103"/>
      <c r="T235" s="103"/>
      <c r="U235" s="103"/>
      <c r="V235" s="103"/>
      <c r="W235" s="103"/>
      <c r="X235" s="103"/>
      <c r="Y235" s="103"/>
      <c r="Z235" s="103"/>
      <c r="AA235" s="103"/>
      <c r="AB235" s="103"/>
      <c r="AC235" s="103"/>
      <c r="AD235" s="103"/>
      <c r="AE235" s="103"/>
      <c r="AF235" s="103"/>
      <c r="AG235" s="103"/>
      <c r="AH235" s="103"/>
      <c r="AI235" s="103"/>
      <c r="AJ235" s="103"/>
      <c r="AK235" s="103"/>
      <c r="AL235" s="103"/>
      <c r="AM235" s="103"/>
      <c r="AN235" s="103"/>
      <c r="AO235" s="103"/>
      <c r="AP235" s="103"/>
      <c r="AQ235" s="103"/>
      <c r="AR235" s="103"/>
      <c r="AS235" s="103"/>
      <c r="AT235" s="103"/>
      <c r="AU235" s="103"/>
      <c r="AV235" s="103"/>
      <c r="AW235" s="103"/>
      <c r="AX235" s="103"/>
      <c r="AY235" s="103"/>
      <c r="AZ235" s="103"/>
      <c r="BA235" s="103"/>
      <c r="BB235" s="103"/>
      <c r="BC235" s="103"/>
      <c r="BD235" s="103"/>
      <c r="BE235" s="103"/>
      <c r="BF235" s="103"/>
      <c r="BG235" s="103"/>
      <c r="BH235" s="103"/>
      <c r="BI235" s="103"/>
      <c r="BJ235" s="103"/>
      <c r="BK235" s="103"/>
      <c r="BL235" s="103"/>
      <c r="BM235" s="103"/>
      <c r="BN235" s="103"/>
      <c r="BO235" s="103"/>
      <c r="BP235" s="103"/>
      <c r="BQ235" s="103"/>
      <c r="BR235" s="103"/>
      <c r="BS235" s="103"/>
      <c r="BT235" s="103"/>
      <c r="BU235" s="103"/>
      <c r="BV235" s="103"/>
      <c r="BW235" s="103"/>
      <c r="BX235" s="103"/>
      <c r="BY235" s="103"/>
      <c r="BZ235" s="103"/>
      <c r="CA235" s="103"/>
      <c r="CB235" s="103"/>
      <c r="CC235" s="103"/>
    </row>
    <row r="236" spans="2:81" outlineLevel="1" x14ac:dyDescent="0.25"/>
    <row r="237" spans="2:81" outlineLevel="1" x14ac:dyDescent="0.25">
      <c r="B237" s="2" t="s">
        <v>133</v>
      </c>
      <c r="C237" s="2" t="s">
        <v>32</v>
      </c>
      <c r="H237" s="2"/>
      <c r="I237" s="2"/>
      <c r="J237" s="2"/>
      <c r="K237" s="2"/>
      <c r="L237" s="2"/>
      <c r="M237" s="2"/>
      <c r="N237" s="2"/>
      <c r="O237" s="2"/>
      <c r="P237" s="2"/>
      <c r="Q237" s="2"/>
      <c r="R237" s="2" t="s">
        <v>135</v>
      </c>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row>
    <row r="238" spans="2:81" outlineLevel="1" x14ac:dyDescent="0.25">
      <c r="B238" s="13"/>
      <c r="C238" s="13"/>
      <c r="H238" s="103"/>
      <c r="I238" s="103"/>
      <c r="J238" s="103"/>
      <c r="K238" s="103"/>
      <c r="L238" s="103"/>
      <c r="M238" s="103"/>
      <c r="N238" s="103"/>
      <c r="O238" s="103"/>
      <c r="P238" s="103"/>
      <c r="Q238" s="103"/>
      <c r="R238" s="13"/>
      <c r="S238" s="13"/>
      <c r="T238" s="13"/>
      <c r="U238" s="13"/>
      <c r="V238" s="12"/>
      <c r="W238" s="103"/>
      <c r="X238" s="103"/>
      <c r="Y238" s="103"/>
      <c r="Z238" s="103"/>
      <c r="AA238" s="103"/>
      <c r="AB238" s="103"/>
      <c r="AC238" s="103"/>
      <c r="AD238" s="103"/>
      <c r="AE238" s="103"/>
      <c r="AF238" s="103"/>
      <c r="AG238" s="103"/>
      <c r="AH238" s="103"/>
      <c r="AI238" s="103"/>
      <c r="AJ238" s="103"/>
      <c r="AK238" s="103"/>
      <c r="AL238" s="103"/>
      <c r="AM238" s="103"/>
      <c r="AN238" s="103"/>
      <c r="AO238" s="103"/>
      <c r="AP238" s="103"/>
      <c r="AQ238" s="103"/>
      <c r="AR238" s="103"/>
      <c r="AS238" s="103"/>
      <c r="AT238" s="103"/>
      <c r="AU238" s="103"/>
      <c r="AV238" s="103"/>
      <c r="AW238" s="103"/>
      <c r="AX238" s="103"/>
      <c r="AY238" s="103"/>
      <c r="AZ238" s="103"/>
      <c r="BA238" s="103"/>
      <c r="BB238" s="103"/>
      <c r="BC238" s="103"/>
      <c r="BD238" s="103"/>
      <c r="BE238" s="103"/>
      <c r="BF238" s="103"/>
      <c r="BG238" s="103"/>
      <c r="BH238" s="103"/>
      <c r="BI238" s="103"/>
      <c r="BJ238" s="103"/>
      <c r="BK238" s="103"/>
      <c r="BL238" s="103"/>
      <c r="BM238" s="103"/>
      <c r="BN238" s="103"/>
      <c r="BO238" s="103"/>
      <c r="BP238" s="103"/>
      <c r="BQ238" s="103"/>
      <c r="BR238" s="103"/>
      <c r="BS238" s="103"/>
      <c r="BT238" s="103"/>
      <c r="BU238" s="103"/>
      <c r="BV238" s="103"/>
      <c r="BW238" s="103"/>
      <c r="BX238" s="103"/>
      <c r="BY238" s="103"/>
      <c r="BZ238" s="103"/>
      <c r="CA238" s="103"/>
      <c r="CB238" s="103"/>
      <c r="CC238" s="103"/>
    </row>
    <row r="239" spans="2:81" outlineLevel="1" x14ac:dyDescent="0.25">
      <c r="B239" s="13"/>
      <c r="C239" s="13"/>
      <c r="H239" s="103"/>
      <c r="I239" s="103"/>
      <c r="J239" s="103"/>
      <c r="K239" s="103"/>
      <c r="L239" s="103"/>
      <c r="M239" s="103"/>
      <c r="N239" s="103"/>
      <c r="O239" s="103"/>
      <c r="P239" s="103"/>
      <c r="Q239" s="103"/>
      <c r="R239" s="13"/>
      <c r="S239" s="13"/>
      <c r="T239" s="13"/>
      <c r="U239" s="13"/>
      <c r="V239" s="12"/>
      <c r="W239" s="103"/>
      <c r="X239" s="103"/>
      <c r="Y239" s="103"/>
      <c r="Z239" s="103"/>
      <c r="AA239" s="103"/>
      <c r="AB239" s="103"/>
      <c r="AC239" s="103"/>
      <c r="AD239" s="103"/>
      <c r="AE239" s="103"/>
      <c r="AF239" s="103"/>
      <c r="AG239" s="103"/>
      <c r="AH239" s="103"/>
      <c r="AI239" s="103"/>
      <c r="AJ239" s="103"/>
      <c r="AK239" s="103"/>
      <c r="AL239" s="103"/>
      <c r="AM239" s="103"/>
      <c r="AN239" s="103"/>
      <c r="AO239" s="103"/>
      <c r="AP239" s="103"/>
      <c r="AQ239" s="103"/>
      <c r="AR239" s="103"/>
      <c r="AS239" s="103"/>
      <c r="AT239" s="103"/>
      <c r="AU239" s="103"/>
      <c r="AV239" s="103"/>
      <c r="AW239" s="103"/>
      <c r="AX239" s="103"/>
      <c r="AY239" s="103"/>
      <c r="AZ239" s="103"/>
      <c r="BA239" s="103"/>
      <c r="BB239" s="103"/>
      <c r="BC239" s="103"/>
      <c r="BD239" s="103"/>
      <c r="BE239" s="103"/>
      <c r="BF239" s="103"/>
      <c r="BG239" s="103"/>
      <c r="BH239" s="103"/>
      <c r="BI239" s="103"/>
      <c r="BJ239" s="103"/>
      <c r="BK239" s="103"/>
      <c r="BL239" s="103"/>
      <c r="BM239" s="103"/>
      <c r="BN239" s="103"/>
      <c r="BO239" s="103"/>
      <c r="BP239" s="103"/>
      <c r="BQ239" s="103"/>
      <c r="BR239" s="103"/>
      <c r="BS239" s="103"/>
      <c r="BT239" s="103"/>
      <c r="BU239" s="103"/>
      <c r="BV239" s="103"/>
      <c r="BW239" s="103"/>
      <c r="BX239" s="103"/>
      <c r="BY239" s="103"/>
      <c r="BZ239" s="103"/>
      <c r="CA239" s="103"/>
      <c r="CB239" s="103"/>
      <c r="CC239" s="103"/>
    </row>
    <row r="240" spans="2:81" outlineLevel="1" x14ac:dyDescent="0.25">
      <c r="B240" s="13"/>
      <c r="C240" s="13"/>
      <c r="H240" s="103"/>
      <c r="I240" s="103"/>
      <c r="J240" s="103"/>
      <c r="K240" s="103"/>
      <c r="L240" s="103"/>
      <c r="M240" s="103"/>
      <c r="N240" s="103"/>
      <c r="O240" s="103"/>
      <c r="P240" s="103"/>
      <c r="Q240" s="103"/>
      <c r="R240" s="13"/>
      <c r="S240" s="13"/>
      <c r="T240" s="13"/>
      <c r="U240" s="13"/>
      <c r="V240" s="12"/>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3"/>
      <c r="AR240" s="103"/>
      <c r="AS240" s="103"/>
      <c r="AT240" s="103"/>
      <c r="AU240" s="103"/>
      <c r="AV240" s="103"/>
      <c r="AW240" s="103"/>
      <c r="AX240" s="103"/>
      <c r="AY240" s="103"/>
      <c r="AZ240" s="103"/>
      <c r="BA240" s="103"/>
      <c r="BB240" s="103"/>
      <c r="BC240" s="103"/>
      <c r="BD240" s="103"/>
      <c r="BE240" s="103"/>
      <c r="BF240" s="103"/>
      <c r="BG240" s="103"/>
      <c r="BH240" s="103"/>
      <c r="BI240" s="103"/>
      <c r="BJ240" s="103"/>
      <c r="BK240" s="103"/>
      <c r="BL240" s="103"/>
      <c r="BM240" s="103"/>
      <c r="BN240" s="103"/>
      <c r="BO240" s="103"/>
      <c r="BP240" s="103"/>
      <c r="BQ240" s="103"/>
      <c r="BR240" s="103"/>
      <c r="BS240" s="103"/>
      <c r="BT240" s="103"/>
      <c r="BU240" s="103"/>
      <c r="BV240" s="103"/>
      <c r="BW240" s="103"/>
      <c r="BX240" s="103"/>
      <c r="BY240" s="103"/>
      <c r="BZ240" s="103"/>
      <c r="CA240" s="103"/>
      <c r="CB240" s="103"/>
      <c r="CC240" s="103"/>
    </row>
    <row r="241" spans="2:81" outlineLevel="1" x14ac:dyDescent="0.25">
      <c r="B241" s="13"/>
      <c r="C241" s="13"/>
      <c r="H241" s="103"/>
      <c r="I241" s="103"/>
      <c r="J241" s="103"/>
      <c r="K241" s="103"/>
      <c r="L241" s="103"/>
      <c r="M241" s="103"/>
      <c r="N241" s="103"/>
      <c r="O241" s="103"/>
      <c r="P241" s="103"/>
      <c r="Q241" s="103"/>
      <c r="R241" s="13"/>
      <c r="S241" s="13"/>
      <c r="T241" s="13"/>
      <c r="U241" s="13"/>
      <c r="V241" s="12"/>
      <c r="W241" s="103"/>
      <c r="X241" s="103"/>
      <c r="Y241" s="103"/>
      <c r="Z241" s="103"/>
      <c r="AA241" s="103"/>
      <c r="AB241" s="103"/>
      <c r="AC241" s="103"/>
      <c r="AD241" s="103"/>
      <c r="AE241" s="103"/>
      <c r="AF241" s="103"/>
      <c r="AG241" s="103"/>
      <c r="AH241" s="103"/>
      <c r="AI241" s="103"/>
      <c r="AJ241" s="103"/>
      <c r="AK241" s="103"/>
      <c r="AL241" s="103"/>
      <c r="AM241" s="103"/>
      <c r="AN241" s="103"/>
      <c r="AO241" s="103"/>
      <c r="AP241" s="103"/>
      <c r="AQ241" s="103"/>
      <c r="AR241" s="103"/>
      <c r="AS241" s="103"/>
      <c r="AT241" s="103"/>
      <c r="AU241" s="103"/>
      <c r="AV241" s="103"/>
      <c r="AW241" s="103"/>
      <c r="AX241" s="103"/>
      <c r="AY241" s="103"/>
      <c r="AZ241" s="103"/>
      <c r="BA241" s="103"/>
      <c r="BB241" s="103"/>
      <c r="BC241" s="103"/>
      <c r="BD241" s="103"/>
      <c r="BE241" s="103"/>
      <c r="BF241" s="103"/>
      <c r="BG241" s="103"/>
      <c r="BH241" s="103"/>
      <c r="BI241" s="103"/>
      <c r="BJ241" s="103"/>
      <c r="BK241" s="103"/>
      <c r="BL241" s="103"/>
      <c r="BM241" s="103"/>
      <c r="BN241" s="103"/>
      <c r="BO241" s="103"/>
      <c r="BP241" s="103"/>
      <c r="BQ241" s="103"/>
      <c r="BR241" s="103"/>
      <c r="BS241" s="103"/>
      <c r="BT241" s="103"/>
      <c r="BU241" s="103"/>
      <c r="BV241" s="103"/>
      <c r="BW241" s="103"/>
      <c r="BX241" s="103"/>
      <c r="BY241" s="103"/>
      <c r="BZ241" s="103"/>
      <c r="CA241" s="103"/>
      <c r="CB241" s="103"/>
      <c r="CC241" s="103"/>
    </row>
    <row r="242" spans="2:81" outlineLevel="1" x14ac:dyDescent="0.25">
      <c r="B242" s="13"/>
      <c r="C242" s="13"/>
      <c r="H242" s="103"/>
      <c r="I242" s="103"/>
      <c r="J242" s="103"/>
      <c r="K242" s="103"/>
      <c r="L242" s="103"/>
      <c r="M242" s="103"/>
      <c r="N242" s="103"/>
      <c r="O242" s="103"/>
      <c r="P242" s="103"/>
      <c r="Q242" s="103"/>
      <c r="R242" s="13"/>
      <c r="S242" s="13"/>
      <c r="T242" s="13"/>
      <c r="U242" s="13"/>
      <c r="V242" s="12"/>
      <c r="W242" s="103"/>
      <c r="X242" s="103"/>
      <c r="Y242" s="103"/>
      <c r="Z242" s="103"/>
      <c r="AA242" s="103"/>
      <c r="AB242" s="103"/>
      <c r="AC242" s="103"/>
      <c r="AD242" s="103"/>
      <c r="AE242" s="103"/>
      <c r="AF242" s="103"/>
      <c r="AG242" s="103"/>
      <c r="AH242" s="103"/>
      <c r="AI242" s="103"/>
      <c r="AJ242" s="103"/>
      <c r="AK242" s="103"/>
      <c r="AL242" s="103"/>
      <c r="AM242" s="103"/>
      <c r="AN242" s="103"/>
      <c r="AO242" s="103"/>
      <c r="AP242" s="103"/>
      <c r="AQ242" s="103"/>
      <c r="AR242" s="103"/>
      <c r="AS242" s="103"/>
      <c r="AT242" s="103"/>
      <c r="AU242" s="103"/>
      <c r="AV242" s="103"/>
      <c r="AW242" s="103"/>
      <c r="AX242" s="103"/>
      <c r="AY242" s="103"/>
      <c r="AZ242" s="103"/>
      <c r="BA242" s="103"/>
      <c r="BB242" s="103"/>
      <c r="BC242" s="103"/>
      <c r="BD242" s="103"/>
      <c r="BE242" s="103"/>
      <c r="BF242" s="103"/>
      <c r="BG242" s="103"/>
      <c r="BH242" s="103"/>
      <c r="BI242" s="103"/>
      <c r="BJ242" s="103"/>
      <c r="BK242" s="103"/>
      <c r="BL242" s="103"/>
      <c r="BM242" s="103"/>
      <c r="BN242" s="103"/>
      <c r="BO242" s="103"/>
      <c r="BP242" s="103"/>
      <c r="BQ242" s="103"/>
      <c r="BR242" s="103"/>
      <c r="BS242" s="103"/>
      <c r="BT242" s="103"/>
      <c r="BU242" s="103"/>
      <c r="BV242" s="103"/>
      <c r="BW242" s="103"/>
      <c r="BX242" s="103"/>
      <c r="BY242" s="103"/>
      <c r="BZ242" s="103"/>
      <c r="CA242" s="103"/>
      <c r="CB242" s="103"/>
      <c r="CC242" s="103"/>
    </row>
    <row r="243" spans="2:81" outlineLevel="1" x14ac:dyDescent="0.25">
      <c r="B243" s="13"/>
      <c r="C243" s="13"/>
      <c r="H243" s="103"/>
      <c r="I243" s="103"/>
      <c r="J243" s="103"/>
      <c r="K243" s="103"/>
      <c r="L243" s="103"/>
      <c r="M243" s="103"/>
      <c r="N243" s="103"/>
      <c r="O243" s="103"/>
      <c r="P243" s="103"/>
      <c r="Q243" s="103"/>
      <c r="R243" s="13"/>
      <c r="S243" s="13"/>
      <c r="T243" s="13"/>
      <c r="U243" s="13"/>
      <c r="V243" s="1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3"/>
      <c r="AR243" s="103"/>
      <c r="AS243" s="103"/>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3"/>
      <c r="BQ243" s="103"/>
      <c r="BR243" s="103"/>
      <c r="BS243" s="103"/>
      <c r="BT243" s="103"/>
      <c r="BU243" s="103"/>
      <c r="BV243" s="103"/>
      <c r="BW243" s="103"/>
      <c r="BX243" s="103"/>
      <c r="BY243" s="103"/>
      <c r="BZ243" s="103"/>
      <c r="CA243" s="103"/>
      <c r="CB243" s="103"/>
      <c r="CC243" s="103"/>
    </row>
    <row r="244" spans="2:81" outlineLevel="1" x14ac:dyDescent="0.25">
      <c r="B244" s="13"/>
      <c r="C244" s="13"/>
      <c r="H244" s="103"/>
      <c r="I244" s="103"/>
      <c r="J244" s="103"/>
      <c r="K244" s="103"/>
      <c r="L244" s="103"/>
      <c r="M244" s="103"/>
      <c r="N244" s="103"/>
      <c r="O244" s="103"/>
      <c r="P244" s="103"/>
      <c r="Q244" s="103"/>
      <c r="R244" s="13"/>
      <c r="S244" s="13"/>
      <c r="T244" s="13"/>
      <c r="U244" s="13"/>
      <c r="V244" s="13"/>
      <c r="W244" s="103"/>
      <c r="X244" s="103"/>
      <c r="Y244" s="103"/>
      <c r="Z244" s="103"/>
      <c r="AA244" s="103"/>
      <c r="AB244" s="103"/>
      <c r="AC244" s="103"/>
      <c r="AD244" s="103"/>
      <c r="AE244" s="103"/>
      <c r="AF244" s="103"/>
      <c r="AG244" s="103"/>
      <c r="AH244" s="103"/>
      <c r="AI244" s="103"/>
      <c r="AJ244" s="103"/>
      <c r="AK244" s="103"/>
      <c r="AL244" s="103"/>
      <c r="AM244" s="103"/>
      <c r="AN244" s="103"/>
      <c r="AO244" s="103"/>
      <c r="AP244" s="103"/>
      <c r="AQ244" s="103"/>
      <c r="AR244" s="103"/>
      <c r="AS244" s="103"/>
      <c r="AT244" s="103"/>
      <c r="AU244" s="103"/>
      <c r="AV244" s="103"/>
      <c r="AW244" s="103"/>
      <c r="AX244" s="103"/>
      <c r="AY244" s="103"/>
      <c r="AZ244" s="103"/>
      <c r="BA244" s="103"/>
      <c r="BB244" s="103"/>
      <c r="BC244" s="103"/>
      <c r="BD244" s="103"/>
      <c r="BE244" s="103"/>
      <c r="BF244" s="103"/>
      <c r="BG244" s="103"/>
      <c r="BH244" s="103"/>
      <c r="BI244" s="103"/>
      <c r="BJ244" s="103"/>
      <c r="BK244" s="103"/>
      <c r="BL244" s="103"/>
      <c r="BM244" s="103"/>
      <c r="BN244" s="103"/>
      <c r="BO244" s="103"/>
      <c r="BP244" s="103"/>
      <c r="BQ244" s="103"/>
      <c r="BR244" s="103"/>
      <c r="BS244" s="103"/>
      <c r="BT244" s="103"/>
      <c r="BU244" s="103"/>
      <c r="BV244" s="103"/>
      <c r="BW244" s="103"/>
      <c r="BX244" s="103"/>
      <c r="BY244" s="103"/>
      <c r="BZ244" s="103"/>
      <c r="CA244" s="103"/>
      <c r="CB244" s="103"/>
      <c r="CC244" s="103"/>
    </row>
    <row r="245" spans="2:81" outlineLevel="1" x14ac:dyDescent="0.25">
      <c r="B245" s="13"/>
      <c r="C245" s="13"/>
      <c r="H245" s="103"/>
      <c r="I245" s="103"/>
      <c r="J245" s="103"/>
      <c r="K245" s="103"/>
      <c r="L245" s="103"/>
      <c r="M245" s="103"/>
      <c r="N245" s="103"/>
      <c r="O245" s="103"/>
      <c r="P245" s="103"/>
      <c r="Q245" s="103"/>
      <c r="R245" s="13"/>
      <c r="S245" s="13"/>
      <c r="T245" s="13"/>
      <c r="U245" s="13"/>
      <c r="V245" s="13"/>
      <c r="W245" s="103"/>
      <c r="X245" s="103"/>
      <c r="Y245" s="103"/>
      <c r="Z245" s="103"/>
      <c r="AA245" s="103"/>
      <c r="AB245" s="103"/>
      <c r="AC245" s="103"/>
      <c r="AD245" s="103"/>
      <c r="AE245" s="103"/>
      <c r="AF245" s="103"/>
      <c r="AG245" s="103"/>
      <c r="AH245" s="103"/>
      <c r="AI245" s="103"/>
      <c r="AJ245" s="103"/>
      <c r="AK245" s="103"/>
      <c r="AL245" s="103"/>
      <c r="AM245" s="103"/>
      <c r="AN245" s="103"/>
      <c r="AO245" s="103"/>
      <c r="AP245" s="103"/>
      <c r="AQ245" s="103"/>
      <c r="AR245" s="103"/>
      <c r="AS245" s="103"/>
      <c r="AT245" s="103"/>
      <c r="AU245" s="103"/>
      <c r="AV245" s="103"/>
      <c r="AW245" s="103"/>
      <c r="AX245" s="103"/>
      <c r="AY245" s="103"/>
      <c r="AZ245" s="103"/>
      <c r="BA245" s="103"/>
      <c r="BB245" s="103"/>
      <c r="BC245" s="103"/>
      <c r="BD245" s="103"/>
      <c r="BE245" s="103"/>
      <c r="BF245" s="103"/>
      <c r="BG245" s="103"/>
      <c r="BH245" s="103"/>
      <c r="BI245" s="103"/>
      <c r="BJ245" s="103"/>
      <c r="BK245" s="103"/>
      <c r="BL245" s="103"/>
      <c r="BM245" s="103"/>
      <c r="BN245" s="103"/>
      <c r="BO245" s="103"/>
      <c r="BP245" s="103"/>
      <c r="BQ245" s="103"/>
      <c r="BR245" s="103"/>
      <c r="BS245" s="103"/>
      <c r="BT245" s="103"/>
      <c r="BU245" s="103"/>
      <c r="BV245" s="103"/>
      <c r="BW245" s="103"/>
      <c r="BX245" s="103"/>
      <c r="BY245" s="103"/>
      <c r="BZ245" s="103"/>
      <c r="CA245" s="103"/>
      <c r="CB245" s="103"/>
      <c r="CC245" s="103"/>
    </row>
    <row r="246" spans="2:81" outlineLevel="1" x14ac:dyDescent="0.25">
      <c r="B246" s="13"/>
      <c r="C246" s="13"/>
      <c r="H246" s="103"/>
      <c r="I246" s="103"/>
      <c r="J246" s="103"/>
      <c r="K246" s="103"/>
      <c r="L246" s="103"/>
      <c r="M246" s="103"/>
      <c r="N246" s="103"/>
      <c r="O246" s="103"/>
      <c r="P246" s="103"/>
      <c r="Q246" s="103"/>
      <c r="R246" s="13"/>
      <c r="S246" s="13"/>
      <c r="T246" s="13"/>
      <c r="U246" s="13"/>
      <c r="V246" s="13"/>
      <c r="W246" s="103"/>
      <c r="X246" s="103"/>
      <c r="Y246" s="103"/>
      <c r="Z246" s="103"/>
      <c r="AA246" s="103"/>
      <c r="AB246" s="103"/>
      <c r="AC246" s="103"/>
      <c r="AD246" s="103"/>
      <c r="AE246" s="103"/>
      <c r="AF246" s="103"/>
      <c r="AG246" s="103"/>
      <c r="AH246" s="103"/>
      <c r="AI246" s="103"/>
      <c r="AJ246" s="103"/>
      <c r="AK246" s="103"/>
      <c r="AL246" s="103"/>
      <c r="AM246" s="103"/>
      <c r="AN246" s="103"/>
      <c r="AO246" s="103"/>
      <c r="AP246" s="103"/>
      <c r="AQ246" s="103"/>
      <c r="AR246" s="103"/>
      <c r="AS246" s="103"/>
      <c r="AT246" s="103"/>
      <c r="AU246" s="103"/>
      <c r="AV246" s="103"/>
      <c r="AW246" s="103"/>
      <c r="AX246" s="103"/>
      <c r="AY246" s="103"/>
      <c r="AZ246" s="103"/>
      <c r="BA246" s="103"/>
      <c r="BB246" s="103"/>
      <c r="BC246" s="103"/>
      <c r="BD246" s="103"/>
      <c r="BE246" s="103"/>
      <c r="BF246" s="103"/>
      <c r="BG246" s="103"/>
      <c r="BH246" s="103"/>
      <c r="BI246" s="103"/>
      <c r="BJ246" s="103"/>
      <c r="BK246" s="103"/>
      <c r="BL246" s="103"/>
      <c r="BM246" s="103"/>
      <c r="BN246" s="103"/>
      <c r="BO246" s="103"/>
      <c r="BP246" s="103"/>
      <c r="BQ246" s="103"/>
      <c r="BR246" s="103"/>
      <c r="BS246" s="103"/>
      <c r="BT246" s="103"/>
      <c r="BU246" s="103"/>
      <c r="BV246" s="103"/>
      <c r="BW246" s="103"/>
      <c r="BX246" s="103"/>
      <c r="BY246" s="103"/>
      <c r="BZ246" s="103"/>
      <c r="CA246" s="103"/>
      <c r="CB246" s="103"/>
      <c r="CC246" s="103"/>
    </row>
    <row r="247" spans="2:81" outlineLevel="1" x14ac:dyDescent="0.25">
      <c r="B247" s="13"/>
      <c r="C247" s="13"/>
      <c r="H247" s="103"/>
      <c r="I247" s="103"/>
      <c r="J247" s="103"/>
      <c r="K247" s="103"/>
      <c r="L247" s="103"/>
      <c r="M247" s="103"/>
      <c r="N247" s="103"/>
      <c r="O247" s="103"/>
      <c r="P247" s="103"/>
      <c r="Q247" s="103"/>
      <c r="R247" s="13"/>
      <c r="S247" s="13"/>
      <c r="T247" s="13"/>
      <c r="U247" s="13"/>
      <c r="V247" s="12"/>
      <c r="W247" s="103"/>
      <c r="X247" s="103"/>
      <c r="Y247" s="103"/>
      <c r="Z247" s="103"/>
      <c r="AA247" s="103"/>
      <c r="AB247" s="103"/>
      <c r="AC247" s="103"/>
      <c r="AD247" s="103"/>
      <c r="AE247" s="103"/>
      <c r="AF247" s="103"/>
      <c r="AG247" s="103"/>
      <c r="AH247" s="103"/>
      <c r="AI247" s="103"/>
      <c r="AJ247" s="103"/>
      <c r="AK247" s="103"/>
      <c r="AL247" s="103"/>
      <c r="AM247" s="103"/>
      <c r="AN247" s="103"/>
      <c r="AO247" s="103"/>
      <c r="AP247" s="103"/>
      <c r="AQ247" s="103"/>
      <c r="AR247" s="103"/>
      <c r="AS247" s="103"/>
      <c r="AT247" s="103"/>
      <c r="AU247" s="103"/>
      <c r="AV247" s="103"/>
      <c r="AW247" s="103"/>
      <c r="AX247" s="103"/>
      <c r="AY247" s="103"/>
      <c r="AZ247" s="103"/>
      <c r="BA247" s="103"/>
      <c r="BB247" s="103"/>
      <c r="BC247" s="103"/>
      <c r="BD247" s="103"/>
      <c r="BE247" s="103"/>
      <c r="BF247" s="103"/>
      <c r="BG247" s="103"/>
      <c r="BH247" s="103"/>
      <c r="BI247" s="103"/>
      <c r="BJ247" s="103"/>
      <c r="BK247" s="103"/>
      <c r="BL247" s="103"/>
      <c r="BM247" s="103"/>
      <c r="BN247" s="103"/>
      <c r="BO247" s="103"/>
      <c r="BP247" s="103"/>
      <c r="BQ247" s="103"/>
      <c r="BR247" s="103"/>
      <c r="BS247" s="103"/>
      <c r="BT247" s="103"/>
      <c r="BU247" s="103"/>
      <c r="BV247" s="103"/>
      <c r="BW247" s="103"/>
      <c r="BX247" s="103"/>
      <c r="BY247" s="103"/>
      <c r="BZ247" s="103"/>
      <c r="CA247" s="103"/>
      <c r="CB247" s="103"/>
      <c r="CC247" s="103"/>
    </row>
    <row r="248" spans="2:81" outlineLevel="1" x14ac:dyDescent="0.25">
      <c r="B248" s="13"/>
      <c r="C248" s="13"/>
      <c r="H248" s="103"/>
      <c r="I248" s="103"/>
      <c r="J248" s="103"/>
      <c r="K248" s="103"/>
      <c r="L248" s="103"/>
      <c r="M248" s="103"/>
      <c r="N248" s="103"/>
      <c r="O248" s="103"/>
      <c r="P248" s="103"/>
      <c r="Q248" s="103"/>
      <c r="R248" s="13"/>
      <c r="S248" s="13"/>
      <c r="T248" s="13"/>
      <c r="U248" s="13"/>
      <c r="V248" s="12"/>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3"/>
      <c r="AY248" s="103"/>
      <c r="AZ248" s="103"/>
      <c r="BA248" s="103"/>
      <c r="BB248" s="103"/>
      <c r="BC248" s="103"/>
      <c r="BD248" s="103"/>
      <c r="BE248" s="103"/>
      <c r="BF248" s="103"/>
      <c r="BG248" s="103"/>
      <c r="BH248" s="103"/>
      <c r="BI248" s="103"/>
      <c r="BJ248" s="103"/>
      <c r="BK248" s="103"/>
      <c r="BL248" s="103"/>
      <c r="BM248" s="103"/>
      <c r="BN248" s="103"/>
      <c r="BO248" s="103"/>
      <c r="BP248" s="103"/>
      <c r="BQ248" s="103"/>
      <c r="BR248" s="103"/>
      <c r="BS248" s="103"/>
      <c r="BT248" s="103"/>
      <c r="BU248" s="103"/>
      <c r="BV248" s="103"/>
      <c r="BW248" s="103"/>
      <c r="BX248" s="103"/>
      <c r="BY248" s="103"/>
      <c r="BZ248" s="103"/>
      <c r="CA248" s="103"/>
      <c r="CB248" s="103"/>
      <c r="CC248" s="103"/>
    </row>
    <row r="249" spans="2:81" outlineLevel="1" x14ac:dyDescent="0.25">
      <c r="B249" s="13"/>
      <c r="C249" s="13"/>
      <c r="H249" s="103"/>
      <c r="I249" s="103"/>
      <c r="J249" s="103"/>
      <c r="K249" s="103"/>
      <c r="L249" s="103"/>
      <c r="M249" s="103"/>
      <c r="N249" s="103"/>
      <c r="O249" s="103"/>
      <c r="P249" s="103"/>
      <c r="Q249" s="103"/>
      <c r="R249" s="13"/>
      <c r="S249" s="13"/>
      <c r="T249" s="13"/>
      <c r="U249" s="13"/>
      <c r="V249" s="12"/>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3"/>
      <c r="AY249" s="103"/>
      <c r="AZ249" s="103"/>
      <c r="BA249" s="103"/>
      <c r="BB249" s="103"/>
      <c r="BC249" s="103"/>
      <c r="BD249" s="103"/>
      <c r="BE249" s="103"/>
      <c r="BF249" s="103"/>
      <c r="BG249" s="103"/>
      <c r="BH249" s="103"/>
      <c r="BI249" s="103"/>
      <c r="BJ249" s="103"/>
      <c r="BK249" s="103"/>
      <c r="BL249" s="103"/>
      <c r="BM249" s="103"/>
      <c r="BN249" s="103"/>
      <c r="BO249" s="103"/>
      <c r="BP249" s="103"/>
      <c r="BQ249" s="103"/>
      <c r="BR249" s="103"/>
      <c r="BS249" s="103"/>
      <c r="BT249" s="103"/>
      <c r="BU249" s="103"/>
      <c r="BV249" s="103"/>
      <c r="BW249" s="103"/>
      <c r="BX249" s="103"/>
      <c r="BY249" s="103"/>
      <c r="BZ249" s="103"/>
      <c r="CA249" s="103"/>
      <c r="CB249" s="103"/>
      <c r="CC249" s="103"/>
    </row>
    <row r="250" spans="2:81" outlineLevel="1" x14ac:dyDescent="0.25">
      <c r="B250" s="13"/>
      <c r="C250" s="13"/>
      <c r="H250" s="103"/>
      <c r="I250" s="103"/>
      <c r="J250" s="103"/>
      <c r="K250" s="103"/>
      <c r="L250" s="103"/>
      <c r="M250" s="103"/>
      <c r="N250" s="103"/>
      <c r="O250" s="103"/>
      <c r="P250" s="103"/>
      <c r="Q250" s="103"/>
      <c r="R250" s="13"/>
      <c r="S250" s="13"/>
      <c r="T250" s="13"/>
      <c r="U250" s="13"/>
      <c r="V250" s="12"/>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3"/>
      <c r="AY250" s="103"/>
      <c r="AZ250" s="103"/>
      <c r="BA250" s="103"/>
      <c r="BB250" s="103"/>
      <c r="BC250" s="103"/>
      <c r="BD250" s="103"/>
      <c r="BE250" s="103"/>
      <c r="BF250" s="103"/>
      <c r="BG250" s="103"/>
      <c r="BH250" s="103"/>
      <c r="BI250" s="103"/>
      <c r="BJ250" s="103"/>
      <c r="BK250" s="103"/>
      <c r="BL250" s="103"/>
      <c r="BM250" s="103"/>
      <c r="BN250" s="103"/>
      <c r="BO250" s="103"/>
      <c r="BP250" s="103"/>
      <c r="BQ250" s="103"/>
      <c r="BR250" s="103"/>
      <c r="BS250" s="103"/>
      <c r="BT250" s="103"/>
      <c r="BU250" s="103"/>
      <c r="BV250" s="103"/>
      <c r="BW250" s="103"/>
      <c r="BX250" s="103"/>
      <c r="BY250" s="103"/>
      <c r="BZ250" s="103"/>
      <c r="CA250" s="103"/>
      <c r="CB250" s="103"/>
      <c r="CC250" s="103"/>
    </row>
    <row r="251" spans="2:81" outlineLevel="1" x14ac:dyDescent="0.25">
      <c r="B251" s="13"/>
      <c r="C251" s="13"/>
      <c r="H251" s="103"/>
      <c r="I251" s="103"/>
      <c r="J251" s="103"/>
      <c r="K251" s="103"/>
      <c r="L251" s="103"/>
      <c r="M251" s="103"/>
      <c r="N251" s="103"/>
      <c r="O251" s="103"/>
      <c r="P251" s="103"/>
      <c r="Q251" s="103"/>
      <c r="R251" s="13"/>
      <c r="S251" s="13"/>
      <c r="T251" s="13"/>
      <c r="U251" s="13"/>
      <c r="V251" s="13"/>
      <c r="W251" s="103"/>
      <c r="X251" s="103"/>
      <c r="Y251" s="103"/>
      <c r="Z251" s="103"/>
      <c r="AA251" s="103"/>
      <c r="AB251" s="103"/>
      <c r="AC251" s="103"/>
      <c r="AD251" s="103"/>
      <c r="AE251" s="103"/>
      <c r="AF251" s="103"/>
      <c r="AG251" s="103"/>
      <c r="AH251" s="103"/>
      <c r="AI251" s="103"/>
      <c r="AJ251" s="103"/>
      <c r="AK251" s="103"/>
      <c r="AL251" s="103"/>
      <c r="AM251" s="103"/>
      <c r="AN251" s="103"/>
      <c r="AO251" s="103"/>
      <c r="AP251" s="103"/>
      <c r="AQ251" s="103"/>
      <c r="AR251" s="103"/>
      <c r="AS251" s="103"/>
      <c r="AT251" s="103"/>
      <c r="AU251" s="103"/>
      <c r="AV251" s="103"/>
      <c r="AW251" s="103"/>
      <c r="AX251" s="103"/>
      <c r="AY251" s="103"/>
      <c r="AZ251" s="103"/>
      <c r="BA251" s="103"/>
      <c r="BB251" s="103"/>
      <c r="BC251" s="103"/>
      <c r="BD251" s="103"/>
      <c r="BE251" s="103"/>
      <c r="BF251" s="103"/>
      <c r="BG251" s="103"/>
      <c r="BH251" s="103"/>
      <c r="BI251" s="103"/>
      <c r="BJ251" s="103"/>
      <c r="BK251" s="103"/>
      <c r="BL251" s="103"/>
      <c r="BM251" s="103"/>
      <c r="BN251" s="103"/>
      <c r="BO251" s="103"/>
      <c r="BP251" s="103"/>
      <c r="BQ251" s="103"/>
      <c r="BR251" s="103"/>
      <c r="BS251" s="103"/>
      <c r="BT251" s="103"/>
      <c r="BU251" s="103"/>
      <c r="BV251" s="103"/>
      <c r="BW251" s="103"/>
      <c r="BX251" s="103"/>
      <c r="BY251" s="103"/>
      <c r="BZ251" s="103"/>
      <c r="CA251" s="103"/>
      <c r="CB251" s="103"/>
      <c r="CC251" s="103"/>
    </row>
    <row r="252" spans="2:81" outlineLevel="1" x14ac:dyDescent="0.25">
      <c r="B252" s="13"/>
      <c r="C252" s="13"/>
      <c r="H252" s="103"/>
      <c r="I252" s="103"/>
      <c r="J252" s="103"/>
      <c r="K252" s="103"/>
      <c r="L252" s="103"/>
      <c r="M252" s="103"/>
      <c r="N252" s="103"/>
      <c r="O252" s="103"/>
      <c r="P252" s="103"/>
      <c r="Q252" s="103"/>
      <c r="R252" s="13"/>
      <c r="S252" s="13"/>
      <c r="T252" s="13"/>
      <c r="U252" s="13"/>
      <c r="V252" s="1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3"/>
      <c r="AY252" s="103"/>
      <c r="AZ252" s="103"/>
      <c r="BA252" s="103"/>
      <c r="BB252" s="103"/>
      <c r="BC252" s="103"/>
      <c r="BD252" s="103"/>
      <c r="BE252" s="103"/>
      <c r="BF252" s="103"/>
      <c r="BG252" s="103"/>
      <c r="BH252" s="103"/>
      <c r="BI252" s="103"/>
      <c r="BJ252" s="103"/>
      <c r="BK252" s="103"/>
      <c r="BL252" s="103"/>
      <c r="BM252" s="103"/>
      <c r="BN252" s="103"/>
      <c r="BO252" s="103"/>
      <c r="BP252" s="103"/>
      <c r="BQ252" s="103"/>
      <c r="BR252" s="103"/>
      <c r="BS252" s="103"/>
      <c r="BT252" s="103"/>
      <c r="BU252" s="103"/>
      <c r="BV252" s="103"/>
      <c r="BW252" s="103"/>
      <c r="BX252" s="103"/>
      <c r="BY252" s="103"/>
      <c r="BZ252" s="103"/>
      <c r="CA252" s="103"/>
      <c r="CB252" s="103"/>
      <c r="CC252" s="103"/>
    </row>
    <row r="253" spans="2:81" outlineLevel="1" x14ac:dyDescent="0.25">
      <c r="B253" s="13"/>
      <c r="C253" s="13"/>
      <c r="H253" s="103"/>
      <c r="I253" s="103"/>
      <c r="J253" s="103"/>
      <c r="K253" s="103"/>
      <c r="L253" s="103"/>
      <c r="M253" s="103"/>
      <c r="N253" s="103"/>
      <c r="O253" s="103"/>
      <c r="P253" s="103"/>
      <c r="Q253" s="103"/>
      <c r="R253" s="13"/>
      <c r="S253" s="13"/>
      <c r="T253" s="13"/>
      <c r="U253" s="13"/>
      <c r="V253" s="13"/>
      <c r="W253" s="103"/>
      <c r="X253" s="103"/>
      <c r="Y253" s="103"/>
      <c r="Z253" s="103"/>
      <c r="AA253" s="103"/>
      <c r="AB253" s="103"/>
      <c r="AC253" s="103"/>
      <c r="AD253" s="103"/>
      <c r="AE253" s="103"/>
      <c r="AF253" s="103"/>
      <c r="AG253" s="103"/>
      <c r="AH253" s="103"/>
      <c r="AI253" s="103"/>
      <c r="AJ253" s="103"/>
      <c r="AK253" s="103"/>
      <c r="AL253" s="103"/>
      <c r="AM253" s="103"/>
      <c r="AN253" s="103"/>
      <c r="AO253" s="103"/>
      <c r="AP253" s="103"/>
      <c r="AQ253" s="103"/>
      <c r="AR253" s="103"/>
      <c r="AS253" s="103"/>
      <c r="AT253" s="103"/>
      <c r="AU253" s="103"/>
      <c r="AV253" s="103"/>
      <c r="AW253" s="103"/>
      <c r="AX253" s="103"/>
      <c r="AY253" s="103"/>
      <c r="AZ253" s="103"/>
      <c r="BA253" s="103"/>
      <c r="BB253" s="103"/>
      <c r="BC253" s="103"/>
      <c r="BD253" s="103"/>
      <c r="BE253" s="103"/>
      <c r="BF253" s="103"/>
      <c r="BG253" s="103"/>
      <c r="BH253" s="103"/>
      <c r="BI253" s="103"/>
      <c r="BJ253" s="103"/>
      <c r="BK253" s="103"/>
      <c r="BL253" s="103"/>
      <c r="BM253" s="103"/>
      <c r="BN253" s="103"/>
      <c r="BO253" s="103"/>
      <c r="BP253" s="103"/>
      <c r="BQ253" s="103"/>
      <c r="BR253" s="103"/>
      <c r="BS253" s="103"/>
      <c r="BT253" s="103"/>
      <c r="BU253" s="103"/>
      <c r="BV253" s="103"/>
      <c r="BW253" s="103"/>
      <c r="BX253" s="103"/>
      <c r="BY253" s="103"/>
      <c r="BZ253" s="103"/>
      <c r="CA253" s="103"/>
      <c r="CB253" s="103"/>
      <c r="CC253" s="103"/>
    </row>
    <row r="254" spans="2:81" outlineLevel="1" x14ac:dyDescent="0.25">
      <c r="B254" s="13"/>
      <c r="C254" s="13"/>
      <c r="H254" s="103"/>
      <c r="I254" s="103"/>
      <c r="J254" s="103"/>
      <c r="K254" s="103"/>
      <c r="L254" s="103"/>
      <c r="M254" s="103"/>
      <c r="N254" s="103"/>
      <c r="O254" s="103"/>
      <c r="P254" s="103"/>
      <c r="Q254" s="103"/>
      <c r="R254" s="13"/>
      <c r="S254" s="13"/>
      <c r="T254" s="13"/>
      <c r="U254" s="13"/>
      <c r="V254" s="1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3"/>
      <c r="AR254" s="103"/>
      <c r="AS254" s="103"/>
      <c r="AT254" s="103"/>
      <c r="AU254" s="103"/>
      <c r="AV254" s="103"/>
      <c r="AW254" s="103"/>
      <c r="AX254" s="103"/>
      <c r="AY254" s="103"/>
      <c r="AZ254" s="103"/>
      <c r="BA254" s="103"/>
      <c r="BB254" s="103"/>
      <c r="BC254" s="103"/>
      <c r="BD254" s="103"/>
      <c r="BE254" s="103"/>
      <c r="BF254" s="103"/>
      <c r="BG254" s="103"/>
      <c r="BH254" s="103"/>
      <c r="BI254" s="103"/>
      <c r="BJ254" s="103"/>
      <c r="BK254" s="103"/>
      <c r="BL254" s="103"/>
      <c r="BM254" s="103"/>
      <c r="BN254" s="103"/>
      <c r="BO254" s="103"/>
      <c r="BP254" s="103"/>
      <c r="BQ254" s="103"/>
      <c r="BR254" s="103"/>
      <c r="BS254" s="103"/>
      <c r="BT254" s="103"/>
      <c r="BU254" s="103"/>
      <c r="BV254" s="103"/>
      <c r="BW254" s="103"/>
      <c r="BX254" s="103"/>
      <c r="BY254" s="103"/>
      <c r="BZ254" s="103"/>
      <c r="CA254" s="103"/>
      <c r="CB254" s="103"/>
      <c r="CC254" s="103"/>
    </row>
    <row r="255" spans="2:81" outlineLevel="1" x14ac:dyDescent="0.25">
      <c r="B255" s="13"/>
      <c r="C255" s="13"/>
      <c r="H255" s="103"/>
      <c r="I255" s="103"/>
      <c r="J255" s="103"/>
      <c r="K255" s="103"/>
      <c r="L255" s="103"/>
      <c r="M255" s="103"/>
      <c r="N255" s="103"/>
      <c r="O255" s="103"/>
      <c r="P255" s="103"/>
      <c r="Q255" s="103"/>
      <c r="R255" s="13"/>
      <c r="S255" s="13"/>
      <c r="T255" s="13"/>
      <c r="U255" s="13"/>
      <c r="V255" s="13"/>
      <c r="W255" s="103"/>
      <c r="X255" s="103"/>
      <c r="Y255" s="103"/>
      <c r="Z255" s="103"/>
      <c r="AA255" s="103"/>
      <c r="AB255" s="103"/>
      <c r="AC255" s="103"/>
      <c r="AD255" s="103"/>
      <c r="AE255" s="103"/>
      <c r="AF255" s="103"/>
      <c r="AG255" s="103"/>
      <c r="AH255" s="103"/>
      <c r="AI255" s="103"/>
      <c r="AJ255" s="103"/>
      <c r="AK255" s="103"/>
      <c r="AL255" s="103"/>
      <c r="AM255" s="103"/>
      <c r="AN255" s="103"/>
      <c r="AO255" s="103"/>
      <c r="AP255" s="103"/>
      <c r="AQ255" s="103"/>
      <c r="AR255" s="103"/>
      <c r="AS255" s="103"/>
      <c r="AT255" s="103"/>
      <c r="AU255" s="103"/>
      <c r="AV255" s="103"/>
      <c r="AW255" s="103"/>
      <c r="AX255" s="103"/>
      <c r="AY255" s="103"/>
      <c r="AZ255" s="103"/>
      <c r="BA255" s="103"/>
      <c r="BB255" s="103"/>
      <c r="BC255" s="103"/>
      <c r="BD255" s="103"/>
      <c r="BE255" s="103"/>
      <c r="BF255" s="103"/>
      <c r="BG255" s="103"/>
      <c r="BH255" s="103"/>
      <c r="BI255" s="103"/>
      <c r="BJ255" s="103"/>
      <c r="BK255" s="103"/>
      <c r="BL255" s="103"/>
      <c r="BM255" s="103"/>
      <c r="BN255" s="103"/>
      <c r="BO255" s="103"/>
      <c r="BP255" s="103"/>
      <c r="BQ255" s="103"/>
      <c r="BR255" s="103"/>
      <c r="BS255" s="103"/>
      <c r="BT255" s="103"/>
      <c r="BU255" s="103"/>
      <c r="BV255" s="103"/>
      <c r="BW255" s="103"/>
      <c r="BX255" s="103"/>
      <c r="BY255" s="103"/>
      <c r="BZ255" s="103"/>
      <c r="CA255" s="103"/>
      <c r="CB255" s="103"/>
      <c r="CC255" s="103"/>
    </row>
    <row r="256" spans="2:81" outlineLevel="1" x14ac:dyDescent="0.25">
      <c r="B256" s="13"/>
      <c r="C256" s="13"/>
      <c r="H256" s="103"/>
      <c r="I256" s="103"/>
      <c r="J256" s="103"/>
      <c r="K256" s="103"/>
      <c r="L256" s="103"/>
      <c r="M256" s="103"/>
      <c r="N256" s="103"/>
      <c r="O256" s="103"/>
      <c r="P256" s="103"/>
      <c r="Q256" s="103"/>
      <c r="R256" s="13"/>
      <c r="S256" s="13"/>
      <c r="T256" s="13"/>
      <c r="U256" s="13"/>
      <c r="V256" s="13"/>
      <c r="W256" s="103"/>
      <c r="X256" s="103"/>
      <c r="Y256" s="103"/>
      <c r="Z256" s="103"/>
      <c r="AA256" s="103"/>
      <c r="AB256" s="103"/>
      <c r="AC256" s="103"/>
      <c r="AD256" s="103"/>
      <c r="AE256" s="103"/>
      <c r="AF256" s="103"/>
      <c r="AG256" s="103"/>
      <c r="AH256" s="103"/>
      <c r="AI256" s="103"/>
      <c r="AJ256" s="103"/>
      <c r="AK256" s="103"/>
      <c r="AL256" s="103"/>
      <c r="AM256" s="103"/>
      <c r="AN256" s="103"/>
      <c r="AO256" s="103"/>
      <c r="AP256" s="103"/>
      <c r="AQ256" s="103"/>
      <c r="AR256" s="103"/>
      <c r="AS256" s="103"/>
      <c r="AT256" s="103"/>
      <c r="AU256" s="103"/>
      <c r="AV256" s="103"/>
      <c r="AW256" s="103"/>
      <c r="AX256" s="103"/>
      <c r="AY256" s="103"/>
      <c r="AZ256" s="103"/>
      <c r="BA256" s="103"/>
      <c r="BB256" s="103"/>
      <c r="BC256" s="103"/>
      <c r="BD256" s="103"/>
      <c r="BE256" s="103"/>
      <c r="BF256" s="103"/>
      <c r="BG256" s="103"/>
      <c r="BH256" s="103"/>
      <c r="BI256" s="103"/>
      <c r="BJ256" s="103"/>
      <c r="BK256" s="103"/>
      <c r="BL256" s="103"/>
      <c r="BM256" s="103"/>
      <c r="BN256" s="103"/>
      <c r="BO256" s="103"/>
      <c r="BP256" s="103"/>
      <c r="BQ256" s="103"/>
      <c r="BR256" s="103"/>
      <c r="BS256" s="103"/>
      <c r="BT256" s="103"/>
      <c r="BU256" s="103"/>
      <c r="BV256" s="103"/>
      <c r="BW256" s="103"/>
      <c r="BX256" s="103"/>
      <c r="BY256" s="103"/>
      <c r="BZ256" s="103"/>
      <c r="CA256" s="103"/>
      <c r="CB256" s="103"/>
      <c r="CC256" s="103"/>
    </row>
    <row r="257" spans="1:81" outlineLevel="1" x14ac:dyDescent="0.25">
      <c r="B257" s="13"/>
      <c r="C257" s="13"/>
      <c r="H257" s="103"/>
      <c r="I257" s="103"/>
      <c r="J257" s="103"/>
      <c r="K257" s="103"/>
      <c r="L257" s="103"/>
      <c r="M257" s="103"/>
      <c r="N257" s="103"/>
      <c r="O257" s="103"/>
      <c r="P257" s="103"/>
      <c r="Q257" s="103"/>
      <c r="R257" s="13"/>
      <c r="S257" s="13"/>
      <c r="T257" s="13"/>
      <c r="U257" s="13"/>
      <c r="V257" s="13"/>
      <c r="W257" s="103"/>
      <c r="X257" s="103"/>
      <c r="Y257" s="103"/>
      <c r="Z257" s="103"/>
      <c r="AA257" s="103"/>
      <c r="AB257" s="103"/>
      <c r="AC257" s="103"/>
      <c r="AD257" s="103"/>
      <c r="AE257" s="103"/>
      <c r="AF257" s="103"/>
      <c r="AG257" s="103"/>
      <c r="AH257" s="103"/>
      <c r="AI257" s="103"/>
      <c r="AJ257" s="103"/>
      <c r="AK257" s="103"/>
      <c r="AL257" s="103"/>
      <c r="AM257" s="103"/>
      <c r="AN257" s="103"/>
      <c r="AO257" s="103"/>
      <c r="AP257" s="103"/>
      <c r="AQ257" s="103"/>
      <c r="AR257" s="103"/>
      <c r="AS257" s="103"/>
      <c r="AT257" s="103"/>
      <c r="AU257" s="103"/>
      <c r="AV257" s="103"/>
      <c r="AW257" s="103"/>
      <c r="AX257" s="103"/>
      <c r="AY257" s="103"/>
      <c r="AZ257" s="103"/>
      <c r="BA257" s="103"/>
      <c r="BB257" s="103"/>
      <c r="BC257" s="103"/>
      <c r="BD257" s="103"/>
      <c r="BE257" s="103"/>
      <c r="BF257" s="103"/>
      <c r="BG257" s="103"/>
      <c r="BH257" s="103"/>
      <c r="BI257" s="103"/>
      <c r="BJ257" s="103"/>
      <c r="BK257" s="103"/>
      <c r="BL257" s="103"/>
      <c r="BM257" s="103"/>
      <c r="BN257" s="103"/>
      <c r="BO257" s="103"/>
      <c r="BP257" s="103"/>
      <c r="BQ257" s="103"/>
      <c r="BR257" s="103"/>
      <c r="BS257" s="103"/>
      <c r="BT257" s="103"/>
      <c r="BU257" s="103"/>
      <c r="BV257" s="103"/>
      <c r="BW257" s="103"/>
      <c r="BX257" s="103"/>
      <c r="BY257" s="103"/>
      <c r="BZ257" s="103"/>
      <c r="CA257" s="103"/>
      <c r="CB257" s="103"/>
      <c r="CC257" s="103"/>
    </row>
    <row r="258" spans="1:81" outlineLevel="1" x14ac:dyDescent="0.25">
      <c r="B258" s="13"/>
      <c r="C258" s="13"/>
      <c r="H258" s="103"/>
      <c r="I258" s="103"/>
      <c r="J258" s="103"/>
      <c r="K258" s="103"/>
      <c r="L258" s="103"/>
      <c r="M258" s="103"/>
      <c r="N258" s="103"/>
      <c r="O258" s="103"/>
      <c r="P258" s="103"/>
      <c r="Q258" s="103"/>
      <c r="R258" s="13"/>
      <c r="S258" s="13"/>
      <c r="T258" s="13"/>
      <c r="U258" s="13"/>
      <c r="V258" s="13"/>
      <c r="W258" s="103"/>
      <c r="X258" s="103"/>
      <c r="Y258" s="103"/>
      <c r="Z258" s="103"/>
      <c r="AA258" s="103"/>
      <c r="AB258" s="103"/>
      <c r="AC258" s="103"/>
      <c r="AD258" s="103"/>
      <c r="AE258" s="103"/>
      <c r="AF258" s="103"/>
      <c r="AG258" s="103"/>
      <c r="AH258" s="103"/>
      <c r="AI258" s="103"/>
      <c r="AJ258" s="103"/>
      <c r="AK258" s="103"/>
      <c r="AL258" s="103"/>
      <c r="AM258" s="103"/>
      <c r="AN258" s="103"/>
      <c r="AO258" s="103"/>
      <c r="AP258" s="103"/>
      <c r="AQ258" s="103"/>
      <c r="AR258" s="103"/>
      <c r="AS258" s="103"/>
      <c r="AT258" s="103"/>
      <c r="AU258" s="103"/>
      <c r="AV258" s="103"/>
      <c r="AW258" s="103"/>
      <c r="AX258" s="103"/>
      <c r="AY258" s="103"/>
      <c r="AZ258" s="103"/>
      <c r="BA258" s="103"/>
      <c r="BB258" s="103"/>
      <c r="BC258" s="103"/>
      <c r="BD258" s="103"/>
      <c r="BE258" s="103"/>
      <c r="BF258" s="103"/>
      <c r="BG258" s="103"/>
      <c r="BH258" s="103"/>
      <c r="BI258" s="103"/>
      <c r="BJ258" s="103"/>
      <c r="BK258" s="103"/>
      <c r="BL258" s="103"/>
      <c r="BM258" s="103"/>
      <c r="BN258" s="103"/>
      <c r="BO258" s="103"/>
      <c r="BP258" s="103"/>
      <c r="BQ258" s="103"/>
      <c r="BR258" s="103"/>
      <c r="BS258" s="103"/>
      <c r="BT258" s="103"/>
      <c r="BU258" s="103"/>
      <c r="BV258" s="103"/>
      <c r="BW258" s="103"/>
      <c r="BX258" s="103"/>
      <c r="BY258" s="103"/>
      <c r="BZ258" s="103"/>
      <c r="CA258" s="103"/>
      <c r="CB258" s="103"/>
      <c r="CC258" s="103"/>
    </row>
    <row r="259" spans="1:81" outlineLevel="1" x14ac:dyDescent="0.25">
      <c r="B259" s="13"/>
      <c r="C259" s="13"/>
      <c r="H259" s="103"/>
      <c r="I259" s="103"/>
      <c r="J259" s="103"/>
      <c r="K259" s="103"/>
      <c r="L259" s="103"/>
      <c r="M259" s="103"/>
      <c r="N259" s="103"/>
      <c r="O259" s="103"/>
      <c r="P259" s="103"/>
      <c r="Q259" s="103"/>
      <c r="R259" s="13"/>
      <c r="S259" s="13"/>
      <c r="T259" s="13"/>
      <c r="U259" s="13"/>
      <c r="V259" s="13"/>
      <c r="W259" s="103"/>
      <c r="X259" s="103"/>
      <c r="Y259" s="103"/>
      <c r="Z259" s="103"/>
      <c r="AA259" s="103"/>
      <c r="AB259" s="103"/>
      <c r="AC259" s="103"/>
      <c r="AD259" s="103"/>
      <c r="AE259" s="103"/>
      <c r="AF259" s="103"/>
      <c r="AG259" s="103"/>
      <c r="AH259" s="103"/>
      <c r="AI259" s="103"/>
      <c r="AJ259" s="103"/>
      <c r="AK259" s="103"/>
      <c r="AL259" s="103"/>
      <c r="AM259" s="103"/>
      <c r="AN259" s="103"/>
      <c r="AO259" s="103"/>
      <c r="AP259" s="103"/>
      <c r="AQ259" s="103"/>
      <c r="AR259" s="103"/>
      <c r="AS259" s="103"/>
      <c r="AT259" s="103"/>
      <c r="AU259" s="103"/>
      <c r="AV259" s="103"/>
      <c r="AW259" s="103"/>
      <c r="AX259" s="103"/>
      <c r="AY259" s="103"/>
      <c r="AZ259" s="103"/>
      <c r="BA259" s="103"/>
      <c r="BB259" s="103"/>
      <c r="BC259" s="103"/>
      <c r="BD259" s="103"/>
      <c r="BE259" s="103"/>
      <c r="BF259" s="103"/>
      <c r="BG259" s="103"/>
      <c r="BH259" s="103"/>
      <c r="BI259" s="103"/>
      <c r="BJ259" s="103"/>
      <c r="BK259" s="103"/>
      <c r="BL259" s="103"/>
      <c r="BM259" s="103"/>
      <c r="BN259" s="103"/>
      <c r="BO259" s="103"/>
      <c r="BP259" s="103"/>
      <c r="BQ259" s="103"/>
      <c r="BR259" s="103"/>
      <c r="BS259" s="103"/>
      <c r="BT259" s="103"/>
      <c r="BU259" s="103"/>
      <c r="BV259" s="103"/>
      <c r="BW259" s="103"/>
      <c r="BX259" s="103"/>
      <c r="BY259" s="103"/>
      <c r="BZ259" s="103"/>
      <c r="CA259" s="103"/>
      <c r="CB259" s="103"/>
      <c r="CC259" s="103"/>
    </row>
    <row r="260" spans="1:81" outlineLevel="1" x14ac:dyDescent="0.25">
      <c r="B260" s="13"/>
      <c r="C260" s="13"/>
      <c r="H260" s="103"/>
      <c r="I260" s="103"/>
      <c r="J260" s="103"/>
      <c r="K260" s="103"/>
      <c r="L260" s="103"/>
      <c r="M260" s="103"/>
      <c r="N260" s="103"/>
      <c r="O260" s="103"/>
      <c r="P260" s="103"/>
      <c r="Q260" s="103"/>
      <c r="R260" s="13"/>
      <c r="S260" s="13"/>
      <c r="T260" s="13"/>
      <c r="U260" s="13"/>
      <c r="V260" s="13"/>
      <c r="W260" s="103"/>
      <c r="X260" s="103"/>
      <c r="Y260" s="103"/>
      <c r="Z260" s="103"/>
      <c r="AA260" s="103"/>
      <c r="AB260" s="103"/>
      <c r="AC260" s="103"/>
      <c r="AD260" s="103"/>
      <c r="AE260" s="103"/>
      <c r="AF260" s="103"/>
      <c r="AG260" s="103"/>
      <c r="AH260" s="103"/>
      <c r="AI260" s="103"/>
      <c r="AJ260" s="103"/>
      <c r="AK260" s="103"/>
      <c r="AL260" s="103"/>
      <c r="AM260" s="103"/>
      <c r="AN260" s="103"/>
      <c r="AO260" s="103"/>
      <c r="AP260" s="103"/>
      <c r="AQ260" s="103"/>
      <c r="AR260" s="103"/>
      <c r="AS260" s="103"/>
      <c r="AT260" s="103"/>
      <c r="AU260" s="103"/>
      <c r="AV260" s="103"/>
      <c r="AW260" s="103"/>
      <c r="AX260" s="103"/>
      <c r="AY260" s="103"/>
      <c r="AZ260" s="103"/>
      <c r="BA260" s="103"/>
      <c r="BB260" s="103"/>
      <c r="BC260" s="103"/>
      <c r="BD260" s="103"/>
      <c r="BE260" s="103"/>
      <c r="BF260" s="103"/>
      <c r="BG260" s="103"/>
      <c r="BH260" s="103"/>
      <c r="BI260" s="103"/>
      <c r="BJ260" s="103"/>
      <c r="BK260" s="103"/>
      <c r="BL260" s="103"/>
      <c r="BM260" s="103"/>
      <c r="BN260" s="103"/>
      <c r="BO260" s="103"/>
      <c r="BP260" s="103"/>
      <c r="BQ260" s="103"/>
      <c r="BR260" s="103"/>
      <c r="BS260" s="103"/>
      <c r="BT260" s="103"/>
      <c r="BU260" s="103"/>
      <c r="BV260" s="103"/>
      <c r="BW260" s="103"/>
      <c r="BX260" s="103"/>
      <c r="BY260" s="103"/>
      <c r="BZ260" s="103"/>
      <c r="CA260" s="103"/>
      <c r="CB260" s="103"/>
      <c r="CC260" s="103"/>
    </row>
    <row r="261" spans="1:81" outlineLevel="1" x14ac:dyDescent="0.25">
      <c r="B261" s="13"/>
      <c r="C261" s="13"/>
      <c r="H261" s="103"/>
      <c r="I261" s="103"/>
      <c r="J261" s="103"/>
      <c r="K261" s="103"/>
      <c r="L261" s="103"/>
      <c r="M261" s="103"/>
      <c r="N261" s="103"/>
      <c r="O261" s="103"/>
      <c r="P261" s="103"/>
      <c r="Q261" s="103"/>
      <c r="R261" s="13"/>
      <c r="S261" s="13"/>
      <c r="T261" s="13"/>
      <c r="U261" s="13"/>
      <c r="V261" s="13"/>
      <c r="W261" s="103"/>
      <c r="X261" s="103"/>
      <c r="Y261" s="103"/>
      <c r="Z261" s="103"/>
      <c r="AA261" s="103"/>
      <c r="AB261" s="103"/>
      <c r="AC261" s="103"/>
      <c r="AD261" s="103"/>
      <c r="AE261" s="103"/>
      <c r="AF261" s="103"/>
      <c r="AG261" s="103"/>
      <c r="AH261" s="103"/>
      <c r="AI261" s="103"/>
      <c r="AJ261" s="103"/>
      <c r="AK261" s="103"/>
      <c r="AL261" s="103"/>
      <c r="AM261" s="103"/>
      <c r="AN261" s="103"/>
      <c r="AO261" s="103"/>
      <c r="AP261" s="103"/>
      <c r="AQ261" s="103"/>
      <c r="AR261" s="103"/>
      <c r="AS261" s="103"/>
      <c r="AT261" s="103"/>
      <c r="AU261" s="103"/>
      <c r="AV261" s="103"/>
      <c r="AW261" s="103"/>
      <c r="AX261" s="103"/>
      <c r="AY261" s="103"/>
      <c r="AZ261" s="103"/>
      <c r="BA261" s="103"/>
      <c r="BB261" s="103"/>
      <c r="BC261" s="103"/>
      <c r="BD261" s="103"/>
      <c r="BE261" s="103"/>
      <c r="BF261" s="103"/>
      <c r="BG261" s="103"/>
      <c r="BH261" s="103"/>
      <c r="BI261" s="103"/>
      <c r="BJ261" s="103"/>
      <c r="BK261" s="103"/>
      <c r="BL261" s="103"/>
      <c r="BM261" s="103"/>
      <c r="BN261" s="103"/>
      <c r="BO261" s="103"/>
      <c r="BP261" s="103"/>
      <c r="BQ261" s="103"/>
      <c r="BR261" s="103"/>
      <c r="BS261" s="103"/>
      <c r="BT261" s="103"/>
      <c r="BU261" s="103"/>
      <c r="BV261" s="103"/>
      <c r="BW261" s="103"/>
      <c r="BX261" s="103"/>
      <c r="BY261" s="103"/>
      <c r="BZ261" s="103"/>
      <c r="CA261" s="103"/>
      <c r="CB261" s="103"/>
      <c r="CC261" s="103"/>
    </row>
    <row r="262" spans="1:81" outlineLevel="1" x14ac:dyDescent="0.25">
      <c r="B262" s="13"/>
      <c r="C262" s="13"/>
      <c r="H262" s="103"/>
      <c r="I262" s="103"/>
      <c r="J262" s="103"/>
      <c r="K262" s="103"/>
      <c r="L262" s="103"/>
      <c r="M262" s="103"/>
      <c r="N262" s="103"/>
      <c r="O262" s="103"/>
      <c r="P262" s="103"/>
      <c r="Q262" s="103"/>
      <c r="R262" s="13"/>
      <c r="S262" s="13"/>
      <c r="T262" s="13"/>
      <c r="U262" s="13"/>
      <c r="V262" s="13"/>
      <c r="W262" s="103"/>
      <c r="X262" s="103"/>
      <c r="Y262" s="103"/>
      <c r="Z262" s="103"/>
      <c r="AA262" s="103"/>
      <c r="AB262" s="103"/>
      <c r="AC262" s="103"/>
      <c r="AD262" s="103"/>
      <c r="AE262" s="103"/>
      <c r="AF262" s="103"/>
      <c r="AG262" s="103"/>
      <c r="AH262" s="103"/>
      <c r="AI262" s="103"/>
      <c r="AJ262" s="103"/>
      <c r="AK262" s="103"/>
      <c r="AL262" s="103"/>
      <c r="AM262" s="103"/>
      <c r="AN262" s="103"/>
      <c r="AO262" s="103"/>
      <c r="AP262" s="103"/>
      <c r="AQ262" s="103"/>
      <c r="AR262" s="103"/>
      <c r="AS262" s="103"/>
      <c r="AT262" s="103"/>
      <c r="AU262" s="103"/>
      <c r="AV262" s="103"/>
      <c r="AW262" s="103"/>
      <c r="AX262" s="103"/>
      <c r="AY262" s="103"/>
      <c r="AZ262" s="103"/>
      <c r="BA262" s="103"/>
      <c r="BB262" s="103"/>
      <c r="BC262" s="103"/>
      <c r="BD262" s="103"/>
      <c r="BE262" s="103"/>
      <c r="BF262" s="103"/>
      <c r="BG262" s="103"/>
      <c r="BH262" s="103"/>
      <c r="BI262" s="103"/>
      <c r="BJ262" s="103"/>
      <c r="BK262" s="103"/>
      <c r="BL262" s="103"/>
      <c r="BM262" s="103"/>
      <c r="BN262" s="103"/>
      <c r="BO262" s="103"/>
      <c r="BP262" s="103"/>
      <c r="BQ262" s="103"/>
      <c r="BR262" s="103"/>
      <c r="BS262" s="103"/>
      <c r="BT262" s="103"/>
      <c r="BU262" s="103"/>
      <c r="BV262" s="103"/>
      <c r="BW262" s="103"/>
      <c r="BX262" s="103"/>
      <c r="BY262" s="103"/>
      <c r="BZ262" s="103"/>
      <c r="CA262" s="103"/>
      <c r="CB262" s="103"/>
      <c r="CC262" s="103"/>
    </row>
    <row r="263" spans="1:81" outlineLevel="1" x14ac:dyDescent="0.25"/>
    <row r="265" spans="1:81" x14ac:dyDescent="0.25">
      <c r="A265" s="9" t="s">
        <v>57</v>
      </c>
      <c r="B265" s="112"/>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c r="AO265" s="112"/>
      <c r="AP265" s="112"/>
      <c r="AQ265" s="112"/>
      <c r="AR265" s="112"/>
      <c r="AS265" s="112"/>
      <c r="AT265" s="112"/>
      <c r="AU265" s="112"/>
      <c r="AV265" s="112"/>
      <c r="AW265" s="112"/>
      <c r="AX265" s="112"/>
      <c r="AY265" s="112"/>
      <c r="AZ265" s="112"/>
      <c r="BA265" s="112"/>
      <c r="BB265" s="112"/>
      <c r="BC265" s="112"/>
      <c r="BD265" s="112"/>
      <c r="BE265" s="112"/>
      <c r="BF265" s="112"/>
      <c r="BG265" s="112"/>
      <c r="BH265" s="112"/>
      <c r="BI265" s="112"/>
      <c r="BJ265" s="112"/>
      <c r="BK265" s="112"/>
      <c r="BL265" s="112"/>
      <c r="BM265" s="112"/>
      <c r="BN265" s="112"/>
      <c r="BO265" s="112"/>
      <c r="BP265" s="112"/>
      <c r="BQ265" s="112"/>
      <c r="BR265" s="112"/>
      <c r="BS265" s="112"/>
      <c r="BT265" s="112"/>
      <c r="BU265" s="112"/>
      <c r="BV265" s="112"/>
      <c r="BW265" s="112"/>
      <c r="BX265" s="112"/>
      <c r="BY265" s="112"/>
      <c r="BZ265" s="112"/>
      <c r="CA265" s="112"/>
      <c r="CB265" s="112"/>
      <c r="CC265" s="112"/>
    </row>
  </sheetData>
  <dataValidations count="2">
    <dataValidation type="list" allowBlank="1" showInputMessage="1" showErrorMessage="1" sqref="C10 C8">
      <formula1>$G$4:$CC$4</formula1>
    </dataValidation>
    <dataValidation type="list" allowBlank="1" showInputMessage="1" showErrorMessage="1" sqref="C184:C208 C211:C235 C238:C262">
      <formula1>$B$35:$B$59</formula1>
    </dataValidation>
  </dataValidations>
  <pageMargins left="0.7" right="0.7" top="0.75" bottom="0.75" header="0.3" footer="0.3"/>
  <pageSetup paperSize="140" orientation="portrait" r:id="rId1"/>
  <extLst>
    <ext xmlns:x14="http://schemas.microsoft.com/office/spreadsheetml/2009/9/main" uri="{78C0D931-6437-407d-A8EE-F0AAD7539E65}">
      <x14:conditionalFormattings>
        <x14:conditionalFormatting xmlns:xm="http://schemas.microsoft.com/office/excel/2006/main">
          <x14:cfRule type="expression" priority="19" id="{C1E2A57A-C58A-41AF-9694-454E432A70A5}">
            <xm:f>H$4&gt;='Reg Depreciation Calculation'!$C$7</xm:f>
            <x14:dxf>
              <fill>
                <patternFill>
                  <bgColor theme="0" tint="-0.24994659260841701"/>
                </patternFill>
              </fill>
            </x14:dxf>
          </x14:cfRule>
          <xm:sqref>H98:L108 H114:L117 H109:K113 H122:L122 H118:K121</xm:sqref>
        </x14:conditionalFormatting>
        <x14:conditionalFormatting xmlns:xm="http://schemas.microsoft.com/office/excel/2006/main">
          <x14:cfRule type="expression" priority="17" id="{D0086615-49B2-454B-9312-B24D414CD642}">
            <xm:f>H$4&gt;='Reg Depreciation Calculation'!$C$7</xm:f>
            <x14:dxf>
              <fill>
                <patternFill>
                  <bgColor theme="0" tint="-0.24994659260841701"/>
                </patternFill>
              </fill>
            </x14:dxf>
          </x14:cfRule>
          <xm:sqref>M127:Q151</xm:sqref>
        </x14:conditionalFormatting>
        <x14:conditionalFormatting xmlns:xm="http://schemas.microsoft.com/office/excel/2006/main">
          <x14:cfRule type="expression" priority="16" id="{F3EF4998-C5D3-4C8E-83E8-B4FE1295E3D9}">
            <xm:f>H$4&gt;='Reg Depreciation Calculation'!$C$7</xm:f>
            <x14:dxf>
              <fill>
                <patternFill>
                  <bgColor theme="0" tint="-0.24994659260841701"/>
                </patternFill>
              </fill>
            </x14:dxf>
          </x14:cfRule>
          <xm:sqref>R155:V179</xm:sqref>
        </x14:conditionalFormatting>
        <x14:conditionalFormatting xmlns:xm="http://schemas.microsoft.com/office/excel/2006/main">
          <x14:cfRule type="expression" priority="14" id="{54C586E3-7B2E-4E04-B0D0-9092EDFA2553}">
            <xm:f>L$4&gt;='Reg Depreciation Calculation'!#REF!</xm:f>
            <x14:dxf>
              <fill>
                <patternFill>
                  <bgColor theme="0" tint="-0.24994659260841701"/>
                </patternFill>
              </fill>
            </x14:dxf>
          </x14:cfRule>
          <xm:sqref>L109:L113</xm:sqref>
        </x14:conditionalFormatting>
        <x14:conditionalFormatting xmlns:xm="http://schemas.microsoft.com/office/excel/2006/main">
          <x14:cfRule type="expression" priority="7" id="{8B3E3A73-D182-43F6-B2A6-B51AD33B23E4}">
            <xm:f>Q$4&gt;='Reg Depreciation Calculation'!#REF!</xm:f>
            <x14:dxf>
              <fill>
                <patternFill>
                  <bgColor theme="0" tint="-0.24994659260841701"/>
                </patternFill>
              </fill>
            </x14:dxf>
          </x14:cfRule>
          <xm:sqref>Q211:Q215</xm:sqref>
        </x14:conditionalFormatting>
        <x14:conditionalFormatting xmlns:xm="http://schemas.microsoft.com/office/excel/2006/main">
          <x14:cfRule type="expression" priority="6" id="{C4B9604E-BB90-475A-B3FF-11567BAB1111}">
            <xm:f>Q$4&gt;='Reg Depreciation Calculation'!#REF!</xm:f>
            <x14:dxf>
              <fill>
                <patternFill>
                  <bgColor theme="0" tint="-0.24994659260841701"/>
                </patternFill>
              </fill>
            </x14:dxf>
          </x14:cfRule>
          <xm:sqref>Q238:Q242</xm:sqref>
        </x14:conditionalFormatting>
        <x14:conditionalFormatting xmlns:xm="http://schemas.microsoft.com/office/excel/2006/main">
          <x14:cfRule type="expression" priority="5" id="{90B1539E-A2C7-4107-A990-EE95B98C959D}">
            <xm:f>V$4&gt;='Reg Depreciation Calculation'!#REF!</xm:f>
            <x14:dxf>
              <fill>
                <patternFill>
                  <bgColor theme="0" tint="-0.24994659260841701"/>
                </patternFill>
              </fill>
            </x14:dxf>
          </x14:cfRule>
          <xm:sqref>V238:V242</xm:sqref>
        </x14:conditionalFormatting>
        <x14:conditionalFormatting xmlns:xm="http://schemas.microsoft.com/office/excel/2006/main">
          <x14:cfRule type="expression" priority="4" id="{56FC65CC-98C0-4B34-A314-664503C42522}">
            <xm:f>F$4&gt;='Reg Depreciation Calculation'!$C$7</xm:f>
            <x14:dxf>
              <fill>
                <patternFill>
                  <bgColor theme="0" tint="-0.24994659260841701"/>
                </patternFill>
              </fill>
            </x14:dxf>
          </x14:cfRule>
          <xm:sqref>E189:E192</xm:sqref>
        </x14:conditionalFormatting>
        <x14:conditionalFormatting xmlns:xm="http://schemas.microsoft.com/office/excel/2006/main">
          <x14:cfRule type="expression" priority="3" id="{29CED5A0-5789-4949-BDA2-10492A9C73F0}">
            <xm:f>F$4&gt;='Reg Depreciation Calculation'!#REF!</xm:f>
            <x14:dxf>
              <fill>
                <patternFill>
                  <bgColor theme="0" tint="-0.24994659260841701"/>
                </patternFill>
              </fill>
            </x14:dxf>
          </x14:cfRule>
          <xm:sqref>E184:E188</xm:sqref>
        </x14:conditionalFormatting>
        <x14:conditionalFormatting xmlns:xm="http://schemas.microsoft.com/office/excel/2006/main">
          <x14:cfRule type="expression" priority="2" id="{1E138712-4D24-4673-9A78-A5B0AE7AFC28}">
            <xm:f>L$4&gt;='Reg Depreciation Calculation'!$C$7</xm:f>
            <x14:dxf>
              <fill>
                <patternFill>
                  <bgColor theme="0" tint="-0.24994659260841701"/>
                </patternFill>
              </fill>
            </x14:dxf>
          </x14:cfRule>
          <xm:sqref>L189:L192</xm:sqref>
        </x14:conditionalFormatting>
        <x14:conditionalFormatting xmlns:xm="http://schemas.microsoft.com/office/excel/2006/main">
          <x14:cfRule type="expression" priority="1" id="{2CA95A60-1218-4F67-ADBD-316139C2B0AC}">
            <xm:f>L$4&gt;='Reg Depreciation Calculation'!#REF!</xm:f>
            <x14:dxf>
              <fill>
                <patternFill>
                  <bgColor theme="0" tint="-0.24994659260841701"/>
                </patternFill>
              </fill>
            </x14:dxf>
          </x14:cfRule>
          <xm:sqref>L184:L188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L63"/>
  <sheetViews>
    <sheetView showGridLines="0" tabSelected="1" workbookViewId="0">
      <pane xSplit="3" ySplit="4" topLeftCell="L5" activePane="bottomRight" state="frozen"/>
      <selection pane="topRight" activeCell="D1" sqref="D1"/>
      <selection pane="bottomLeft" activeCell="A5" sqref="A5"/>
      <selection pane="bottomRight" activeCell="N33" sqref="N33"/>
    </sheetView>
  </sheetViews>
  <sheetFormatPr defaultColWidth="0" defaultRowHeight="15" outlineLevelRow="1" x14ac:dyDescent="0.25"/>
  <cols>
    <col min="1" max="1" width="9.140625" customWidth="1"/>
    <col min="2" max="2" width="47.140625" customWidth="1"/>
    <col min="3" max="3" width="10.42578125" style="6" customWidth="1"/>
    <col min="4" max="6" width="9.140625" customWidth="1"/>
    <col min="7" max="7" width="9.5703125" bestFit="1" customWidth="1"/>
    <col min="8" max="8" width="9.7109375" bestFit="1" customWidth="1"/>
    <col min="9" max="27" width="9.5703125" bestFit="1" customWidth="1"/>
    <col min="28" max="81" width="9.28515625" bestFit="1" customWidth="1"/>
    <col min="82" max="82" width="9.140625" customWidth="1"/>
    <col min="83" max="90" width="0" hidden="1" customWidth="1"/>
    <col min="91" max="16384" width="9.140625" hidden="1"/>
  </cols>
  <sheetData>
    <row r="4" spans="1:81" x14ac:dyDescent="0.25">
      <c r="A4" s="21" t="s">
        <v>29</v>
      </c>
      <c r="B4" s="21"/>
      <c r="C4" s="95"/>
      <c r="D4" s="22"/>
      <c r="E4" s="22"/>
      <c r="F4" s="22"/>
      <c r="G4" s="100">
        <f>Inputs!G4</f>
        <v>2010</v>
      </c>
      <c r="H4" s="100">
        <f>Inputs!H4</f>
        <v>2011</v>
      </c>
      <c r="I4" s="100">
        <f>Inputs!I4</f>
        <v>2012</v>
      </c>
      <c r="J4" s="100">
        <f>Inputs!J4</f>
        <v>2013</v>
      </c>
      <c r="K4" s="100">
        <f>Inputs!K4</f>
        <v>2014</v>
      </c>
      <c r="L4" s="100">
        <f>Inputs!L4</f>
        <v>2015</v>
      </c>
      <c r="M4" s="100">
        <f>Inputs!M4</f>
        <v>2016</v>
      </c>
      <c r="N4" s="100">
        <f>Inputs!N4</f>
        <v>2017</v>
      </c>
      <c r="O4" s="100">
        <f>Inputs!O4</f>
        <v>2018</v>
      </c>
      <c r="P4" s="100">
        <f>Inputs!P4</f>
        <v>2019</v>
      </c>
      <c r="Q4" s="100">
        <f>Inputs!Q4</f>
        <v>2020</v>
      </c>
      <c r="R4" s="100">
        <f>Inputs!R4</f>
        <v>2021</v>
      </c>
      <c r="S4" s="100">
        <f>Inputs!S4</f>
        <v>2022</v>
      </c>
      <c r="T4" s="100">
        <f>Inputs!T4</f>
        <v>2023</v>
      </c>
      <c r="U4" s="100">
        <f>Inputs!U4</f>
        <v>2024</v>
      </c>
      <c r="V4" s="100">
        <f>Inputs!V4</f>
        <v>2025</v>
      </c>
      <c r="W4" s="100">
        <f>Inputs!W4</f>
        <v>2026</v>
      </c>
      <c r="X4" s="100">
        <f>Inputs!X4</f>
        <v>2027</v>
      </c>
      <c r="Y4" s="100">
        <f>Inputs!Y4</f>
        <v>2028</v>
      </c>
      <c r="Z4" s="100">
        <f>Inputs!Z4</f>
        <v>2029</v>
      </c>
      <c r="AA4" s="100">
        <f>Inputs!AA4</f>
        <v>2030</v>
      </c>
      <c r="AB4" s="100">
        <f>Inputs!AB4</f>
        <v>2031</v>
      </c>
      <c r="AC4" s="100">
        <f>Inputs!AC4</f>
        <v>2032</v>
      </c>
      <c r="AD4" s="100">
        <f>Inputs!AD4</f>
        <v>2033</v>
      </c>
      <c r="AE4" s="100">
        <f>Inputs!AE4</f>
        <v>2034</v>
      </c>
      <c r="AF4" s="100">
        <f>Inputs!AF4</f>
        <v>2035</v>
      </c>
      <c r="AG4" s="100">
        <f>Inputs!AG4</f>
        <v>2036</v>
      </c>
      <c r="AH4" s="100">
        <f>Inputs!AH4</f>
        <v>2037</v>
      </c>
      <c r="AI4" s="100">
        <f>Inputs!AI4</f>
        <v>2038</v>
      </c>
      <c r="AJ4" s="100">
        <f>Inputs!AJ4</f>
        <v>2039</v>
      </c>
      <c r="AK4" s="100">
        <f>Inputs!AK4</f>
        <v>2040</v>
      </c>
      <c r="AL4" s="100">
        <f>Inputs!AL4</f>
        <v>2041</v>
      </c>
      <c r="AM4" s="100">
        <f>Inputs!AM4</f>
        <v>2042</v>
      </c>
      <c r="AN4" s="100">
        <f>Inputs!AN4</f>
        <v>2043</v>
      </c>
      <c r="AO4" s="100">
        <f>Inputs!AO4</f>
        <v>2044</v>
      </c>
      <c r="AP4" s="100">
        <f>Inputs!AP4</f>
        <v>2045</v>
      </c>
      <c r="AQ4" s="100">
        <f>Inputs!AQ4</f>
        <v>2046</v>
      </c>
      <c r="AR4" s="100">
        <f>Inputs!AR4</f>
        <v>2047</v>
      </c>
      <c r="AS4" s="100">
        <f>Inputs!AS4</f>
        <v>2048</v>
      </c>
      <c r="AT4" s="100">
        <f>Inputs!AT4</f>
        <v>2049</v>
      </c>
      <c r="AU4" s="100">
        <f>Inputs!AU4</f>
        <v>2050</v>
      </c>
      <c r="AV4" s="100">
        <f>Inputs!AV4</f>
        <v>2051</v>
      </c>
      <c r="AW4" s="100">
        <f>Inputs!AW4</f>
        <v>2052</v>
      </c>
      <c r="AX4" s="100">
        <f>Inputs!AX4</f>
        <v>2053</v>
      </c>
      <c r="AY4" s="100">
        <f>Inputs!AY4</f>
        <v>2054</v>
      </c>
      <c r="AZ4" s="100">
        <f>Inputs!AZ4</f>
        <v>2055</v>
      </c>
      <c r="BA4" s="100">
        <f>Inputs!BA4</f>
        <v>2056</v>
      </c>
      <c r="BB4" s="100">
        <f>Inputs!BB4</f>
        <v>2057</v>
      </c>
      <c r="BC4" s="100">
        <f>Inputs!BC4</f>
        <v>2058</v>
      </c>
      <c r="BD4" s="100">
        <f>Inputs!BD4</f>
        <v>2059</v>
      </c>
      <c r="BE4" s="100">
        <f>Inputs!BE4</f>
        <v>2060</v>
      </c>
      <c r="BF4" s="100">
        <f>Inputs!BF4</f>
        <v>2061</v>
      </c>
      <c r="BG4" s="100">
        <f>Inputs!BG4</f>
        <v>2062</v>
      </c>
      <c r="BH4" s="100">
        <f>Inputs!BH4</f>
        <v>2063</v>
      </c>
      <c r="BI4" s="100">
        <f>Inputs!BI4</f>
        <v>2064</v>
      </c>
      <c r="BJ4" s="100">
        <f>Inputs!BJ4</f>
        <v>2065</v>
      </c>
      <c r="BK4" s="100">
        <f>Inputs!BK4</f>
        <v>2066</v>
      </c>
      <c r="BL4" s="100">
        <f>Inputs!BL4</f>
        <v>2067</v>
      </c>
      <c r="BM4" s="100">
        <f>Inputs!BM4</f>
        <v>2068</v>
      </c>
      <c r="BN4" s="100">
        <f>Inputs!BN4</f>
        <v>2069</v>
      </c>
      <c r="BO4" s="100">
        <f>Inputs!BO4</f>
        <v>2070</v>
      </c>
      <c r="BP4" s="100">
        <f>Inputs!BP4</f>
        <v>2071</v>
      </c>
      <c r="BQ4" s="100">
        <f>Inputs!BQ4</f>
        <v>2072</v>
      </c>
      <c r="BR4" s="100">
        <f>Inputs!BR4</f>
        <v>2073</v>
      </c>
      <c r="BS4" s="100">
        <f>Inputs!BS4</f>
        <v>2074</v>
      </c>
      <c r="BT4" s="100">
        <f>Inputs!BT4</f>
        <v>2075</v>
      </c>
      <c r="BU4" s="100">
        <f>Inputs!BU4</f>
        <v>2076</v>
      </c>
      <c r="BV4" s="100">
        <f>Inputs!BV4</f>
        <v>2077</v>
      </c>
      <c r="BW4" s="100">
        <f>Inputs!BW4</f>
        <v>2078</v>
      </c>
      <c r="BX4" s="100">
        <f>Inputs!BX4</f>
        <v>2079</v>
      </c>
      <c r="BY4" s="100">
        <f>Inputs!BY4</f>
        <v>2080</v>
      </c>
      <c r="BZ4" s="100">
        <f>Inputs!BZ4</f>
        <v>2081</v>
      </c>
      <c r="CA4" s="100">
        <f>Inputs!CA4</f>
        <v>2082</v>
      </c>
      <c r="CB4" s="100">
        <f>Inputs!CB4</f>
        <v>2083</v>
      </c>
      <c r="CC4" s="100">
        <f>Inputs!CC4</f>
        <v>2084</v>
      </c>
    </row>
    <row r="5" spans="1:81" x14ac:dyDescent="0.25">
      <c r="G5" s="20"/>
    </row>
    <row r="6" spans="1:81" x14ac:dyDescent="0.25">
      <c r="B6" s="18" t="s">
        <v>13</v>
      </c>
      <c r="D6" s="1"/>
      <c r="G6" s="20"/>
      <c r="H6" s="225">
        <v>1</v>
      </c>
      <c r="I6" s="119">
        <f t="shared" ref="I6:BT6" si="0">H6+1</f>
        <v>2</v>
      </c>
      <c r="J6" s="119">
        <f t="shared" si="0"/>
        <v>3</v>
      </c>
      <c r="K6" s="119">
        <f t="shared" si="0"/>
        <v>4</v>
      </c>
      <c r="L6" s="119">
        <f t="shared" si="0"/>
        <v>5</v>
      </c>
      <c r="M6" s="119">
        <f t="shared" si="0"/>
        <v>6</v>
      </c>
      <c r="N6" s="119">
        <f t="shared" si="0"/>
        <v>7</v>
      </c>
      <c r="O6" s="119">
        <f t="shared" si="0"/>
        <v>8</v>
      </c>
      <c r="P6" s="119">
        <f t="shared" si="0"/>
        <v>9</v>
      </c>
      <c r="Q6" s="119">
        <f t="shared" si="0"/>
        <v>10</v>
      </c>
      <c r="R6" s="119">
        <f t="shared" si="0"/>
        <v>11</v>
      </c>
      <c r="S6" s="119">
        <f t="shared" si="0"/>
        <v>12</v>
      </c>
      <c r="T6" s="119">
        <f t="shared" si="0"/>
        <v>13</v>
      </c>
      <c r="U6" s="119">
        <f t="shared" si="0"/>
        <v>14</v>
      </c>
      <c r="V6" s="119">
        <f t="shared" si="0"/>
        <v>15</v>
      </c>
      <c r="W6" s="119">
        <f t="shared" si="0"/>
        <v>16</v>
      </c>
      <c r="X6" s="119">
        <f t="shared" si="0"/>
        <v>17</v>
      </c>
      <c r="Y6" s="119">
        <f t="shared" si="0"/>
        <v>18</v>
      </c>
      <c r="Z6" s="119">
        <f t="shared" si="0"/>
        <v>19</v>
      </c>
      <c r="AA6" s="119">
        <f t="shared" si="0"/>
        <v>20</v>
      </c>
      <c r="AB6" s="119">
        <f t="shared" si="0"/>
        <v>21</v>
      </c>
      <c r="AC6" s="119">
        <f t="shared" si="0"/>
        <v>22</v>
      </c>
      <c r="AD6" s="119">
        <f t="shared" si="0"/>
        <v>23</v>
      </c>
      <c r="AE6" s="119">
        <f t="shared" si="0"/>
        <v>24</v>
      </c>
      <c r="AF6" s="119">
        <f t="shared" si="0"/>
        <v>25</v>
      </c>
      <c r="AG6" s="119">
        <f t="shared" si="0"/>
        <v>26</v>
      </c>
      <c r="AH6" s="119">
        <f t="shared" si="0"/>
        <v>27</v>
      </c>
      <c r="AI6" s="119">
        <f t="shared" si="0"/>
        <v>28</v>
      </c>
      <c r="AJ6" s="119">
        <f t="shared" si="0"/>
        <v>29</v>
      </c>
      <c r="AK6" s="119">
        <f t="shared" si="0"/>
        <v>30</v>
      </c>
      <c r="AL6" s="119">
        <f t="shared" si="0"/>
        <v>31</v>
      </c>
      <c r="AM6" s="119">
        <f t="shared" si="0"/>
        <v>32</v>
      </c>
      <c r="AN6" s="119">
        <f t="shared" si="0"/>
        <v>33</v>
      </c>
      <c r="AO6" s="119">
        <f t="shared" si="0"/>
        <v>34</v>
      </c>
      <c r="AP6" s="119">
        <f t="shared" si="0"/>
        <v>35</v>
      </c>
      <c r="AQ6" s="119">
        <f t="shared" si="0"/>
        <v>36</v>
      </c>
      <c r="AR6" s="119">
        <f t="shared" si="0"/>
        <v>37</v>
      </c>
      <c r="AS6" s="119">
        <f t="shared" si="0"/>
        <v>38</v>
      </c>
      <c r="AT6" s="119">
        <f t="shared" si="0"/>
        <v>39</v>
      </c>
      <c r="AU6" s="119">
        <f t="shared" si="0"/>
        <v>40</v>
      </c>
      <c r="AV6" s="119">
        <f t="shared" si="0"/>
        <v>41</v>
      </c>
      <c r="AW6" s="119">
        <f t="shared" si="0"/>
        <v>42</v>
      </c>
      <c r="AX6" s="119">
        <f t="shared" si="0"/>
        <v>43</v>
      </c>
      <c r="AY6" s="119">
        <f t="shared" si="0"/>
        <v>44</v>
      </c>
      <c r="AZ6" s="119">
        <f t="shared" si="0"/>
        <v>45</v>
      </c>
      <c r="BA6" s="119">
        <f t="shared" si="0"/>
        <v>46</v>
      </c>
      <c r="BB6" s="119">
        <f t="shared" si="0"/>
        <v>47</v>
      </c>
      <c r="BC6" s="119">
        <f t="shared" si="0"/>
        <v>48</v>
      </c>
      <c r="BD6" s="119">
        <f t="shared" si="0"/>
        <v>49</v>
      </c>
      <c r="BE6" s="119">
        <f t="shared" si="0"/>
        <v>50</v>
      </c>
      <c r="BF6" s="119">
        <f t="shared" si="0"/>
        <v>51</v>
      </c>
      <c r="BG6" s="119">
        <f t="shared" si="0"/>
        <v>52</v>
      </c>
      <c r="BH6" s="119">
        <f t="shared" si="0"/>
        <v>53</v>
      </c>
      <c r="BI6" s="119">
        <f t="shared" si="0"/>
        <v>54</v>
      </c>
      <c r="BJ6" s="119">
        <f t="shared" si="0"/>
        <v>55</v>
      </c>
      <c r="BK6" s="119">
        <f t="shared" si="0"/>
        <v>56</v>
      </c>
      <c r="BL6" s="119">
        <f t="shared" si="0"/>
        <v>57</v>
      </c>
      <c r="BM6" s="119">
        <f t="shared" si="0"/>
        <v>58</v>
      </c>
      <c r="BN6" s="119">
        <f t="shared" si="0"/>
        <v>59</v>
      </c>
      <c r="BO6" s="119">
        <f t="shared" si="0"/>
        <v>60</v>
      </c>
      <c r="BP6" s="119">
        <f t="shared" si="0"/>
        <v>61</v>
      </c>
      <c r="BQ6" s="119">
        <f t="shared" si="0"/>
        <v>62</v>
      </c>
      <c r="BR6" s="119">
        <f t="shared" si="0"/>
        <v>63</v>
      </c>
      <c r="BS6" s="119">
        <f t="shared" si="0"/>
        <v>64</v>
      </c>
      <c r="BT6" s="119">
        <f t="shared" si="0"/>
        <v>65</v>
      </c>
      <c r="BU6" s="119">
        <f t="shared" ref="BU6:CC6" si="1">BT6+1</f>
        <v>66</v>
      </c>
      <c r="BV6" s="119">
        <f t="shared" si="1"/>
        <v>67</v>
      </c>
      <c r="BW6" s="119">
        <f t="shared" si="1"/>
        <v>68</v>
      </c>
      <c r="BX6" s="119">
        <f t="shared" si="1"/>
        <v>69</v>
      </c>
      <c r="BY6" s="119">
        <f t="shared" si="1"/>
        <v>70</v>
      </c>
      <c r="BZ6" s="119">
        <f t="shared" si="1"/>
        <v>71</v>
      </c>
      <c r="CA6" s="119">
        <f t="shared" si="1"/>
        <v>72</v>
      </c>
      <c r="CB6" s="119">
        <f t="shared" si="1"/>
        <v>73</v>
      </c>
      <c r="CC6" s="119">
        <f t="shared" si="1"/>
        <v>74</v>
      </c>
    </row>
    <row r="7" spans="1:81" x14ac:dyDescent="0.25">
      <c r="B7" s="18" t="s">
        <v>114</v>
      </c>
      <c r="G7" s="20"/>
      <c r="H7" s="119">
        <f>'Reg Depreciation Calculation'!H14</f>
        <v>1</v>
      </c>
      <c r="I7" s="119">
        <f>'Reg Depreciation Calculation'!I14</f>
        <v>1</v>
      </c>
      <c r="J7" s="119">
        <f>'Reg Depreciation Calculation'!J14</f>
        <v>1</v>
      </c>
      <c r="K7" s="119">
        <f>'Reg Depreciation Calculation'!K14</f>
        <v>1</v>
      </c>
      <c r="L7" s="119">
        <f>'Reg Depreciation Calculation'!L14</f>
        <v>1</v>
      </c>
      <c r="M7" s="119">
        <f>'Reg Depreciation Calculation'!M14</f>
        <v>0</v>
      </c>
      <c r="N7" s="119">
        <f>'Reg Depreciation Calculation'!N14</f>
        <v>0</v>
      </c>
      <c r="O7" s="119">
        <f>'Reg Depreciation Calculation'!O14</f>
        <v>0</v>
      </c>
      <c r="P7" s="119">
        <f>'Reg Depreciation Calculation'!P14</f>
        <v>0</v>
      </c>
      <c r="Q7" s="119">
        <f>'Reg Depreciation Calculation'!Q14</f>
        <v>0</v>
      </c>
      <c r="R7" s="119">
        <f>'Reg Depreciation Calculation'!R14</f>
        <v>0</v>
      </c>
      <c r="S7" s="119">
        <f>'Reg Depreciation Calculation'!S14</f>
        <v>0</v>
      </c>
      <c r="T7" s="119">
        <f>'Reg Depreciation Calculation'!T14</f>
        <v>0</v>
      </c>
      <c r="U7" s="119">
        <f>'Reg Depreciation Calculation'!U14</f>
        <v>0</v>
      </c>
      <c r="V7" s="119">
        <f>'Reg Depreciation Calculation'!V14</f>
        <v>0</v>
      </c>
      <c r="W7" s="119">
        <f>'Reg Depreciation Calculation'!W14</f>
        <v>0</v>
      </c>
      <c r="X7" s="119">
        <f>'Reg Depreciation Calculation'!X14</f>
        <v>0</v>
      </c>
      <c r="Y7" s="119">
        <f>'Reg Depreciation Calculation'!Y14</f>
        <v>0</v>
      </c>
      <c r="Z7" s="119">
        <f>'Reg Depreciation Calculation'!Z14</f>
        <v>0</v>
      </c>
      <c r="AA7" s="119">
        <f>'Reg Depreciation Calculation'!AA14</f>
        <v>0</v>
      </c>
      <c r="AB7" s="119">
        <f>'Reg Depreciation Calculation'!AB14</f>
        <v>0</v>
      </c>
      <c r="AC7" s="119">
        <f>'Reg Depreciation Calculation'!AC14</f>
        <v>0</v>
      </c>
      <c r="AD7" s="119">
        <f>'Reg Depreciation Calculation'!AD14</f>
        <v>0</v>
      </c>
      <c r="AE7" s="119">
        <f>'Reg Depreciation Calculation'!AE14</f>
        <v>0</v>
      </c>
      <c r="AF7" s="119">
        <f>'Reg Depreciation Calculation'!AF14</f>
        <v>0</v>
      </c>
      <c r="AG7" s="119">
        <f>'Reg Depreciation Calculation'!AG14</f>
        <v>0</v>
      </c>
      <c r="AH7" s="119">
        <f>'Reg Depreciation Calculation'!AH14</f>
        <v>0</v>
      </c>
      <c r="AI7" s="119">
        <f>'Reg Depreciation Calculation'!AI14</f>
        <v>0</v>
      </c>
      <c r="AJ7" s="119">
        <f>'Reg Depreciation Calculation'!AJ14</f>
        <v>0</v>
      </c>
      <c r="AK7" s="119">
        <f>'Reg Depreciation Calculation'!AK14</f>
        <v>0</v>
      </c>
      <c r="AL7" s="119">
        <f>'Reg Depreciation Calculation'!AL14</f>
        <v>0</v>
      </c>
      <c r="AM7" s="119">
        <f>'Reg Depreciation Calculation'!AM14</f>
        <v>0</v>
      </c>
      <c r="AN7" s="119">
        <f>'Reg Depreciation Calculation'!AN14</f>
        <v>0</v>
      </c>
      <c r="AO7" s="119">
        <f>'Reg Depreciation Calculation'!AO14</f>
        <v>0</v>
      </c>
      <c r="AP7" s="119">
        <f>'Reg Depreciation Calculation'!AP14</f>
        <v>0</v>
      </c>
      <c r="AQ7" s="119">
        <f>'Reg Depreciation Calculation'!AQ14</f>
        <v>0</v>
      </c>
      <c r="AR7" s="119">
        <f>'Reg Depreciation Calculation'!AR14</f>
        <v>0</v>
      </c>
      <c r="AS7" s="119">
        <f>'Reg Depreciation Calculation'!AS14</f>
        <v>0</v>
      </c>
      <c r="AT7" s="119">
        <f>'Reg Depreciation Calculation'!AT14</f>
        <v>0</v>
      </c>
      <c r="AU7" s="119">
        <f>'Reg Depreciation Calculation'!AU14</f>
        <v>0</v>
      </c>
      <c r="AV7" s="119">
        <f>'Reg Depreciation Calculation'!AV14</f>
        <v>0</v>
      </c>
      <c r="AW7" s="119">
        <f>'Reg Depreciation Calculation'!AW14</f>
        <v>0</v>
      </c>
      <c r="AX7" s="119">
        <f>'Reg Depreciation Calculation'!AX14</f>
        <v>0</v>
      </c>
      <c r="AY7" s="119">
        <f>'Reg Depreciation Calculation'!AY14</f>
        <v>0</v>
      </c>
      <c r="AZ7" s="119">
        <f>'Reg Depreciation Calculation'!AZ14</f>
        <v>0</v>
      </c>
      <c r="BA7" s="119">
        <f>'Reg Depreciation Calculation'!BA14</f>
        <v>0</v>
      </c>
      <c r="BB7" s="119">
        <f>'Reg Depreciation Calculation'!BB14</f>
        <v>0</v>
      </c>
      <c r="BC7" s="119">
        <f>'Reg Depreciation Calculation'!BC14</f>
        <v>0</v>
      </c>
      <c r="BD7" s="119">
        <f>'Reg Depreciation Calculation'!BD14</f>
        <v>0</v>
      </c>
      <c r="BE7" s="119">
        <f>'Reg Depreciation Calculation'!BE14</f>
        <v>0</v>
      </c>
      <c r="BF7" s="119">
        <f>'Reg Depreciation Calculation'!BF14</f>
        <v>0</v>
      </c>
      <c r="BG7" s="119">
        <f>'Reg Depreciation Calculation'!BG14</f>
        <v>0</v>
      </c>
      <c r="BH7" s="119">
        <f>'Reg Depreciation Calculation'!BH14</f>
        <v>0</v>
      </c>
      <c r="BI7" s="119">
        <f>'Reg Depreciation Calculation'!BI14</f>
        <v>0</v>
      </c>
      <c r="BJ7" s="119">
        <f>'Reg Depreciation Calculation'!BJ14</f>
        <v>0</v>
      </c>
      <c r="BK7" s="119">
        <f>'Reg Depreciation Calculation'!BK14</f>
        <v>0</v>
      </c>
      <c r="BL7" s="119">
        <f>'Reg Depreciation Calculation'!BL14</f>
        <v>0</v>
      </c>
      <c r="BM7" s="119">
        <f>'Reg Depreciation Calculation'!BM14</f>
        <v>0</v>
      </c>
      <c r="BN7" s="119">
        <f>'Reg Depreciation Calculation'!BN14</f>
        <v>0</v>
      </c>
      <c r="BO7" s="119">
        <f>'Reg Depreciation Calculation'!BO14</f>
        <v>0</v>
      </c>
      <c r="BP7" s="119">
        <f>'Reg Depreciation Calculation'!BP14</f>
        <v>0</v>
      </c>
      <c r="BQ7" s="119">
        <f>'Reg Depreciation Calculation'!BQ14</f>
        <v>0</v>
      </c>
      <c r="BR7" s="119">
        <f>'Reg Depreciation Calculation'!BR14</f>
        <v>0</v>
      </c>
      <c r="BS7" s="119">
        <f>'Reg Depreciation Calculation'!BS14</f>
        <v>0</v>
      </c>
      <c r="BT7" s="119">
        <f>'Reg Depreciation Calculation'!BT14</f>
        <v>0</v>
      </c>
      <c r="BU7" s="119">
        <f>'Reg Depreciation Calculation'!BU14</f>
        <v>0</v>
      </c>
      <c r="BV7" s="119">
        <f>'Reg Depreciation Calculation'!BV14</f>
        <v>0</v>
      </c>
      <c r="BW7" s="119">
        <f>'Reg Depreciation Calculation'!BW14</f>
        <v>0</v>
      </c>
      <c r="BX7" s="119">
        <f>'Reg Depreciation Calculation'!BX14</f>
        <v>0</v>
      </c>
      <c r="BY7" s="119">
        <f>'Reg Depreciation Calculation'!BY14</f>
        <v>0</v>
      </c>
      <c r="BZ7" s="119">
        <f>'Reg Depreciation Calculation'!BZ14</f>
        <v>0</v>
      </c>
      <c r="CA7" s="119">
        <f>'Reg Depreciation Calculation'!CA14</f>
        <v>0</v>
      </c>
      <c r="CB7" s="119">
        <f>'Reg Depreciation Calculation'!CB14</f>
        <v>0</v>
      </c>
      <c r="CC7" s="119">
        <f>'Reg Depreciation Calculation'!CC14</f>
        <v>0</v>
      </c>
    </row>
    <row r="8" spans="1:81" x14ac:dyDescent="0.25">
      <c r="B8" s="18" t="s">
        <v>115</v>
      </c>
      <c r="G8" s="20"/>
      <c r="H8" s="119">
        <f>'Reg Depreciation Calculation'!H15</f>
        <v>0</v>
      </c>
      <c r="I8" s="119">
        <f>'Reg Depreciation Calculation'!I15</f>
        <v>0</v>
      </c>
      <c r="J8" s="119">
        <f>'Reg Depreciation Calculation'!J15</f>
        <v>0</v>
      </c>
      <c r="K8" s="119">
        <f>'Reg Depreciation Calculation'!K15</f>
        <v>0</v>
      </c>
      <c r="L8" s="119">
        <f>'Reg Depreciation Calculation'!L15</f>
        <v>0</v>
      </c>
      <c r="M8" s="119">
        <f>'Reg Depreciation Calculation'!M15</f>
        <v>1</v>
      </c>
      <c r="N8" s="119">
        <f>'Reg Depreciation Calculation'!N15</f>
        <v>1</v>
      </c>
      <c r="O8" s="119">
        <f>'Reg Depreciation Calculation'!O15</f>
        <v>1</v>
      </c>
      <c r="P8" s="119">
        <f>'Reg Depreciation Calculation'!P15</f>
        <v>1</v>
      </c>
      <c r="Q8" s="119">
        <f>'Reg Depreciation Calculation'!Q15</f>
        <v>1</v>
      </c>
      <c r="R8" s="119">
        <f>'Reg Depreciation Calculation'!R15</f>
        <v>0</v>
      </c>
      <c r="S8" s="119">
        <f>'Reg Depreciation Calculation'!S15</f>
        <v>0</v>
      </c>
      <c r="T8" s="119">
        <f>'Reg Depreciation Calculation'!T15</f>
        <v>0</v>
      </c>
      <c r="U8" s="119">
        <f>'Reg Depreciation Calculation'!U15</f>
        <v>0</v>
      </c>
      <c r="V8" s="119">
        <f>'Reg Depreciation Calculation'!V15</f>
        <v>0</v>
      </c>
      <c r="W8" s="119">
        <f>'Reg Depreciation Calculation'!W15</f>
        <v>0</v>
      </c>
      <c r="X8" s="119">
        <f>'Reg Depreciation Calculation'!X15</f>
        <v>0</v>
      </c>
      <c r="Y8" s="119">
        <f>'Reg Depreciation Calculation'!Y15</f>
        <v>0</v>
      </c>
      <c r="Z8" s="119">
        <f>'Reg Depreciation Calculation'!Z15</f>
        <v>0</v>
      </c>
      <c r="AA8" s="119">
        <f>'Reg Depreciation Calculation'!AA15</f>
        <v>0</v>
      </c>
      <c r="AB8" s="119">
        <f>'Reg Depreciation Calculation'!AB15</f>
        <v>0</v>
      </c>
      <c r="AC8" s="119">
        <f>'Reg Depreciation Calculation'!AC15</f>
        <v>0</v>
      </c>
      <c r="AD8" s="119">
        <f>'Reg Depreciation Calculation'!AD15</f>
        <v>0</v>
      </c>
      <c r="AE8" s="119">
        <f>'Reg Depreciation Calculation'!AE15</f>
        <v>0</v>
      </c>
      <c r="AF8" s="119">
        <f>'Reg Depreciation Calculation'!AF15</f>
        <v>0</v>
      </c>
      <c r="AG8" s="119">
        <f>'Reg Depreciation Calculation'!AG15</f>
        <v>0</v>
      </c>
      <c r="AH8" s="119">
        <f>'Reg Depreciation Calculation'!AH15</f>
        <v>0</v>
      </c>
      <c r="AI8" s="119">
        <f>'Reg Depreciation Calculation'!AI15</f>
        <v>0</v>
      </c>
      <c r="AJ8" s="119">
        <f>'Reg Depreciation Calculation'!AJ15</f>
        <v>0</v>
      </c>
      <c r="AK8" s="119">
        <f>'Reg Depreciation Calculation'!AK15</f>
        <v>0</v>
      </c>
      <c r="AL8" s="119">
        <f>'Reg Depreciation Calculation'!AL15</f>
        <v>0</v>
      </c>
      <c r="AM8" s="119">
        <f>'Reg Depreciation Calculation'!AM15</f>
        <v>0</v>
      </c>
      <c r="AN8" s="119">
        <f>'Reg Depreciation Calculation'!AN15</f>
        <v>0</v>
      </c>
      <c r="AO8" s="119">
        <f>'Reg Depreciation Calculation'!AO15</f>
        <v>0</v>
      </c>
      <c r="AP8" s="119">
        <f>'Reg Depreciation Calculation'!AP15</f>
        <v>0</v>
      </c>
      <c r="AQ8" s="119">
        <f>'Reg Depreciation Calculation'!AQ15</f>
        <v>0</v>
      </c>
      <c r="AR8" s="119">
        <f>'Reg Depreciation Calculation'!AR15</f>
        <v>0</v>
      </c>
      <c r="AS8" s="119">
        <f>'Reg Depreciation Calculation'!AS15</f>
        <v>0</v>
      </c>
      <c r="AT8" s="119">
        <f>'Reg Depreciation Calculation'!AT15</f>
        <v>0</v>
      </c>
      <c r="AU8" s="119">
        <f>'Reg Depreciation Calculation'!AU15</f>
        <v>0</v>
      </c>
      <c r="AV8" s="119">
        <f>'Reg Depreciation Calculation'!AV15</f>
        <v>0</v>
      </c>
      <c r="AW8" s="119">
        <f>'Reg Depreciation Calculation'!AW15</f>
        <v>0</v>
      </c>
      <c r="AX8" s="119">
        <f>'Reg Depreciation Calculation'!AX15</f>
        <v>0</v>
      </c>
      <c r="AY8" s="119">
        <f>'Reg Depreciation Calculation'!AY15</f>
        <v>0</v>
      </c>
      <c r="AZ8" s="119">
        <f>'Reg Depreciation Calculation'!AZ15</f>
        <v>0</v>
      </c>
      <c r="BA8" s="119">
        <f>'Reg Depreciation Calculation'!BA15</f>
        <v>0</v>
      </c>
      <c r="BB8" s="119">
        <f>'Reg Depreciation Calculation'!BB15</f>
        <v>0</v>
      </c>
      <c r="BC8" s="119">
        <f>'Reg Depreciation Calculation'!BC15</f>
        <v>0</v>
      </c>
      <c r="BD8" s="119">
        <f>'Reg Depreciation Calculation'!BD15</f>
        <v>0</v>
      </c>
      <c r="BE8" s="119">
        <f>'Reg Depreciation Calculation'!BE15</f>
        <v>0</v>
      </c>
      <c r="BF8" s="119">
        <f>'Reg Depreciation Calculation'!BF15</f>
        <v>0</v>
      </c>
      <c r="BG8" s="119">
        <f>'Reg Depreciation Calculation'!BG15</f>
        <v>0</v>
      </c>
      <c r="BH8" s="119">
        <f>'Reg Depreciation Calculation'!BH15</f>
        <v>0</v>
      </c>
      <c r="BI8" s="119">
        <f>'Reg Depreciation Calculation'!BI15</f>
        <v>0</v>
      </c>
      <c r="BJ8" s="119">
        <f>'Reg Depreciation Calculation'!BJ15</f>
        <v>0</v>
      </c>
      <c r="BK8" s="119">
        <f>'Reg Depreciation Calculation'!BK15</f>
        <v>0</v>
      </c>
      <c r="BL8" s="119">
        <f>'Reg Depreciation Calculation'!BL15</f>
        <v>0</v>
      </c>
      <c r="BM8" s="119">
        <f>'Reg Depreciation Calculation'!BM15</f>
        <v>0</v>
      </c>
      <c r="BN8" s="119">
        <f>'Reg Depreciation Calculation'!BN15</f>
        <v>0</v>
      </c>
      <c r="BO8" s="119">
        <f>'Reg Depreciation Calculation'!BO15</f>
        <v>0</v>
      </c>
      <c r="BP8" s="119">
        <f>'Reg Depreciation Calculation'!BP15</f>
        <v>0</v>
      </c>
      <c r="BQ8" s="119">
        <f>'Reg Depreciation Calculation'!BQ15</f>
        <v>0</v>
      </c>
      <c r="BR8" s="119">
        <f>'Reg Depreciation Calculation'!BR15</f>
        <v>0</v>
      </c>
      <c r="BS8" s="119">
        <f>'Reg Depreciation Calculation'!BS15</f>
        <v>0</v>
      </c>
      <c r="BT8" s="119">
        <f>'Reg Depreciation Calculation'!BT15</f>
        <v>0</v>
      </c>
      <c r="BU8" s="119">
        <f>'Reg Depreciation Calculation'!BU15</f>
        <v>0</v>
      </c>
      <c r="BV8" s="119">
        <f>'Reg Depreciation Calculation'!BV15</f>
        <v>0</v>
      </c>
      <c r="BW8" s="119">
        <f>'Reg Depreciation Calculation'!BW15</f>
        <v>0</v>
      </c>
      <c r="BX8" s="119">
        <f>'Reg Depreciation Calculation'!BX15</f>
        <v>0</v>
      </c>
      <c r="BY8" s="119">
        <f>'Reg Depreciation Calculation'!BY15</f>
        <v>0</v>
      </c>
      <c r="BZ8" s="119">
        <f>'Reg Depreciation Calculation'!BZ15</f>
        <v>0</v>
      </c>
      <c r="CA8" s="119">
        <f>'Reg Depreciation Calculation'!CA15</f>
        <v>0</v>
      </c>
      <c r="CB8" s="119">
        <f>'Reg Depreciation Calculation'!CB15</f>
        <v>0</v>
      </c>
      <c r="CC8" s="119">
        <f>'Reg Depreciation Calculation'!CC15</f>
        <v>0</v>
      </c>
    </row>
    <row r="9" spans="1:81" x14ac:dyDescent="0.25">
      <c r="B9" s="35" t="s">
        <v>120</v>
      </c>
      <c r="G9" s="20"/>
      <c r="H9" s="119">
        <f t="shared" ref="H9:AM9" si="2">IF(AND(H7=1,I8=1),1,0)</f>
        <v>0</v>
      </c>
      <c r="I9" s="119">
        <f t="shared" si="2"/>
        <v>0</v>
      </c>
      <c r="J9" s="119">
        <f t="shared" si="2"/>
        <v>0</v>
      </c>
      <c r="K9" s="119">
        <f t="shared" si="2"/>
        <v>0</v>
      </c>
      <c r="L9" s="119">
        <f t="shared" si="2"/>
        <v>1</v>
      </c>
      <c r="M9" s="119">
        <f t="shared" si="2"/>
        <v>0</v>
      </c>
      <c r="N9" s="119">
        <f t="shared" si="2"/>
        <v>0</v>
      </c>
      <c r="O9" s="119">
        <f t="shared" si="2"/>
        <v>0</v>
      </c>
      <c r="P9" s="119">
        <f t="shared" si="2"/>
        <v>0</v>
      </c>
      <c r="Q9" s="119">
        <f t="shared" si="2"/>
        <v>0</v>
      </c>
      <c r="R9" s="119">
        <f t="shared" si="2"/>
        <v>0</v>
      </c>
      <c r="S9" s="119">
        <f t="shared" si="2"/>
        <v>0</v>
      </c>
      <c r="T9" s="119">
        <f t="shared" si="2"/>
        <v>0</v>
      </c>
      <c r="U9" s="119">
        <f t="shared" si="2"/>
        <v>0</v>
      </c>
      <c r="V9" s="119">
        <f t="shared" si="2"/>
        <v>0</v>
      </c>
      <c r="W9" s="119">
        <f t="shared" si="2"/>
        <v>0</v>
      </c>
      <c r="X9" s="119">
        <f t="shared" si="2"/>
        <v>0</v>
      </c>
      <c r="Y9" s="119">
        <f t="shared" si="2"/>
        <v>0</v>
      </c>
      <c r="Z9" s="119">
        <f t="shared" si="2"/>
        <v>0</v>
      </c>
      <c r="AA9" s="119">
        <f t="shared" si="2"/>
        <v>0</v>
      </c>
      <c r="AB9" s="119">
        <f t="shared" si="2"/>
        <v>0</v>
      </c>
      <c r="AC9" s="119">
        <f t="shared" si="2"/>
        <v>0</v>
      </c>
      <c r="AD9" s="119">
        <f t="shared" si="2"/>
        <v>0</v>
      </c>
      <c r="AE9" s="119">
        <f t="shared" si="2"/>
        <v>0</v>
      </c>
      <c r="AF9" s="119">
        <f t="shared" si="2"/>
        <v>0</v>
      </c>
      <c r="AG9" s="119">
        <f t="shared" si="2"/>
        <v>0</v>
      </c>
      <c r="AH9" s="119">
        <f t="shared" si="2"/>
        <v>0</v>
      </c>
      <c r="AI9" s="119">
        <f t="shared" si="2"/>
        <v>0</v>
      </c>
      <c r="AJ9" s="119">
        <f t="shared" si="2"/>
        <v>0</v>
      </c>
      <c r="AK9" s="119">
        <f t="shared" si="2"/>
        <v>0</v>
      </c>
      <c r="AL9" s="119">
        <f t="shared" si="2"/>
        <v>0</v>
      </c>
      <c r="AM9" s="119">
        <f t="shared" si="2"/>
        <v>0</v>
      </c>
      <c r="AN9" s="119">
        <f t="shared" ref="AN9:BS9" si="3">IF(AND(AN7=1,AO8=1),1,0)</f>
        <v>0</v>
      </c>
      <c r="AO9" s="119">
        <f t="shared" si="3"/>
        <v>0</v>
      </c>
      <c r="AP9" s="119">
        <f t="shared" si="3"/>
        <v>0</v>
      </c>
      <c r="AQ9" s="119">
        <f t="shared" si="3"/>
        <v>0</v>
      </c>
      <c r="AR9" s="119">
        <f t="shared" si="3"/>
        <v>0</v>
      </c>
      <c r="AS9" s="119">
        <f t="shared" si="3"/>
        <v>0</v>
      </c>
      <c r="AT9" s="119">
        <f t="shared" si="3"/>
        <v>0</v>
      </c>
      <c r="AU9" s="119">
        <f t="shared" si="3"/>
        <v>0</v>
      </c>
      <c r="AV9" s="119">
        <f t="shared" si="3"/>
        <v>0</v>
      </c>
      <c r="AW9" s="119">
        <f t="shared" si="3"/>
        <v>0</v>
      </c>
      <c r="AX9" s="119">
        <f t="shared" si="3"/>
        <v>0</v>
      </c>
      <c r="AY9" s="119">
        <f t="shared" si="3"/>
        <v>0</v>
      </c>
      <c r="AZ9" s="119">
        <f t="shared" si="3"/>
        <v>0</v>
      </c>
      <c r="BA9" s="119">
        <f t="shared" si="3"/>
        <v>0</v>
      </c>
      <c r="BB9" s="119">
        <f t="shared" si="3"/>
        <v>0</v>
      </c>
      <c r="BC9" s="119">
        <f t="shared" si="3"/>
        <v>0</v>
      </c>
      <c r="BD9" s="119">
        <f t="shared" si="3"/>
        <v>0</v>
      </c>
      <c r="BE9" s="119">
        <f t="shared" si="3"/>
        <v>0</v>
      </c>
      <c r="BF9" s="119">
        <f t="shared" si="3"/>
        <v>0</v>
      </c>
      <c r="BG9" s="119">
        <f t="shared" si="3"/>
        <v>0</v>
      </c>
      <c r="BH9" s="119">
        <f t="shared" si="3"/>
        <v>0</v>
      </c>
      <c r="BI9" s="119">
        <f t="shared" si="3"/>
        <v>0</v>
      </c>
      <c r="BJ9" s="119">
        <f t="shared" si="3"/>
        <v>0</v>
      </c>
      <c r="BK9" s="119">
        <f t="shared" si="3"/>
        <v>0</v>
      </c>
      <c r="BL9" s="119">
        <f t="shared" si="3"/>
        <v>0</v>
      </c>
      <c r="BM9" s="119">
        <f t="shared" si="3"/>
        <v>0</v>
      </c>
      <c r="BN9" s="119">
        <f t="shared" si="3"/>
        <v>0</v>
      </c>
      <c r="BO9" s="119">
        <f t="shared" si="3"/>
        <v>0</v>
      </c>
      <c r="BP9" s="119">
        <f t="shared" si="3"/>
        <v>0</v>
      </c>
      <c r="BQ9" s="119">
        <f t="shared" si="3"/>
        <v>0</v>
      </c>
      <c r="BR9" s="119">
        <f t="shared" si="3"/>
        <v>0</v>
      </c>
      <c r="BS9" s="119">
        <f t="shared" si="3"/>
        <v>0</v>
      </c>
      <c r="BT9" s="119">
        <f t="shared" ref="BT9:CC9" si="4">IF(AND(BT7=1,BU8=1),1,0)</f>
        <v>0</v>
      </c>
      <c r="BU9" s="119">
        <f t="shared" si="4"/>
        <v>0</v>
      </c>
      <c r="BV9" s="119">
        <f t="shared" si="4"/>
        <v>0</v>
      </c>
      <c r="BW9" s="119">
        <f t="shared" si="4"/>
        <v>0</v>
      </c>
      <c r="BX9" s="119">
        <f t="shared" si="4"/>
        <v>0</v>
      </c>
      <c r="BY9" s="119">
        <f t="shared" si="4"/>
        <v>0</v>
      </c>
      <c r="BZ9" s="119">
        <f t="shared" si="4"/>
        <v>0</v>
      </c>
      <c r="CA9" s="119">
        <f t="shared" si="4"/>
        <v>0</v>
      </c>
      <c r="CB9" s="119">
        <f t="shared" si="4"/>
        <v>0</v>
      </c>
      <c r="CC9" s="119">
        <f t="shared" si="4"/>
        <v>0</v>
      </c>
    </row>
    <row r="12" spans="1:81" x14ac:dyDescent="0.25">
      <c r="A12" s="9" t="s">
        <v>116</v>
      </c>
      <c r="B12" s="9"/>
      <c r="C12" s="96"/>
      <c r="D12" s="10"/>
      <c r="E12" s="9"/>
      <c r="F12" s="9"/>
      <c r="G12" s="28"/>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row>
    <row r="13" spans="1:81" outlineLevel="1" x14ac:dyDescent="0.25"/>
    <row r="14" spans="1:81" outlineLevel="1" x14ac:dyDescent="0.25">
      <c r="B14" s="19" t="s">
        <v>91</v>
      </c>
      <c r="C14" s="23" t="s">
        <v>55</v>
      </c>
      <c r="G14" s="115"/>
      <c r="H14" s="94">
        <f t="shared" ref="H14:AM14" si="5">G18*H$7</f>
        <v>1380.227518353825</v>
      </c>
      <c r="I14" s="94">
        <f t="shared" ca="1" si="5"/>
        <v>1524.8779896385374</v>
      </c>
      <c r="J14" s="94">
        <f t="shared" ca="1" si="5"/>
        <v>1679.6643930707748</v>
      </c>
      <c r="K14" s="94">
        <f t="shared" ca="1" si="5"/>
        <v>1791.8963996685104</v>
      </c>
      <c r="L14" s="94">
        <f t="shared" ca="1" si="5"/>
        <v>1924.8525807932863</v>
      </c>
      <c r="M14" s="94">
        <f t="shared" ca="1" si="5"/>
        <v>0</v>
      </c>
      <c r="N14" s="94">
        <f t="shared" ca="1" si="5"/>
        <v>0</v>
      </c>
      <c r="O14" s="94">
        <f t="shared" ca="1" si="5"/>
        <v>0</v>
      </c>
      <c r="P14" s="94">
        <f t="shared" ca="1" si="5"/>
        <v>0</v>
      </c>
      <c r="Q14" s="94">
        <f t="shared" ca="1" si="5"/>
        <v>0</v>
      </c>
      <c r="R14" s="94">
        <f t="shared" ca="1" si="5"/>
        <v>0</v>
      </c>
      <c r="S14" s="94">
        <f t="shared" ca="1" si="5"/>
        <v>0</v>
      </c>
      <c r="T14" s="94">
        <f t="shared" ca="1" si="5"/>
        <v>0</v>
      </c>
      <c r="U14" s="94">
        <f t="shared" ca="1" si="5"/>
        <v>0</v>
      </c>
      <c r="V14" s="94">
        <f t="shared" ca="1" si="5"/>
        <v>0</v>
      </c>
      <c r="W14" s="94">
        <f t="shared" ca="1" si="5"/>
        <v>0</v>
      </c>
      <c r="X14" s="94">
        <f t="shared" ca="1" si="5"/>
        <v>0</v>
      </c>
      <c r="Y14" s="94">
        <f t="shared" ca="1" si="5"/>
        <v>0</v>
      </c>
      <c r="Z14" s="94">
        <f t="shared" ca="1" si="5"/>
        <v>0</v>
      </c>
      <c r="AA14" s="94">
        <f t="shared" ca="1" si="5"/>
        <v>0</v>
      </c>
      <c r="AB14" s="94">
        <f t="shared" ca="1" si="5"/>
        <v>0</v>
      </c>
      <c r="AC14" s="94">
        <f t="shared" ca="1" si="5"/>
        <v>0</v>
      </c>
      <c r="AD14" s="94">
        <f t="shared" ca="1" si="5"/>
        <v>0</v>
      </c>
      <c r="AE14" s="94">
        <f t="shared" ca="1" si="5"/>
        <v>0</v>
      </c>
      <c r="AF14" s="94">
        <f t="shared" ca="1" si="5"/>
        <v>0</v>
      </c>
      <c r="AG14" s="94">
        <f t="shared" ca="1" si="5"/>
        <v>0</v>
      </c>
      <c r="AH14" s="94">
        <f t="shared" ca="1" si="5"/>
        <v>0</v>
      </c>
      <c r="AI14" s="94">
        <f t="shared" ca="1" si="5"/>
        <v>0</v>
      </c>
      <c r="AJ14" s="94">
        <f t="shared" ca="1" si="5"/>
        <v>0</v>
      </c>
      <c r="AK14" s="94">
        <f t="shared" ca="1" si="5"/>
        <v>0</v>
      </c>
      <c r="AL14" s="94">
        <f t="shared" ca="1" si="5"/>
        <v>0</v>
      </c>
      <c r="AM14" s="94">
        <f t="shared" ca="1" si="5"/>
        <v>0</v>
      </c>
      <c r="AN14" s="94">
        <f t="shared" ref="AN14:BS14" ca="1" si="6">AM18*AN$7</f>
        <v>0</v>
      </c>
      <c r="AO14" s="94">
        <f t="shared" ca="1" si="6"/>
        <v>0</v>
      </c>
      <c r="AP14" s="94">
        <f t="shared" ca="1" si="6"/>
        <v>0</v>
      </c>
      <c r="AQ14" s="94">
        <f t="shared" ca="1" si="6"/>
        <v>0</v>
      </c>
      <c r="AR14" s="94">
        <f t="shared" ca="1" si="6"/>
        <v>0</v>
      </c>
      <c r="AS14" s="94">
        <f t="shared" ca="1" si="6"/>
        <v>0</v>
      </c>
      <c r="AT14" s="94">
        <f t="shared" ca="1" si="6"/>
        <v>0</v>
      </c>
      <c r="AU14" s="94">
        <f t="shared" ca="1" si="6"/>
        <v>0</v>
      </c>
      <c r="AV14" s="94">
        <f t="shared" ca="1" si="6"/>
        <v>0</v>
      </c>
      <c r="AW14" s="94">
        <f t="shared" ca="1" si="6"/>
        <v>0</v>
      </c>
      <c r="AX14" s="94">
        <f t="shared" ca="1" si="6"/>
        <v>0</v>
      </c>
      <c r="AY14" s="94">
        <f t="shared" ca="1" si="6"/>
        <v>0</v>
      </c>
      <c r="AZ14" s="94">
        <f t="shared" ca="1" si="6"/>
        <v>0</v>
      </c>
      <c r="BA14" s="94">
        <f t="shared" ca="1" si="6"/>
        <v>0</v>
      </c>
      <c r="BB14" s="94">
        <f t="shared" ca="1" si="6"/>
        <v>0</v>
      </c>
      <c r="BC14" s="94">
        <f t="shared" ca="1" si="6"/>
        <v>0</v>
      </c>
      <c r="BD14" s="94">
        <f t="shared" ca="1" si="6"/>
        <v>0</v>
      </c>
      <c r="BE14" s="94">
        <f t="shared" ca="1" si="6"/>
        <v>0</v>
      </c>
      <c r="BF14" s="94">
        <f t="shared" ca="1" si="6"/>
        <v>0</v>
      </c>
      <c r="BG14" s="94">
        <f t="shared" ca="1" si="6"/>
        <v>0</v>
      </c>
      <c r="BH14" s="94">
        <f t="shared" ca="1" si="6"/>
        <v>0</v>
      </c>
      <c r="BI14" s="94">
        <f t="shared" ca="1" si="6"/>
        <v>0</v>
      </c>
      <c r="BJ14" s="94">
        <f t="shared" ca="1" si="6"/>
        <v>0</v>
      </c>
      <c r="BK14" s="94">
        <f t="shared" ca="1" si="6"/>
        <v>0</v>
      </c>
      <c r="BL14" s="94">
        <f t="shared" ca="1" si="6"/>
        <v>0</v>
      </c>
      <c r="BM14" s="94">
        <f t="shared" ca="1" si="6"/>
        <v>0</v>
      </c>
      <c r="BN14" s="94">
        <f t="shared" ca="1" si="6"/>
        <v>0</v>
      </c>
      <c r="BO14" s="94">
        <f t="shared" ca="1" si="6"/>
        <v>0</v>
      </c>
      <c r="BP14" s="94">
        <f t="shared" ca="1" si="6"/>
        <v>0</v>
      </c>
      <c r="BQ14" s="94">
        <f t="shared" ca="1" si="6"/>
        <v>0</v>
      </c>
      <c r="BR14" s="94">
        <f t="shared" ca="1" si="6"/>
        <v>0</v>
      </c>
      <c r="BS14" s="94">
        <f t="shared" ca="1" si="6"/>
        <v>0</v>
      </c>
      <c r="BT14" s="94">
        <f t="shared" ref="BT14:CC14" ca="1" si="7">BS18*BT$7</f>
        <v>0</v>
      </c>
      <c r="BU14" s="94">
        <f t="shared" ca="1" si="7"/>
        <v>0</v>
      </c>
      <c r="BV14" s="94">
        <f t="shared" ca="1" si="7"/>
        <v>0</v>
      </c>
      <c r="BW14" s="94">
        <f t="shared" ca="1" si="7"/>
        <v>0</v>
      </c>
      <c r="BX14" s="94">
        <f t="shared" ca="1" si="7"/>
        <v>0</v>
      </c>
      <c r="BY14" s="94">
        <f t="shared" ca="1" si="7"/>
        <v>0</v>
      </c>
      <c r="BZ14" s="94">
        <f t="shared" ca="1" si="7"/>
        <v>0</v>
      </c>
      <c r="CA14" s="94">
        <f t="shared" ca="1" si="7"/>
        <v>0</v>
      </c>
      <c r="CB14" s="94">
        <f t="shared" ca="1" si="7"/>
        <v>0</v>
      </c>
      <c r="CC14" s="94">
        <f t="shared" ca="1" si="7"/>
        <v>0</v>
      </c>
    </row>
    <row r="15" spans="1:81" outlineLevel="1" x14ac:dyDescent="0.25">
      <c r="B15" s="19" t="s">
        <v>94</v>
      </c>
      <c r="C15" s="23" t="s">
        <v>55</v>
      </c>
      <c r="G15" s="115"/>
      <c r="H15" s="94">
        <f>'Reg Depreciation Calculation'!H204</f>
        <v>182.87651979465483</v>
      </c>
      <c r="I15" s="94">
        <f>'Reg Depreciation Calculation'!I204</f>
        <v>196.11040102520931</v>
      </c>
      <c r="J15" s="94">
        <f>'Reg Depreciation Calculation'!J204</f>
        <v>184.71489466012571</v>
      </c>
      <c r="K15" s="94">
        <f>'Reg Depreciation Calculation'!K204</f>
        <v>210.35738749895779</v>
      </c>
      <c r="L15" s="94">
        <f>'Reg Depreciation Calculation'!L204</f>
        <v>223.51744377117737</v>
      </c>
      <c r="M15" s="94">
        <f>'Reg Depreciation Calculation'!M204</f>
        <v>0</v>
      </c>
      <c r="N15" s="94">
        <f>'Reg Depreciation Calculation'!N204</f>
        <v>0</v>
      </c>
      <c r="O15" s="94">
        <f>'Reg Depreciation Calculation'!O204</f>
        <v>0</v>
      </c>
      <c r="P15" s="94">
        <f>'Reg Depreciation Calculation'!P204</f>
        <v>0</v>
      </c>
      <c r="Q15" s="94">
        <f>'Reg Depreciation Calculation'!Q204</f>
        <v>0</v>
      </c>
      <c r="R15" s="94">
        <f>'Reg Depreciation Calculation'!R204</f>
        <v>0</v>
      </c>
      <c r="S15" s="94">
        <f>'Reg Depreciation Calculation'!S204</f>
        <v>0</v>
      </c>
      <c r="T15" s="94">
        <f>'Reg Depreciation Calculation'!T204</f>
        <v>0</v>
      </c>
      <c r="U15" s="94">
        <f>'Reg Depreciation Calculation'!U204</f>
        <v>0</v>
      </c>
      <c r="V15" s="94">
        <f>'Reg Depreciation Calculation'!V204</f>
        <v>0</v>
      </c>
      <c r="W15" s="94">
        <f>'Reg Depreciation Calculation'!W204</f>
        <v>0</v>
      </c>
      <c r="X15" s="94">
        <f>'Reg Depreciation Calculation'!X204</f>
        <v>0</v>
      </c>
      <c r="Y15" s="94">
        <f>'Reg Depreciation Calculation'!Y204</f>
        <v>0</v>
      </c>
      <c r="Z15" s="94">
        <f>'Reg Depreciation Calculation'!Z204</f>
        <v>0</v>
      </c>
      <c r="AA15" s="94">
        <f>'Reg Depreciation Calculation'!AA204</f>
        <v>0</v>
      </c>
      <c r="AB15" s="94">
        <f>'Reg Depreciation Calculation'!AB204</f>
        <v>0</v>
      </c>
      <c r="AC15" s="94">
        <f>'Reg Depreciation Calculation'!AC204</f>
        <v>0</v>
      </c>
      <c r="AD15" s="94">
        <f>'Reg Depreciation Calculation'!AD204</f>
        <v>0</v>
      </c>
      <c r="AE15" s="94">
        <f>'Reg Depreciation Calculation'!AE204</f>
        <v>0</v>
      </c>
      <c r="AF15" s="94">
        <f>'Reg Depreciation Calculation'!AF204</f>
        <v>0</v>
      </c>
      <c r="AG15" s="94">
        <f>'Reg Depreciation Calculation'!AG204</f>
        <v>0</v>
      </c>
      <c r="AH15" s="94">
        <f>'Reg Depreciation Calculation'!AH204</f>
        <v>0</v>
      </c>
      <c r="AI15" s="94">
        <f>'Reg Depreciation Calculation'!AI204</f>
        <v>0</v>
      </c>
      <c r="AJ15" s="94">
        <f>'Reg Depreciation Calculation'!AJ204</f>
        <v>0</v>
      </c>
      <c r="AK15" s="94">
        <f>'Reg Depreciation Calculation'!AK204</f>
        <v>0</v>
      </c>
      <c r="AL15" s="94">
        <f>'Reg Depreciation Calculation'!AL204</f>
        <v>0</v>
      </c>
      <c r="AM15" s="94">
        <f>'Reg Depreciation Calculation'!AM204</f>
        <v>0</v>
      </c>
      <c r="AN15" s="94">
        <f>'Reg Depreciation Calculation'!AN204</f>
        <v>0</v>
      </c>
      <c r="AO15" s="94">
        <f>'Reg Depreciation Calculation'!AO204</f>
        <v>0</v>
      </c>
      <c r="AP15" s="94">
        <f>'Reg Depreciation Calculation'!AP204</f>
        <v>0</v>
      </c>
      <c r="AQ15" s="94">
        <f>'Reg Depreciation Calculation'!AQ204</f>
        <v>0</v>
      </c>
      <c r="AR15" s="94">
        <f>'Reg Depreciation Calculation'!AR204</f>
        <v>0</v>
      </c>
      <c r="AS15" s="94">
        <f>'Reg Depreciation Calculation'!AS204</f>
        <v>0</v>
      </c>
      <c r="AT15" s="94">
        <f>'Reg Depreciation Calculation'!AT204</f>
        <v>0</v>
      </c>
      <c r="AU15" s="94">
        <f>'Reg Depreciation Calculation'!AU204</f>
        <v>0</v>
      </c>
      <c r="AV15" s="94">
        <f>'Reg Depreciation Calculation'!AV204</f>
        <v>0</v>
      </c>
      <c r="AW15" s="94">
        <f>'Reg Depreciation Calculation'!AW204</f>
        <v>0</v>
      </c>
      <c r="AX15" s="94">
        <f>'Reg Depreciation Calculation'!AX204</f>
        <v>0</v>
      </c>
      <c r="AY15" s="94">
        <f>'Reg Depreciation Calculation'!AY204</f>
        <v>0</v>
      </c>
      <c r="AZ15" s="94">
        <f>'Reg Depreciation Calculation'!AZ204</f>
        <v>0</v>
      </c>
      <c r="BA15" s="94">
        <f>'Reg Depreciation Calculation'!BA204</f>
        <v>0</v>
      </c>
      <c r="BB15" s="94">
        <f>'Reg Depreciation Calculation'!BB204</f>
        <v>0</v>
      </c>
      <c r="BC15" s="94">
        <f>'Reg Depreciation Calculation'!BC204</f>
        <v>0</v>
      </c>
      <c r="BD15" s="94">
        <f>'Reg Depreciation Calculation'!BD204</f>
        <v>0</v>
      </c>
      <c r="BE15" s="94">
        <f>'Reg Depreciation Calculation'!BE204</f>
        <v>0</v>
      </c>
      <c r="BF15" s="94">
        <f>'Reg Depreciation Calculation'!BF204</f>
        <v>0</v>
      </c>
      <c r="BG15" s="94">
        <f>'Reg Depreciation Calculation'!BG204</f>
        <v>0</v>
      </c>
      <c r="BH15" s="94">
        <f>'Reg Depreciation Calculation'!BH204</f>
        <v>0</v>
      </c>
      <c r="BI15" s="94">
        <f>'Reg Depreciation Calculation'!BI204</f>
        <v>0</v>
      </c>
      <c r="BJ15" s="94">
        <f>'Reg Depreciation Calculation'!BJ204</f>
        <v>0</v>
      </c>
      <c r="BK15" s="94">
        <f>'Reg Depreciation Calculation'!BK204</f>
        <v>0</v>
      </c>
      <c r="BL15" s="94">
        <f>'Reg Depreciation Calculation'!BL204</f>
        <v>0</v>
      </c>
      <c r="BM15" s="94">
        <f>'Reg Depreciation Calculation'!BM204</f>
        <v>0</v>
      </c>
      <c r="BN15" s="94">
        <f>'Reg Depreciation Calculation'!BN204</f>
        <v>0</v>
      </c>
      <c r="BO15" s="94">
        <f>'Reg Depreciation Calculation'!BO204</f>
        <v>0</v>
      </c>
      <c r="BP15" s="94">
        <f>'Reg Depreciation Calculation'!BP204</f>
        <v>0</v>
      </c>
      <c r="BQ15" s="94">
        <f>'Reg Depreciation Calculation'!BQ204</f>
        <v>0</v>
      </c>
      <c r="BR15" s="94">
        <f>'Reg Depreciation Calculation'!BR204</f>
        <v>0</v>
      </c>
      <c r="BS15" s="94">
        <f>'Reg Depreciation Calculation'!BS204</f>
        <v>0</v>
      </c>
      <c r="BT15" s="94">
        <f>'Reg Depreciation Calculation'!BT204</f>
        <v>0</v>
      </c>
      <c r="BU15" s="94">
        <f>'Reg Depreciation Calculation'!BU204</f>
        <v>0</v>
      </c>
      <c r="BV15" s="94">
        <f>'Reg Depreciation Calculation'!BV204</f>
        <v>0</v>
      </c>
      <c r="BW15" s="94">
        <f>'Reg Depreciation Calculation'!BW204</f>
        <v>0</v>
      </c>
      <c r="BX15" s="94">
        <f>'Reg Depreciation Calculation'!BX204</f>
        <v>0</v>
      </c>
      <c r="BY15" s="94">
        <f>'Reg Depreciation Calculation'!BY204</f>
        <v>0</v>
      </c>
      <c r="BZ15" s="94">
        <f>'Reg Depreciation Calculation'!BZ204</f>
        <v>0</v>
      </c>
      <c r="CA15" s="94">
        <f>'Reg Depreciation Calculation'!CA204</f>
        <v>0</v>
      </c>
      <c r="CB15" s="94">
        <f>'Reg Depreciation Calculation'!CB204</f>
        <v>0</v>
      </c>
      <c r="CC15" s="94">
        <f>'Reg Depreciation Calculation'!CC204</f>
        <v>0</v>
      </c>
    </row>
    <row r="16" spans="1:81" outlineLevel="1" x14ac:dyDescent="0.25">
      <c r="B16" s="19" t="s">
        <v>95</v>
      </c>
      <c r="C16" s="23" t="s">
        <v>55</v>
      </c>
      <c r="G16" s="115"/>
      <c r="H16" s="94">
        <f ca="1">'Reg Depreciation Calculation'!H205</f>
        <v>-76.702141844835666</v>
      </c>
      <c r="I16" s="94">
        <f ca="1">'Reg Depreciation Calculation'!I205</f>
        <v>-94.966070527649435</v>
      </c>
      <c r="J16" s="94">
        <f ca="1">'Reg Depreciation Calculation'!J205</f>
        <v>-106.14349714196445</v>
      </c>
      <c r="K16" s="94">
        <f ca="1">'Reg Depreciation Calculation'!K205</f>
        <v>-116.12588298784313</v>
      </c>
      <c r="L16" s="94">
        <f ca="1">'Reg Depreciation Calculation'!L205</f>
        <v>-129.14387733357088</v>
      </c>
      <c r="M16" s="94">
        <f ca="1">'Reg Depreciation Calculation'!M205</f>
        <v>0</v>
      </c>
      <c r="N16" s="94">
        <f ca="1">'Reg Depreciation Calculation'!N205</f>
        <v>0</v>
      </c>
      <c r="O16" s="94">
        <f ca="1">'Reg Depreciation Calculation'!O205</f>
        <v>0</v>
      </c>
      <c r="P16" s="94">
        <f ca="1">'Reg Depreciation Calculation'!P205</f>
        <v>0</v>
      </c>
      <c r="Q16" s="94">
        <f ca="1">'Reg Depreciation Calculation'!Q205</f>
        <v>0</v>
      </c>
      <c r="R16" s="94">
        <f ca="1">'Reg Depreciation Calculation'!R205</f>
        <v>0</v>
      </c>
      <c r="S16" s="94">
        <f ca="1">'Reg Depreciation Calculation'!S205</f>
        <v>0</v>
      </c>
      <c r="T16" s="94">
        <f ca="1">'Reg Depreciation Calculation'!T205</f>
        <v>0</v>
      </c>
      <c r="U16" s="94">
        <f ca="1">'Reg Depreciation Calculation'!U205</f>
        <v>0</v>
      </c>
      <c r="V16" s="94">
        <f ca="1">'Reg Depreciation Calculation'!V205</f>
        <v>0</v>
      </c>
      <c r="W16" s="94">
        <f ca="1">'Reg Depreciation Calculation'!W205</f>
        <v>0</v>
      </c>
      <c r="X16" s="94">
        <f ca="1">'Reg Depreciation Calculation'!X205</f>
        <v>0</v>
      </c>
      <c r="Y16" s="94">
        <f ca="1">'Reg Depreciation Calculation'!Y205</f>
        <v>0</v>
      </c>
      <c r="Z16" s="94">
        <f ca="1">'Reg Depreciation Calculation'!Z205</f>
        <v>0</v>
      </c>
      <c r="AA16" s="94">
        <f ca="1">'Reg Depreciation Calculation'!AA205</f>
        <v>0</v>
      </c>
      <c r="AB16" s="94">
        <f ca="1">'Reg Depreciation Calculation'!AB205</f>
        <v>0</v>
      </c>
      <c r="AC16" s="94">
        <f ca="1">'Reg Depreciation Calculation'!AC205</f>
        <v>0</v>
      </c>
      <c r="AD16" s="94">
        <f ca="1">'Reg Depreciation Calculation'!AD205</f>
        <v>0</v>
      </c>
      <c r="AE16" s="94">
        <f ca="1">'Reg Depreciation Calculation'!AE205</f>
        <v>0</v>
      </c>
      <c r="AF16" s="94">
        <f ca="1">'Reg Depreciation Calculation'!AF205</f>
        <v>0</v>
      </c>
      <c r="AG16" s="94">
        <f ca="1">'Reg Depreciation Calculation'!AG205</f>
        <v>0</v>
      </c>
      <c r="AH16" s="94">
        <f ca="1">'Reg Depreciation Calculation'!AH205</f>
        <v>0</v>
      </c>
      <c r="AI16" s="94">
        <f ca="1">'Reg Depreciation Calculation'!AI205</f>
        <v>0</v>
      </c>
      <c r="AJ16" s="94">
        <f ca="1">'Reg Depreciation Calculation'!AJ205</f>
        <v>0</v>
      </c>
      <c r="AK16" s="94">
        <f ca="1">'Reg Depreciation Calculation'!AK205</f>
        <v>0</v>
      </c>
      <c r="AL16" s="94">
        <f ca="1">'Reg Depreciation Calculation'!AL205</f>
        <v>0</v>
      </c>
      <c r="AM16" s="94">
        <f ca="1">'Reg Depreciation Calculation'!AM205</f>
        <v>0</v>
      </c>
      <c r="AN16" s="94">
        <f ca="1">'Reg Depreciation Calculation'!AN205</f>
        <v>0</v>
      </c>
      <c r="AO16" s="94">
        <f ca="1">'Reg Depreciation Calculation'!AO205</f>
        <v>0</v>
      </c>
      <c r="AP16" s="94">
        <f ca="1">'Reg Depreciation Calculation'!AP205</f>
        <v>0</v>
      </c>
      <c r="AQ16" s="94">
        <f ca="1">'Reg Depreciation Calculation'!AQ205</f>
        <v>0</v>
      </c>
      <c r="AR16" s="94">
        <f ca="1">'Reg Depreciation Calculation'!AR205</f>
        <v>0</v>
      </c>
      <c r="AS16" s="94">
        <f ca="1">'Reg Depreciation Calculation'!AS205</f>
        <v>0</v>
      </c>
      <c r="AT16" s="94">
        <f ca="1">'Reg Depreciation Calculation'!AT205</f>
        <v>0</v>
      </c>
      <c r="AU16" s="94">
        <f ca="1">'Reg Depreciation Calculation'!AU205</f>
        <v>0</v>
      </c>
      <c r="AV16" s="94">
        <f ca="1">'Reg Depreciation Calculation'!AV205</f>
        <v>0</v>
      </c>
      <c r="AW16" s="94">
        <f ca="1">'Reg Depreciation Calculation'!AW205</f>
        <v>0</v>
      </c>
      <c r="AX16" s="94">
        <f ca="1">'Reg Depreciation Calculation'!AX205</f>
        <v>0</v>
      </c>
      <c r="AY16" s="94">
        <f ca="1">'Reg Depreciation Calculation'!AY205</f>
        <v>0</v>
      </c>
      <c r="AZ16" s="94">
        <f ca="1">'Reg Depreciation Calculation'!AZ205</f>
        <v>0</v>
      </c>
      <c r="BA16" s="94">
        <f ca="1">'Reg Depreciation Calculation'!BA205</f>
        <v>0</v>
      </c>
      <c r="BB16" s="94">
        <f ca="1">'Reg Depreciation Calculation'!BB205</f>
        <v>0</v>
      </c>
      <c r="BC16" s="94">
        <f ca="1">'Reg Depreciation Calculation'!BC205</f>
        <v>0</v>
      </c>
      <c r="BD16" s="94">
        <f ca="1">'Reg Depreciation Calculation'!BD205</f>
        <v>0</v>
      </c>
      <c r="BE16" s="94">
        <f ca="1">'Reg Depreciation Calculation'!BE205</f>
        <v>0</v>
      </c>
      <c r="BF16" s="94">
        <f ca="1">'Reg Depreciation Calculation'!BF205</f>
        <v>0</v>
      </c>
      <c r="BG16" s="94">
        <f ca="1">'Reg Depreciation Calculation'!BG205</f>
        <v>0</v>
      </c>
      <c r="BH16" s="94">
        <f ca="1">'Reg Depreciation Calculation'!BH205</f>
        <v>0</v>
      </c>
      <c r="BI16" s="94">
        <f ca="1">'Reg Depreciation Calculation'!BI205</f>
        <v>0</v>
      </c>
      <c r="BJ16" s="94">
        <f ca="1">'Reg Depreciation Calculation'!BJ205</f>
        <v>0</v>
      </c>
      <c r="BK16" s="94">
        <f ca="1">'Reg Depreciation Calculation'!BK205</f>
        <v>0</v>
      </c>
      <c r="BL16" s="94">
        <f ca="1">'Reg Depreciation Calculation'!BL205</f>
        <v>0</v>
      </c>
      <c r="BM16" s="94">
        <f ca="1">'Reg Depreciation Calculation'!BM205</f>
        <v>0</v>
      </c>
      <c r="BN16" s="94">
        <f ca="1">'Reg Depreciation Calculation'!BN205</f>
        <v>0</v>
      </c>
      <c r="BO16" s="94">
        <f ca="1">'Reg Depreciation Calculation'!BO205</f>
        <v>0</v>
      </c>
      <c r="BP16" s="94">
        <f ca="1">'Reg Depreciation Calculation'!BP205</f>
        <v>0</v>
      </c>
      <c r="BQ16" s="94">
        <f ca="1">'Reg Depreciation Calculation'!BQ205</f>
        <v>0</v>
      </c>
      <c r="BR16" s="94">
        <f ca="1">'Reg Depreciation Calculation'!BR205</f>
        <v>0</v>
      </c>
      <c r="BS16" s="94">
        <f ca="1">'Reg Depreciation Calculation'!BS205</f>
        <v>0</v>
      </c>
      <c r="BT16" s="94">
        <f ca="1">'Reg Depreciation Calculation'!BT205</f>
        <v>0</v>
      </c>
      <c r="BU16" s="94">
        <f ca="1">'Reg Depreciation Calculation'!BU205</f>
        <v>0</v>
      </c>
      <c r="BV16" s="94">
        <f ca="1">'Reg Depreciation Calculation'!BV205</f>
        <v>0</v>
      </c>
      <c r="BW16" s="94">
        <f ca="1">'Reg Depreciation Calculation'!BW205</f>
        <v>0</v>
      </c>
      <c r="BX16" s="94">
        <f ca="1">'Reg Depreciation Calculation'!BX205</f>
        <v>0</v>
      </c>
      <c r="BY16" s="94">
        <f ca="1">'Reg Depreciation Calculation'!BY205</f>
        <v>0</v>
      </c>
      <c r="BZ16" s="94">
        <f ca="1">'Reg Depreciation Calculation'!BZ205</f>
        <v>0</v>
      </c>
      <c r="CA16" s="94">
        <f ca="1">'Reg Depreciation Calculation'!CA205</f>
        <v>0</v>
      </c>
      <c r="CB16" s="94">
        <f ca="1">'Reg Depreciation Calculation'!CB205</f>
        <v>0</v>
      </c>
      <c r="CC16" s="94">
        <f ca="1">'Reg Depreciation Calculation'!CC205</f>
        <v>0</v>
      </c>
    </row>
    <row r="17" spans="1:81" outlineLevel="1" x14ac:dyDescent="0.25">
      <c r="B17" s="19" t="s">
        <v>92</v>
      </c>
      <c r="C17" s="23" t="s">
        <v>55</v>
      </c>
      <c r="G17" s="115"/>
      <c r="H17" s="94">
        <f>'Reg Depreciation Calculation'!H206</f>
        <v>38.476093334893363</v>
      </c>
      <c r="I17" s="94">
        <f ca="1">'Reg Depreciation Calculation'!I206</f>
        <v>53.64207293467765</v>
      </c>
      <c r="J17" s="94">
        <f ca="1">'Reg Depreciation Calculation'!J206</f>
        <v>33.660609079574243</v>
      </c>
      <c r="K17" s="94">
        <f ca="1">'Reg Depreciation Calculation'!K206</f>
        <v>38.724676613661252</v>
      </c>
      <c r="L17" s="94">
        <f ca="1">'Reg Depreciation Calculation'!L206</f>
        <v>44.419674941383796</v>
      </c>
      <c r="M17" s="94">
        <f ca="1">'Reg Depreciation Calculation'!M206</f>
        <v>0</v>
      </c>
      <c r="N17" s="94">
        <f ca="1">'Reg Depreciation Calculation'!N206</f>
        <v>0</v>
      </c>
      <c r="O17" s="94">
        <f ca="1">'Reg Depreciation Calculation'!O206</f>
        <v>0</v>
      </c>
      <c r="P17" s="94">
        <f ca="1">'Reg Depreciation Calculation'!P206</f>
        <v>0</v>
      </c>
      <c r="Q17" s="94">
        <f ca="1">'Reg Depreciation Calculation'!Q206</f>
        <v>0</v>
      </c>
      <c r="R17" s="94">
        <f ca="1">'Reg Depreciation Calculation'!R206</f>
        <v>0</v>
      </c>
      <c r="S17" s="94">
        <f ca="1">'Reg Depreciation Calculation'!S206</f>
        <v>0</v>
      </c>
      <c r="T17" s="94">
        <f ca="1">'Reg Depreciation Calculation'!T206</f>
        <v>0</v>
      </c>
      <c r="U17" s="94">
        <f ca="1">'Reg Depreciation Calculation'!U206</f>
        <v>0</v>
      </c>
      <c r="V17" s="94">
        <f ca="1">'Reg Depreciation Calculation'!V206</f>
        <v>0</v>
      </c>
      <c r="W17" s="94">
        <f ca="1">'Reg Depreciation Calculation'!W206</f>
        <v>0</v>
      </c>
      <c r="X17" s="94">
        <f ca="1">'Reg Depreciation Calculation'!X206</f>
        <v>0</v>
      </c>
      <c r="Y17" s="94">
        <f ca="1">'Reg Depreciation Calculation'!Y206</f>
        <v>0</v>
      </c>
      <c r="Z17" s="94">
        <f ca="1">'Reg Depreciation Calculation'!Z206</f>
        <v>0</v>
      </c>
      <c r="AA17" s="94">
        <f ca="1">'Reg Depreciation Calculation'!AA206</f>
        <v>0</v>
      </c>
      <c r="AB17" s="94">
        <f ca="1">'Reg Depreciation Calculation'!AB206</f>
        <v>0</v>
      </c>
      <c r="AC17" s="94">
        <f ca="1">'Reg Depreciation Calculation'!AC206</f>
        <v>0</v>
      </c>
      <c r="AD17" s="94">
        <f ca="1">'Reg Depreciation Calculation'!AD206</f>
        <v>0</v>
      </c>
      <c r="AE17" s="94">
        <f ca="1">'Reg Depreciation Calculation'!AE206</f>
        <v>0</v>
      </c>
      <c r="AF17" s="94">
        <f ca="1">'Reg Depreciation Calculation'!AF206</f>
        <v>0</v>
      </c>
      <c r="AG17" s="94">
        <f ca="1">'Reg Depreciation Calculation'!AG206</f>
        <v>0</v>
      </c>
      <c r="AH17" s="94">
        <f ca="1">'Reg Depreciation Calculation'!AH206</f>
        <v>0</v>
      </c>
      <c r="AI17" s="94">
        <f ca="1">'Reg Depreciation Calculation'!AI206</f>
        <v>0</v>
      </c>
      <c r="AJ17" s="94">
        <f ca="1">'Reg Depreciation Calculation'!AJ206</f>
        <v>0</v>
      </c>
      <c r="AK17" s="94">
        <f ca="1">'Reg Depreciation Calculation'!AK206</f>
        <v>0</v>
      </c>
      <c r="AL17" s="94">
        <f ca="1">'Reg Depreciation Calculation'!AL206</f>
        <v>0</v>
      </c>
      <c r="AM17" s="94">
        <f ca="1">'Reg Depreciation Calculation'!AM206</f>
        <v>0</v>
      </c>
      <c r="AN17" s="94">
        <f ca="1">'Reg Depreciation Calculation'!AN206</f>
        <v>0</v>
      </c>
      <c r="AO17" s="94">
        <f ca="1">'Reg Depreciation Calculation'!AO206</f>
        <v>0</v>
      </c>
      <c r="AP17" s="94">
        <f ca="1">'Reg Depreciation Calculation'!AP206</f>
        <v>0</v>
      </c>
      <c r="AQ17" s="94">
        <f ca="1">'Reg Depreciation Calculation'!AQ206</f>
        <v>0</v>
      </c>
      <c r="AR17" s="94">
        <f ca="1">'Reg Depreciation Calculation'!AR206</f>
        <v>0</v>
      </c>
      <c r="AS17" s="94">
        <f ca="1">'Reg Depreciation Calculation'!AS206</f>
        <v>0</v>
      </c>
      <c r="AT17" s="94">
        <f ca="1">'Reg Depreciation Calculation'!AT206</f>
        <v>0</v>
      </c>
      <c r="AU17" s="94">
        <f ca="1">'Reg Depreciation Calculation'!AU206</f>
        <v>0</v>
      </c>
      <c r="AV17" s="94">
        <f ca="1">'Reg Depreciation Calculation'!AV206</f>
        <v>0</v>
      </c>
      <c r="AW17" s="94">
        <f ca="1">'Reg Depreciation Calculation'!AW206</f>
        <v>0</v>
      </c>
      <c r="AX17" s="94">
        <f ca="1">'Reg Depreciation Calculation'!AX206</f>
        <v>0</v>
      </c>
      <c r="AY17" s="94">
        <f ca="1">'Reg Depreciation Calculation'!AY206</f>
        <v>0</v>
      </c>
      <c r="AZ17" s="94">
        <f ca="1">'Reg Depreciation Calculation'!AZ206</f>
        <v>0</v>
      </c>
      <c r="BA17" s="94">
        <f ca="1">'Reg Depreciation Calculation'!BA206</f>
        <v>0</v>
      </c>
      <c r="BB17" s="94">
        <f ca="1">'Reg Depreciation Calculation'!BB206</f>
        <v>0</v>
      </c>
      <c r="BC17" s="94">
        <f ca="1">'Reg Depreciation Calculation'!BC206</f>
        <v>0</v>
      </c>
      <c r="BD17" s="94">
        <f ca="1">'Reg Depreciation Calculation'!BD206</f>
        <v>0</v>
      </c>
      <c r="BE17" s="94">
        <f ca="1">'Reg Depreciation Calculation'!BE206</f>
        <v>0</v>
      </c>
      <c r="BF17" s="94">
        <f ca="1">'Reg Depreciation Calculation'!BF206</f>
        <v>0</v>
      </c>
      <c r="BG17" s="94">
        <f ca="1">'Reg Depreciation Calculation'!BG206</f>
        <v>0</v>
      </c>
      <c r="BH17" s="94">
        <f ca="1">'Reg Depreciation Calculation'!BH206</f>
        <v>0</v>
      </c>
      <c r="BI17" s="94">
        <f ca="1">'Reg Depreciation Calculation'!BI206</f>
        <v>0</v>
      </c>
      <c r="BJ17" s="94">
        <f ca="1">'Reg Depreciation Calculation'!BJ206</f>
        <v>0</v>
      </c>
      <c r="BK17" s="94">
        <f ca="1">'Reg Depreciation Calculation'!BK206</f>
        <v>0</v>
      </c>
      <c r="BL17" s="94">
        <f ca="1">'Reg Depreciation Calculation'!BL206</f>
        <v>0</v>
      </c>
      <c r="BM17" s="94">
        <f ca="1">'Reg Depreciation Calculation'!BM206</f>
        <v>0</v>
      </c>
      <c r="BN17" s="94">
        <f ca="1">'Reg Depreciation Calculation'!BN206</f>
        <v>0</v>
      </c>
      <c r="BO17" s="94">
        <f ca="1">'Reg Depreciation Calculation'!BO206</f>
        <v>0</v>
      </c>
      <c r="BP17" s="94">
        <f ca="1">'Reg Depreciation Calculation'!BP206</f>
        <v>0</v>
      </c>
      <c r="BQ17" s="94">
        <f ca="1">'Reg Depreciation Calculation'!BQ206</f>
        <v>0</v>
      </c>
      <c r="BR17" s="94">
        <f ca="1">'Reg Depreciation Calculation'!BR206</f>
        <v>0</v>
      </c>
      <c r="BS17" s="94">
        <f ca="1">'Reg Depreciation Calculation'!BS206</f>
        <v>0</v>
      </c>
      <c r="BT17" s="94">
        <f ca="1">'Reg Depreciation Calculation'!BT206</f>
        <v>0</v>
      </c>
      <c r="BU17" s="94">
        <f ca="1">'Reg Depreciation Calculation'!BU206</f>
        <v>0</v>
      </c>
      <c r="BV17" s="94">
        <f ca="1">'Reg Depreciation Calculation'!BV206</f>
        <v>0</v>
      </c>
      <c r="BW17" s="94">
        <f ca="1">'Reg Depreciation Calculation'!BW206</f>
        <v>0</v>
      </c>
      <c r="BX17" s="94">
        <f ca="1">'Reg Depreciation Calculation'!BX206</f>
        <v>0</v>
      </c>
      <c r="BY17" s="94">
        <f ca="1">'Reg Depreciation Calculation'!BY206</f>
        <v>0</v>
      </c>
      <c r="BZ17" s="94">
        <f ca="1">'Reg Depreciation Calculation'!BZ206</f>
        <v>0</v>
      </c>
      <c r="CA17" s="94">
        <f ca="1">'Reg Depreciation Calculation'!CA206</f>
        <v>0</v>
      </c>
      <c r="CB17" s="94">
        <f ca="1">'Reg Depreciation Calculation'!CB206</f>
        <v>0</v>
      </c>
      <c r="CC17" s="94">
        <f ca="1">'Reg Depreciation Calculation'!CC206</f>
        <v>0</v>
      </c>
    </row>
    <row r="18" spans="1:81" ht="15.75" outlineLevel="1" thickBot="1" x14ac:dyDescent="0.3">
      <c r="B18" s="228" t="s">
        <v>93</v>
      </c>
      <c r="C18" s="229" t="s">
        <v>55</v>
      </c>
      <c r="G18" s="268">
        <f>'Reg Depreciation Calculation'!G195</f>
        <v>1380.227518353825</v>
      </c>
      <c r="H18" s="268">
        <f t="shared" ref="H18:AM18" ca="1" si="8">SUM(H14:H17)</f>
        <v>1524.8779896385374</v>
      </c>
      <c r="I18" s="268">
        <f t="shared" ca="1" si="8"/>
        <v>1679.6643930707748</v>
      </c>
      <c r="J18" s="268">
        <f t="shared" ca="1" si="8"/>
        <v>1791.8963996685104</v>
      </c>
      <c r="K18" s="268">
        <f t="shared" ca="1" si="8"/>
        <v>1924.8525807932863</v>
      </c>
      <c r="L18" s="268">
        <f t="shared" ca="1" si="8"/>
        <v>2063.6458221722764</v>
      </c>
      <c r="M18" s="268">
        <f t="shared" ca="1" si="8"/>
        <v>0</v>
      </c>
      <c r="N18" s="268">
        <f t="shared" ca="1" si="8"/>
        <v>0</v>
      </c>
      <c r="O18" s="268">
        <f t="shared" ca="1" si="8"/>
        <v>0</v>
      </c>
      <c r="P18" s="268">
        <f t="shared" ca="1" si="8"/>
        <v>0</v>
      </c>
      <c r="Q18" s="268">
        <f t="shared" ca="1" si="8"/>
        <v>0</v>
      </c>
      <c r="R18" s="268">
        <f t="shared" ca="1" si="8"/>
        <v>0</v>
      </c>
      <c r="S18" s="268">
        <f t="shared" ca="1" si="8"/>
        <v>0</v>
      </c>
      <c r="T18" s="268">
        <f t="shared" ca="1" si="8"/>
        <v>0</v>
      </c>
      <c r="U18" s="268">
        <f t="shared" ca="1" si="8"/>
        <v>0</v>
      </c>
      <c r="V18" s="268">
        <f t="shared" ca="1" si="8"/>
        <v>0</v>
      </c>
      <c r="W18" s="268">
        <f t="shared" ca="1" si="8"/>
        <v>0</v>
      </c>
      <c r="X18" s="268">
        <f t="shared" ca="1" si="8"/>
        <v>0</v>
      </c>
      <c r="Y18" s="268">
        <f t="shared" ca="1" si="8"/>
        <v>0</v>
      </c>
      <c r="Z18" s="268">
        <f t="shared" ca="1" si="8"/>
        <v>0</v>
      </c>
      <c r="AA18" s="268">
        <f t="shared" ca="1" si="8"/>
        <v>0</v>
      </c>
      <c r="AB18" s="268">
        <f t="shared" ca="1" si="8"/>
        <v>0</v>
      </c>
      <c r="AC18" s="268">
        <f t="shared" ca="1" si="8"/>
        <v>0</v>
      </c>
      <c r="AD18" s="268">
        <f t="shared" ca="1" si="8"/>
        <v>0</v>
      </c>
      <c r="AE18" s="268">
        <f t="shared" ca="1" si="8"/>
        <v>0</v>
      </c>
      <c r="AF18" s="268">
        <f t="shared" ca="1" si="8"/>
        <v>0</v>
      </c>
      <c r="AG18" s="268">
        <f t="shared" ca="1" si="8"/>
        <v>0</v>
      </c>
      <c r="AH18" s="268">
        <f t="shared" ca="1" si="8"/>
        <v>0</v>
      </c>
      <c r="AI18" s="268">
        <f t="shared" ca="1" si="8"/>
        <v>0</v>
      </c>
      <c r="AJ18" s="268">
        <f t="shared" ca="1" si="8"/>
        <v>0</v>
      </c>
      <c r="AK18" s="268">
        <f t="shared" ca="1" si="8"/>
        <v>0</v>
      </c>
      <c r="AL18" s="268">
        <f t="shared" ca="1" si="8"/>
        <v>0</v>
      </c>
      <c r="AM18" s="268">
        <f t="shared" ca="1" si="8"/>
        <v>0</v>
      </c>
      <c r="AN18" s="268">
        <f t="shared" ref="AN18:BS18" ca="1" si="9">SUM(AN14:AN17)</f>
        <v>0</v>
      </c>
      <c r="AO18" s="268">
        <f t="shared" ca="1" si="9"/>
        <v>0</v>
      </c>
      <c r="AP18" s="268">
        <f t="shared" ca="1" si="9"/>
        <v>0</v>
      </c>
      <c r="AQ18" s="268">
        <f t="shared" ca="1" si="9"/>
        <v>0</v>
      </c>
      <c r="AR18" s="268">
        <f t="shared" ca="1" si="9"/>
        <v>0</v>
      </c>
      <c r="AS18" s="268">
        <f t="shared" ca="1" si="9"/>
        <v>0</v>
      </c>
      <c r="AT18" s="268">
        <f t="shared" ca="1" si="9"/>
        <v>0</v>
      </c>
      <c r="AU18" s="268">
        <f t="shared" ca="1" si="9"/>
        <v>0</v>
      </c>
      <c r="AV18" s="268">
        <f t="shared" ca="1" si="9"/>
        <v>0</v>
      </c>
      <c r="AW18" s="268">
        <f t="shared" ca="1" si="9"/>
        <v>0</v>
      </c>
      <c r="AX18" s="268">
        <f t="shared" ca="1" si="9"/>
        <v>0</v>
      </c>
      <c r="AY18" s="268">
        <f t="shared" ca="1" si="9"/>
        <v>0</v>
      </c>
      <c r="AZ18" s="268">
        <f t="shared" ca="1" si="9"/>
        <v>0</v>
      </c>
      <c r="BA18" s="268">
        <f t="shared" ca="1" si="9"/>
        <v>0</v>
      </c>
      <c r="BB18" s="268">
        <f t="shared" ca="1" si="9"/>
        <v>0</v>
      </c>
      <c r="BC18" s="268">
        <f t="shared" ca="1" si="9"/>
        <v>0</v>
      </c>
      <c r="BD18" s="268">
        <f t="shared" ca="1" si="9"/>
        <v>0</v>
      </c>
      <c r="BE18" s="268">
        <f t="shared" ca="1" si="9"/>
        <v>0</v>
      </c>
      <c r="BF18" s="268">
        <f t="shared" ca="1" si="9"/>
        <v>0</v>
      </c>
      <c r="BG18" s="268">
        <f t="shared" ca="1" si="9"/>
        <v>0</v>
      </c>
      <c r="BH18" s="268">
        <f t="shared" ca="1" si="9"/>
        <v>0</v>
      </c>
      <c r="BI18" s="268">
        <f t="shared" ca="1" si="9"/>
        <v>0</v>
      </c>
      <c r="BJ18" s="268">
        <f t="shared" ca="1" si="9"/>
        <v>0</v>
      </c>
      <c r="BK18" s="268">
        <f t="shared" ca="1" si="9"/>
        <v>0</v>
      </c>
      <c r="BL18" s="268">
        <f t="shared" ca="1" si="9"/>
        <v>0</v>
      </c>
      <c r="BM18" s="268">
        <f t="shared" ca="1" si="9"/>
        <v>0</v>
      </c>
      <c r="BN18" s="268">
        <f t="shared" ca="1" si="9"/>
        <v>0</v>
      </c>
      <c r="BO18" s="268">
        <f t="shared" ca="1" si="9"/>
        <v>0</v>
      </c>
      <c r="BP18" s="268">
        <f t="shared" ca="1" si="9"/>
        <v>0</v>
      </c>
      <c r="BQ18" s="268">
        <f t="shared" ca="1" si="9"/>
        <v>0</v>
      </c>
      <c r="BR18" s="268">
        <f t="shared" ca="1" si="9"/>
        <v>0</v>
      </c>
      <c r="BS18" s="268">
        <f t="shared" ca="1" si="9"/>
        <v>0</v>
      </c>
      <c r="BT18" s="268">
        <f t="shared" ref="BT18:CC18" ca="1" si="10">SUM(BT14:BT17)</f>
        <v>0</v>
      </c>
      <c r="BU18" s="268">
        <f t="shared" ca="1" si="10"/>
        <v>0</v>
      </c>
      <c r="BV18" s="268">
        <f t="shared" ca="1" si="10"/>
        <v>0</v>
      </c>
      <c r="BW18" s="268">
        <f t="shared" ca="1" si="10"/>
        <v>0</v>
      </c>
      <c r="BX18" s="268">
        <f t="shared" ca="1" si="10"/>
        <v>0</v>
      </c>
      <c r="BY18" s="268">
        <f t="shared" ca="1" si="10"/>
        <v>0</v>
      </c>
      <c r="BZ18" s="268">
        <f t="shared" ca="1" si="10"/>
        <v>0</v>
      </c>
      <c r="CA18" s="268">
        <f t="shared" ca="1" si="10"/>
        <v>0</v>
      </c>
      <c r="CB18" s="268">
        <f t="shared" ca="1" si="10"/>
        <v>0</v>
      </c>
      <c r="CC18" s="268">
        <f t="shared" ca="1" si="10"/>
        <v>0</v>
      </c>
    </row>
    <row r="19" spans="1:81" outlineLevel="1" x14ac:dyDescent="0.25">
      <c r="G19" s="20"/>
      <c r="L19" s="223"/>
    </row>
    <row r="20" spans="1:81" x14ac:dyDescent="0.25">
      <c r="G20" s="20"/>
      <c r="L20" s="223"/>
    </row>
    <row r="21" spans="1:81" x14ac:dyDescent="0.25">
      <c r="A21" s="9" t="s">
        <v>121</v>
      </c>
      <c r="B21" s="9"/>
      <c r="C21" s="96"/>
      <c r="D21" s="10"/>
      <c r="E21" s="9"/>
      <c r="F21" s="9"/>
      <c r="G21" s="28"/>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row>
    <row r="22" spans="1:81" outlineLevel="1" x14ac:dyDescent="0.25"/>
    <row r="23" spans="1:81" outlineLevel="1" x14ac:dyDescent="0.25">
      <c r="G23" s="226" t="s">
        <v>15</v>
      </c>
    </row>
    <row r="24" spans="1:81" outlineLevel="1" x14ac:dyDescent="0.25">
      <c r="B24" s="24" t="s">
        <v>118</v>
      </c>
      <c r="C24" s="107" t="s">
        <v>30</v>
      </c>
      <c r="G24" s="132">
        <f ca="1">SUM(H24:CC24)</f>
        <v>480.24148771238015</v>
      </c>
      <c r="H24" s="93">
        <f ca="1">'Reg Depreciation Calculation'!H174</f>
        <v>74.621933727866647</v>
      </c>
      <c r="I24" s="93">
        <f ca="1">'Reg Depreciation Calculation'!I174</f>
        <v>89.250871520150355</v>
      </c>
      <c r="J24" s="93">
        <f ca="1">'Reg Depreciation Calculation'!J174</f>
        <v>97.795788576571965</v>
      </c>
      <c r="K24" s="93">
        <f ca="1">'Reg Depreciation Calculation'!K174</f>
        <v>104.72978900532519</v>
      </c>
      <c r="L24" s="93">
        <f ca="1">'Reg Depreciation Calculation'!L174</f>
        <v>113.84310488246598</v>
      </c>
      <c r="M24" s="93">
        <f ca="1">'Reg Depreciation Calculation'!M174</f>
        <v>0</v>
      </c>
      <c r="N24" s="93">
        <f ca="1">'Reg Depreciation Calculation'!N174</f>
        <v>0</v>
      </c>
      <c r="O24" s="93">
        <f ca="1">'Reg Depreciation Calculation'!O174</f>
        <v>0</v>
      </c>
      <c r="P24" s="93">
        <f ca="1">'Reg Depreciation Calculation'!P174</f>
        <v>0</v>
      </c>
      <c r="Q24" s="93">
        <f ca="1">'Reg Depreciation Calculation'!Q174</f>
        <v>0</v>
      </c>
      <c r="R24" s="93">
        <f ca="1">'Reg Depreciation Calculation'!R174</f>
        <v>0</v>
      </c>
      <c r="S24" s="93">
        <f ca="1">'Reg Depreciation Calculation'!S174</f>
        <v>0</v>
      </c>
      <c r="T24" s="93">
        <f ca="1">'Reg Depreciation Calculation'!T174</f>
        <v>0</v>
      </c>
      <c r="U24" s="93">
        <f ca="1">'Reg Depreciation Calculation'!U174</f>
        <v>0</v>
      </c>
      <c r="V24" s="93">
        <f ca="1">'Reg Depreciation Calculation'!V174</f>
        <v>0</v>
      </c>
      <c r="W24" s="93">
        <f ca="1">'Reg Depreciation Calculation'!W174</f>
        <v>0</v>
      </c>
      <c r="X24" s="93">
        <f ca="1">'Reg Depreciation Calculation'!X174</f>
        <v>0</v>
      </c>
      <c r="Y24" s="93">
        <f ca="1">'Reg Depreciation Calculation'!Y174</f>
        <v>0</v>
      </c>
      <c r="Z24" s="93">
        <f ca="1">'Reg Depreciation Calculation'!Z174</f>
        <v>0</v>
      </c>
      <c r="AA24" s="93">
        <f ca="1">'Reg Depreciation Calculation'!AA174</f>
        <v>0</v>
      </c>
      <c r="AB24" s="93">
        <f ca="1">'Reg Depreciation Calculation'!AB174</f>
        <v>0</v>
      </c>
      <c r="AC24" s="93">
        <f ca="1">'Reg Depreciation Calculation'!AC174</f>
        <v>0</v>
      </c>
      <c r="AD24" s="93">
        <f ca="1">'Reg Depreciation Calculation'!AD174</f>
        <v>0</v>
      </c>
      <c r="AE24" s="93">
        <f ca="1">'Reg Depreciation Calculation'!AE174</f>
        <v>0</v>
      </c>
      <c r="AF24" s="93">
        <f ca="1">'Reg Depreciation Calculation'!AF174</f>
        <v>0</v>
      </c>
      <c r="AG24" s="93">
        <f ca="1">'Reg Depreciation Calculation'!AG174</f>
        <v>0</v>
      </c>
      <c r="AH24" s="93">
        <f ca="1">'Reg Depreciation Calculation'!AH174</f>
        <v>0</v>
      </c>
      <c r="AI24" s="93">
        <f ca="1">'Reg Depreciation Calculation'!AI174</f>
        <v>0</v>
      </c>
      <c r="AJ24" s="93">
        <f ca="1">'Reg Depreciation Calculation'!AJ174</f>
        <v>0</v>
      </c>
      <c r="AK24" s="93">
        <f ca="1">'Reg Depreciation Calculation'!AK174</f>
        <v>0</v>
      </c>
      <c r="AL24" s="93">
        <f ca="1">'Reg Depreciation Calculation'!AL174</f>
        <v>0</v>
      </c>
      <c r="AM24" s="93">
        <f ca="1">'Reg Depreciation Calculation'!AM174</f>
        <v>0</v>
      </c>
      <c r="AN24" s="93">
        <f ca="1">'Reg Depreciation Calculation'!AN174</f>
        <v>0</v>
      </c>
      <c r="AO24" s="93">
        <f ca="1">'Reg Depreciation Calculation'!AO174</f>
        <v>0</v>
      </c>
      <c r="AP24" s="93">
        <f ca="1">'Reg Depreciation Calculation'!AP174</f>
        <v>0</v>
      </c>
      <c r="AQ24" s="93">
        <f ca="1">'Reg Depreciation Calculation'!AQ174</f>
        <v>0</v>
      </c>
      <c r="AR24" s="93">
        <f ca="1">'Reg Depreciation Calculation'!AR174</f>
        <v>0</v>
      </c>
      <c r="AS24" s="93">
        <f ca="1">'Reg Depreciation Calculation'!AS174</f>
        <v>0</v>
      </c>
      <c r="AT24" s="93">
        <f ca="1">'Reg Depreciation Calculation'!AT174</f>
        <v>0</v>
      </c>
      <c r="AU24" s="93">
        <f ca="1">'Reg Depreciation Calculation'!AU174</f>
        <v>0</v>
      </c>
      <c r="AV24" s="93">
        <f ca="1">'Reg Depreciation Calculation'!AV174</f>
        <v>0</v>
      </c>
      <c r="AW24" s="93">
        <f ca="1">'Reg Depreciation Calculation'!AW174</f>
        <v>0</v>
      </c>
      <c r="AX24" s="93">
        <f ca="1">'Reg Depreciation Calculation'!AX174</f>
        <v>0</v>
      </c>
      <c r="AY24" s="93">
        <f ca="1">'Reg Depreciation Calculation'!AY174</f>
        <v>0</v>
      </c>
      <c r="AZ24" s="93">
        <f ca="1">'Reg Depreciation Calculation'!AZ174</f>
        <v>0</v>
      </c>
      <c r="BA24" s="93">
        <f ca="1">'Reg Depreciation Calculation'!BA174</f>
        <v>0</v>
      </c>
      <c r="BB24" s="93">
        <f ca="1">'Reg Depreciation Calculation'!BB174</f>
        <v>0</v>
      </c>
      <c r="BC24" s="93">
        <f ca="1">'Reg Depreciation Calculation'!BC174</f>
        <v>0</v>
      </c>
      <c r="BD24" s="93">
        <f ca="1">'Reg Depreciation Calculation'!BD174</f>
        <v>0</v>
      </c>
      <c r="BE24" s="93">
        <f ca="1">'Reg Depreciation Calculation'!BE174</f>
        <v>0</v>
      </c>
      <c r="BF24" s="93">
        <f ca="1">'Reg Depreciation Calculation'!BF174</f>
        <v>0</v>
      </c>
      <c r="BG24" s="93">
        <f ca="1">'Reg Depreciation Calculation'!BG174</f>
        <v>0</v>
      </c>
      <c r="BH24" s="93">
        <f ca="1">'Reg Depreciation Calculation'!BH174</f>
        <v>0</v>
      </c>
      <c r="BI24" s="93">
        <f ca="1">'Reg Depreciation Calculation'!BI174</f>
        <v>0</v>
      </c>
      <c r="BJ24" s="93">
        <f ca="1">'Reg Depreciation Calculation'!BJ174</f>
        <v>0</v>
      </c>
      <c r="BK24" s="93">
        <f ca="1">'Reg Depreciation Calculation'!BK174</f>
        <v>0</v>
      </c>
      <c r="BL24" s="93">
        <f ca="1">'Reg Depreciation Calculation'!BL174</f>
        <v>0</v>
      </c>
      <c r="BM24" s="93">
        <f ca="1">'Reg Depreciation Calculation'!BM174</f>
        <v>0</v>
      </c>
      <c r="BN24" s="93">
        <f ca="1">'Reg Depreciation Calculation'!BN174</f>
        <v>0</v>
      </c>
      <c r="BO24" s="93">
        <f ca="1">'Reg Depreciation Calculation'!BO174</f>
        <v>0</v>
      </c>
      <c r="BP24" s="93">
        <f ca="1">'Reg Depreciation Calculation'!BP174</f>
        <v>0</v>
      </c>
      <c r="BQ24" s="93">
        <f ca="1">'Reg Depreciation Calculation'!BQ174</f>
        <v>0</v>
      </c>
      <c r="BR24" s="93">
        <f ca="1">'Reg Depreciation Calculation'!BR174</f>
        <v>0</v>
      </c>
      <c r="BS24" s="93">
        <f ca="1">'Reg Depreciation Calculation'!BS174</f>
        <v>0</v>
      </c>
      <c r="BT24" s="93">
        <f ca="1">'Reg Depreciation Calculation'!BT174</f>
        <v>0</v>
      </c>
      <c r="BU24" s="93">
        <f ca="1">'Reg Depreciation Calculation'!BU174</f>
        <v>0</v>
      </c>
      <c r="BV24" s="93">
        <f ca="1">'Reg Depreciation Calculation'!BV174</f>
        <v>0</v>
      </c>
      <c r="BW24" s="93">
        <f ca="1">'Reg Depreciation Calculation'!BW174</f>
        <v>0</v>
      </c>
      <c r="BX24" s="93">
        <f ca="1">'Reg Depreciation Calculation'!BX174</f>
        <v>0</v>
      </c>
      <c r="BY24" s="93">
        <f ca="1">'Reg Depreciation Calculation'!BY174</f>
        <v>0</v>
      </c>
      <c r="BZ24" s="93">
        <f ca="1">'Reg Depreciation Calculation'!BZ174</f>
        <v>0</v>
      </c>
      <c r="CA24" s="93">
        <f ca="1">'Reg Depreciation Calculation'!CA174</f>
        <v>0</v>
      </c>
      <c r="CB24" s="93">
        <f ca="1">'Reg Depreciation Calculation'!CB174</f>
        <v>0</v>
      </c>
      <c r="CC24" s="93">
        <f ca="1">'Reg Depreciation Calculation'!CC174</f>
        <v>0</v>
      </c>
    </row>
    <row r="25" spans="1:81" outlineLevel="1" x14ac:dyDescent="0.25">
      <c r="B25" s="2"/>
      <c r="G25" s="2"/>
    </row>
    <row r="26" spans="1:81" outlineLevel="1" x14ac:dyDescent="0.25">
      <c r="B26" s="2" t="s">
        <v>117</v>
      </c>
      <c r="G26" s="2"/>
    </row>
    <row r="27" spans="1:81" outlineLevel="1" x14ac:dyDescent="0.25">
      <c r="B27" s="19" t="s">
        <v>113</v>
      </c>
      <c r="C27" s="23" t="s">
        <v>30</v>
      </c>
      <c r="G27" s="132">
        <f ca="1">SUM(H27:CC27)</f>
        <v>463.75144306175321</v>
      </c>
      <c r="H27" s="93">
        <f ca="1">'Reg Depreciation Calculation'!H240*H$8</f>
        <v>0</v>
      </c>
      <c r="I27" s="93">
        <f ca="1">'Reg Depreciation Calculation'!I240*I$8</f>
        <v>0</v>
      </c>
      <c r="J27" s="93">
        <f ca="1">'Reg Depreciation Calculation'!J240*J$8</f>
        <v>0</v>
      </c>
      <c r="K27" s="93">
        <f ca="1">'Reg Depreciation Calculation'!K240*K$8</f>
        <v>0</v>
      </c>
      <c r="L27" s="93">
        <f ca="1">'Reg Depreciation Calculation'!L240*L$8</f>
        <v>0</v>
      </c>
      <c r="M27" s="93">
        <f ca="1">'Reg Depreciation Calculation'!M240*M$8</f>
        <v>104.84223340659142</v>
      </c>
      <c r="N27" s="93">
        <f ca="1">'Reg Depreciation Calculation'!N240*N$8</f>
        <v>94.485126238745437</v>
      </c>
      <c r="O27" s="93">
        <f ca="1">'Reg Depreciation Calculation'!O240*O$8</f>
        <v>91.364426718461416</v>
      </c>
      <c r="P27" s="93">
        <f ca="1">'Reg Depreciation Calculation'!P240*P$8</f>
        <v>89.389887600498952</v>
      </c>
      <c r="Q27" s="93">
        <f ca="1">'Reg Depreciation Calculation'!Q240*Q$8</f>
        <v>83.669769097455998</v>
      </c>
      <c r="R27" s="93">
        <f ca="1">'Reg Depreciation Calculation'!R240*R$8</f>
        <v>0</v>
      </c>
      <c r="S27" s="93">
        <f ca="1">'Reg Depreciation Calculation'!S240*S$8</f>
        <v>0</v>
      </c>
      <c r="T27" s="93">
        <f ca="1">'Reg Depreciation Calculation'!T240*T$8</f>
        <v>0</v>
      </c>
      <c r="U27" s="93">
        <f ca="1">'Reg Depreciation Calculation'!U240*U$8</f>
        <v>0</v>
      </c>
      <c r="V27" s="93">
        <f ca="1">'Reg Depreciation Calculation'!V240*V$8</f>
        <v>0</v>
      </c>
      <c r="W27" s="93">
        <f ca="1">'Reg Depreciation Calculation'!W240*W$8</f>
        <v>0</v>
      </c>
      <c r="X27" s="93">
        <f ca="1">'Reg Depreciation Calculation'!X240*X$8</f>
        <v>0</v>
      </c>
      <c r="Y27" s="93">
        <f ca="1">'Reg Depreciation Calculation'!Y240*Y$8</f>
        <v>0</v>
      </c>
      <c r="Z27" s="93">
        <f ca="1">'Reg Depreciation Calculation'!Z240*Z$8</f>
        <v>0</v>
      </c>
      <c r="AA27" s="93">
        <f ca="1">'Reg Depreciation Calculation'!AA240*AA$8</f>
        <v>0</v>
      </c>
      <c r="AB27" s="93">
        <f ca="1">'Reg Depreciation Calculation'!AB240*AB$8</f>
        <v>0</v>
      </c>
      <c r="AC27" s="93">
        <f ca="1">'Reg Depreciation Calculation'!AC240*AC$8</f>
        <v>0</v>
      </c>
      <c r="AD27" s="93">
        <f ca="1">'Reg Depreciation Calculation'!AD240*AD$8</f>
        <v>0</v>
      </c>
      <c r="AE27" s="93">
        <f ca="1">'Reg Depreciation Calculation'!AE240*AE$8</f>
        <v>0</v>
      </c>
      <c r="AF27" s="93">
        <f ca="1">'Reg Depreciation Calculation'!AF240*AF$8</f>
        <v>0</v>
      </c>
      <c r="AG27" s="93">
        <f ca="1">'Reg Depreciation Calculation'!AG240*AG$8</f>
        <v>0</v>
      </c>
      <c r="AH27" s="93">
        <f ca="1">'Reg Depreciation Calculation'!AH240*AH$8</f>
        <v>0</v>
      </c>
      <c r="AI27" s="93">
        <f ca="1">'Reg Depreciation Calculation'!AI240*AI$8</f>
        <v>0</v>
      </c>
      <c r="AJ27" s="93">
        <f ca="1">'Reg Depreciation Calculation'!AJ240*AJ$8</f>
        <v>0</v>
      </c>
      <c r="AK27" s="93">
        <f ca="1">'Reg Depreciation Calculation'!AK240*AK$8</f>
        <v>0</v>
      </c>
      <c r="AL27" s="93">
        <f ca="1">'Reg Depreciation Calculation'!AL240*AL$8</f>
        <v>0</v>
      </c>
      <c r="AM27" s="93">
        <f ca="1">'Reg Depreciation Calculation'!AM240*AM$8</f>
        <v>0</v>
      </c>
      <c r="AN27" s="93">
        <f ca="1">'Reg Depreciation Calculation'!AN240*AN$8</f>
        <v>0</v>
      </c>
      <c r="AO27" s="93">
        <f ca="1">'Reg Depreciation Calculation'!AO240*AO$8</f>
        <v>0</v>
      </c>
      <c r="AP27" s="93">
        <f ca="1">'Reg Depreciation Calculation'!AP240*AP$8</f>
        <v>0</v>
      </c>
      <c r="AQ27" s="93">
        <f ca="1">'Reg Depreciation Calculation'!AQ240*AQ$8</f>
        <v>0</v>
      </c>
      <c r="AR27" s="93">
        <f ca="1">'Reg Depreciation Calculation'!AR240*AR$8</f>
        <v>0</v>
      </c>
      <c r="AS27" s="93">
        <f ca="1">'Reg Depreciation Calculation'!AS240*AS$8</f>
        <v>0</v>
      </c>
      <c r="AT27" s="93">
        <f ca="1">'Reg Depreciation Calculation'!AT240*AT$8</f>
        <v>0</v>
      </c>
      <c r="AU27" s="93">
        <f ca="1">'Reg Depreciation Calculation'!AU240*AU$8</f>
        <v>0</v>
      </c>
      <c r="AV27" s="93">
        <f ca="1">'Reg Depreciation Calculation'!AV240*AV$8</f>
        <v>0</v>
      </c>
      <c r="AW27" s="93">
        <f ca="1">'Reg Depreciation Calculation'!AW240*AW$8</f>
        <v>0</v>
      </c>
      <c r="AX27" s="93">
        <f ca="1">'Reg Depreciation Calculation'!AX240*AX$8</f>
        <v>0</v>
      </c>
      <c r="AY27" s="93">
        <f ca="1">'Reg Depreciation Calculation'!AY240*AY$8</f>
        <v>0</v>
      </c>
      <c r="AZ27" s="93">
        <f ca="1">'Reg Depreciation Calculation'!AZ240*AZ$8</f>
        <v>0</v>
      </c>
      <c r="BA27" s="93">
        <f ca="1">'Reg Depreciation Calculation'!BA240*BA$8</f>
        <v>0</v>
      </c>
      <c r="BB27" s="93">
        <f ca="1">'Reg Depreciation Calculation'!BB240*BB$8</f>
        <v>0</v>
      </c>
      <c r="BC27" s="93">
        <f ca="1">'Reg Depreciation Calculation'!BC240*BC$8</f>
        <v>0</v>
      </c>
      <c r="BD27" s="93">
        <f ca="1">'Reg Depreciation Calculation'!BD240*BD$8</f>
        <v>0</v>
      </c>
      <c r="BE27" s="93">
        <f ca="1">'Reg Depreciation Calculation'!BE240*BE$8</f>
        <v>0</v>
      </c>
      <c r="BF27" s="93">
        <f ca="1">'Reg Depreciation Calculation'!BF240*BF$8</f>
        <v>0</v>
      </c>
      <c r="BG27" s="93">
        <f ca="1">'Reg Depreciation Calculation'!BG240*BG$8</f>
        <v>0</v>
      </c>
      <c r="BH27" s="93">
        <f ca="1">'Reg Depreciation Calculation'!BH240*BH$8</f>
        <v>0</v>
      </c>
      <c r="BI27" s="93">
        <f ca="1">'Reg Depreciation Calculation'!BI240*BI$8</f>
        <v>0</v>
      </c>
      <c r="BJ27" s="93">
        <f ca="1">'Reg Depreciation Calculation'!BJ240*BJ$8</f>
        <v>0</v>
      </c>
      <c r="BK27" s="93">
        <f ca="1">'Reg Depreciation Calculation'!BK240*BK$8</f>
        <v>0</v>
      </c>
      <c r="BL27" s="93">
        <f ca="1">'Reg Depreciation Calculation'!BL240*BL$8</f>
        <v>0</v>
      </c>
      <c r="BM27" s="93">
        <f ca="1">'Reg Depreciation Calculation'!BM240*BM$8</f>
        <v>0</v>
      </c>
      <c r="BN27" s="93">
        <f ca="1">'Reg Depreciation Calculation'!BN240*BN$8</f>
        <v>0</v>
      </c>
      <c r="BO27" s="93">
        <f ca="1">'Reg Depreciation Calculation'!BO240*BO$8</f>
        <v>0</v>
      </c>
      <c r="BP27" s="93">
        <f ca="1">'Reg Depreciation Calculation'!BP240*BP$8</f>
        <v>0</v>
      </c>
      <c r="BQ27" s="93">
        <f ca="1">'Reg Depreciation Calculation'!BQ240*BQ$8</f>
        <v>0</v>
      </c>
      <c r="BR27" s="93">
        <f ca="1">'Reg Depreciation Calculation'!BR240*BR$8</f>
        <v>0</v>
      </c>
      <c r="BS27" s="93">
        <f ca="1">'Reg Depreciation Calculation'!BS240*BS$8</f>
        <v>0</v>
      </c>
      <c r="BT27" s="93">
        <f ca="1">'Reg Depreciation Calculation'!BT240*BT$8</f>
        <v>0</v>
      </c>
      <c r="BU27" s="93">
        <f ca="1">'Reg Depreciation Calculation'!BU240*BU$8</f>
        <v>0</v>
      </c>
      <c r="BV27" s="93">
        <f ca="1">'Reg Depreciation Calculation'!BV240*BV$8</f>
        <v>0</v>
      </c>
      <c r="BW27" s="93">
        <f ca="1">'Reg Depreciation Calculation'!BW240*BW$8</f>
        <v>0</v>
      </c>
      <c r="BX27" s="93">
        <f ca="1">'Reg Depreciation Calculation'!BX240*BX$8</f>
        <v>0</v>
      </c>
      <c r="BY27" s="93">
        <f ca="1">'Reg Depreciation Calculation'!BY240*BY$8</f>
        <v>0</v>
      </c>
      <c r="BZ27" s="93">
        <f ca="1">'Reg Depreciation Calculation'!BZ240*BZ$8</f>
        <v>0</v>
      </c>
      <c r="CA27" s="93">
        <f ca="1">'Reg Depreciation Calculation'!CA240*CA$8</f>
        <v>0</v>
      </c>
      <c r="CB27" s="93">
        <f ca="1">'Reg Depreciation Calculation'!CB240*CB$8</f>
        <v>0</v>
      </c>
      <c r="CC27" s="93">
        <f ca="1">'Reg Depreciation Calculation'!CC240*CC$8</f>
        <v>0</v>
      </c>
    </row>
    <row r="28" spans="1:81" outlineLevel="1" x14ac:dyDescent="0.25">
      <c r="B28" s="19" t="s">
        <v>113</v>
      </c>
      <c r="C28" s="23" t="s">
        <v>112</v>
      </c>
      <c r="G28" s="132">
        <f ca="1">SUM(H28:CC28)</f>
        <v>526.08069270304884</v>
      </c>
      <c r="H28" s="93">
        <f ca="1">'Reg Depreciation Calculation'!H268*H$8</f>
        <v>0</v>
      </c>
      <c r="I28" s="93">
        <f ca="1">'Reg Depreciation Calculation'!I268*I$8</f>
        <v>0</v>
      </c>
      <c r="J28" s="93">
        <f ca="1">'Reg Depreciation Calculation'!J268*J$8</f>
        <v>0</v>
      </c>
      <c r="K28" s="93">
        <f ca="1">'Reg Depreciation Calculation'!K268*K$8</f>
        <v>0</v>
      </c>
      <c r="L28" s="93">
        <f ca="1">'Reg Depreciation Calculation'!L268*L$8</f>
        <v>0</v>
      </c>
      <c r="M28" s="93">
        <f ca="1">'Reg Depreciation Calculation'!M268*M$8</f>
        <v>118.93326824156065</v>
      </c>
      <c r="N28" s="93">
        <f ca="1">'Reg Depreciation Calculation'!N268*N$8</f>
        <v>107.18414229321384</v>
      </c>
      <c r="O28" s="93">
        <f ca="1">'Reg Depreciation Calculation'!O268*O$8</f>
        <v>103.64401365337588</v>
      </c>
      <c r="P28" s="93">
        <f ca="1">'Reg Depreciation Calculation'!P268*P$8</f>
        <v>101.4040919830758</v>
      </c>
      <c r="Q28" s="93">
        <f ca="1">'Reg Depreciation Calculation'!Q268*Q$8</f>
        <v>94.915176531822638</v>
      </c>
      <c r="R28" s="93">
        <f ca="1">'Reg Depreciation Calculation'!R268*R$8</f>
        <v>0</v>
      </c>
      <c r="S28" s="93">
        <f ca="1">'Reg Depreciation Calculation'!S268*S$8</f>
        <v>0</v>
      </c>
      <c r="T28" s="93">
        <f ca="1">'Reg Depreciation Calculation'!T268*T$8</f>
        <v>0</v>
      </c>
      <c r="U28" s="93">
        <f ca="1">'Reg Depreciation Calculation'!U268*U$8</f>
        <v>0</v>
      </c>
      <c r="V28" s="93">
        <f ca="1">'Reg Depreciation Calculation'!V268*V$8</f>
        <v>0</v>
      </c>
      <c r="W28" s="93">
        <f ca="1">'Reg Depreciation Calculation'!W268*W$8</f>
        <v>0</v>
      </c>
      <c r="X28" s="93">
        <f ca="1">'Reg Depreciation Calculation'!X268*X$8</f>
        <v>0</v>
      </c>
      <c r="Y28" s="93">
        <f ca="1">'Reg Depreciation Calculation'!Y268*Y$8</f>
        <v>0</v>
      </c>
      <c r="Z28" s="93">
        <f ca="1">'Reg Depreciation Calculation'!Z268*Z$8</f>
        <v>0</v>
      </c>
      <c r="AA28" s="93">
        <f ca="1">'Reg Depreciation Calculation'!AA268*AA$8</f>
        <v>0</v>
      </c>
      <c r="AB28" s="93">
        <f ca="1">'Reg Depreciation Calculation'!AB268*AB$8</f>
        <v>0</v>
      </c>
      <c r="AC28" s="93">
        <f ca="1">'Reg Depreciation Calculation'!AC268*AC$8</f>
        <v>0</v>
      </c>
      <c r="AD28" s="93">
        <f ca="1">'Reg Depreciation Calculation'!AD268*AD$8</f>
        <v>0</v>
      </c>
      <c r="AE28" s="93">
        <f ca="1">'Reg Depreciation Calculation'!AE268*AE$8</f>
        <v>0</v>
      </c>
      <c r="AF28" s="93">
        <f ca="1">'Reg Depreciation Calculation'!AF268*AF$8</f>
        <v>0</v>
      </c>
      <c r="AG28" s="93">
        <f ca="1">'Reg Depreciation Calculation'!AG268*AG$8</f>
        <v>0</v>
      </c>
      <c r="AH28" s="93">
        <f ca="1">'Reg Depreciation Calculation'!AH268*AH$8</f>
        <v>0</v>
      </c>
      <c r="AI28" s="93">
        <f ca="1">'Reg Depreciation Calculation'!AI268*AI$8</f>
        <v>0</v>
      </c>
      <c r="AJ28" s="93">
        <f ca="1">'Reg Depreciation Calculation'!AJ268*AJ$8</f>
        <v>0</v>
      </c>
      <c r="AK28" s="93">
        <f ca="1">'Reg Depreciation Calculation'!AK268*AK$8</f>
        <v>0</v>
      </c>
      <c r="AL28" s="93">
        <f ca="1">'Reg Depreciation Calculation'!AL268*AL$8</f>
        <v>0</v>
      </c>
      <c r="AM28" s="93">
        <f ca="1">'Reg Depreciation Calculation'!AM268*AM$8</f>
        <v>0</v>
      </c>
      <c r="AN28" s="93">
        <f ca="1">'Reg Depreciation Calculation'!AN268*AN$8</f>
        <v>0</v>
      </c>
      <c r="AO28" s="93">
        <f ca="1">'Reg Depreciation Calculation'!AO268*AO$8</f>
        <v>0</v>
      </c>
      <c r="AP28" s="93">
        <f ca="1">'Reg Depreciation Calculation'!AP268*AP$8</f>
        <v>0</v>
      </c>
      <c r="AQ28" s="93">
        <f ca="1">'Reg Depreciation Calculation'!AQ268*AQ$8</f>
        <v>0</v>
      </c>
      <c r="AR28" s="93">
        <f ca="1">'Reg Depreciation Calculation'!AR268*AR$8</f>
        <v>0</v>
      </c>
      <c r="AS28" s="93">
        <f ca="1">'Reg Depreciation Calculation'!AS268*AS$8</f>
        <v>0</v>
      </c>
      <c r="AT28" s="93">
        <f ca="1">'Reg Depreciation Calculation'!AT268*AT$8</f>
        <v>0</v>
      </c>
      <c r="AU28" s="93">
        <f ca="1">'Reg Depreciation Calculation'!AU268*AU$8</f>
        <v>0</v>
      </c>
      <c r="AV28" s="93">
        <f ca="1">'Reg Depreciation Calculation'!AV268*AV$8</f>
        <v>0</v>
      </c>
      <c r="AW28" s="93">
        <f ca="1">'Reg Depreciation Calculation'!AW268*AW$8</f>
        <v>0</v>
      </c>
      <c r="AX28" s="93">
        <f ca="1">'Reg Depreciation Calculation'!AX268*AX$8</f>
        <v>0</v>
      </c>
      <c r="AY28" s="93">
        <f ca="1">'Reg Depreciation Calculation'!AY268*AY$8</f>
        <v>0</v>
      </c>
      <c r="AZ28" s="93">
        <f ca="1">'Reg Depreciation Calculation'!AZ268*AZ$8</f>
        <v>0</v>
      </c>
      <c r="BA28" s="93">
        <f ca="1">'Reg Depreciation Calculation'!BA268*BA$8</f>
        <v>0</v>
      </c>
      <c r="BB28" s="93">
        <f ca="1">'Reg Depreciation Calculation'!BB268*BB$8</f>
        <v>0</v>
      </c>
      <c r="BC28" s="93">
        <f ca="1">'Reg Depreciation Calculation'!BC268*BC$8</f>
        <v>0</v>
      </c>
      <c r="BD28" s="93">
        <f ca="1">'Reg Depreciation Calculation'!BD268*BD$8</f>
        <v>0</v>
      </c>
      <c r="BE28" s="93">
        <f ca="1">'Reg Depreciation Calculation'!BE268*BE$8</f>
        <v>0</v>
      </c>
      <c r="BF28" s="93">
        <f ca="1">'Reg Depreciation Calculation'!BF268*BF$8</f>
        <v>0</v>
      </c>
      <c r="BG28" s="93">
        <f ca="1">'Reg Depreciation Calculation'!BG268*BG$8</f>
        <v>0</v>
      </c>
      <c r="BH28" s="93">
        <f ca="1">'Reg Depreciation Calculation'!BH268*BH$8</f>
        <v>0</v>
      </c>
      <c r="BI28" s="93">
        <f ca="1">'Reg Depreciation Calculation'!BI268*BI$8</f>
        <v>0</v>
      </c>
      <c r="BJ28" s="93">
        <f ca="1">'Reg Depreciation Calculation'!BJ268*BJ$8</f>
        <v>0</v>
      </c>
      <c r="BK28" s="93">
        <f ca="1">'Reg Depreciation Calculation'!BK268*BK$8</f>
        <v>0</v>
      </c>
      <c r="BL28" s="93">
        <f ca="1">'Reg Depreciation Calculation'!BL268*BL$8</f>
        <v>0</v>
      </c>
      <c r="BM28" s="93">
        <f ca="1">'Reg Depreciation Calculation'!BM268*BM$8</f>
        <v>0</v>
      </c>
      <c r="BN28" s="93">
        <f ca="1">'Reg Depreciation Calculation'!BN268*BN$8</f>
        <v>0</v>
      </c>
      <c r="BO28" s="93">
        <f ca="1">'Reg Depreciation Calculation'!BO268*BO$8</f>
        <v>0</v>
      </c>
      <c r="BP28" s="93">
        <f ca="1">'Reg Depreciation Calculation'!BP268*BP$8</f>
        <v>0</v>
      </c>
      <c r="BQ28" s="93">
        <f ca="1">'Reg Depreciation Calculation'!BQ268*BQ$8</f>
        <v>0</v>
      </c>
      <c r="BR28" s="93">
        <f ca="1">'Reg Depreciation Calculation'!BR268*BR$8</f>
        <v>0</v>
      </c>
      <c r="BS28" s="93">
        <f ca="1">'Reg Depreciation Calculation'!BS268*BS$8</f>
        <v>0</v>
      </c>
      <c r="BT28" s="93">
        <f ca="1">'Reg Depreciation Calculation'!BT268*BT$8</f>
        <v>0</v>
      </c>
      <c r="BU28" s="93">
        <f ca="1">'Reg Depreciation Calculation'!BU268*BU$8</f>
        <v>0</v>
      </c>
      <c r="BV28" s="93">
        <f ca="1">'Reg Depreciation Calculation'!BV268*BV$8</f>
        <v>0</v>
      </c>
      <c r="BW28" s="93">
        <f ca="1">'Reg Depreciation Calculation'!BW268*BW$8</f>
        <v>0</v>
      </c>
      <c r="BX28" s="93">
        <f ca="1">'Reg Depreciation Calculation'!BX268*BX$8</f>
        <v>0</v>
      </c>
      <c r="BY28" s="93">
        <f ca="1">'Reg Depreciation Calculation'!BY268*BY$8</f>
        <v>0</v>
      </c>
      <c r="BZ28" s="93">
        <f ca="1">'Reg Depreciation Calculation'!BZ268*BZ$8</f>
        <v>0</v>
      </c>
      <c r="CA28" s="93">
        <f ca="1">'Reg Depreciation Calculation'!CA268*CA$8</f>
        <v>0</v>
      </c>
      <c r="CB28" s="93">
        <f ca="1">'Reg Depreciation Calculation'!CB268*CB$8</f>
        <v>0</v>
      </c>
      <c r="CC28" s="93">
        <f ca="1">'Reg Depreciation Calculation'!CC268*CC$8</f>
        <v>0</v>
      </c>
    </row>
    <row r="29" spans="1:81" outlineLevel="1" x14ac:dyDescent="0.25"/>
    <row r="31" spans="1:81" x14ac:dyDescent="0.25">
      <c r="A31" s="9" t="s">
        <v>119</v>
      </c>
      <c r="B31" s="9"/>
      <c r="C31" s="96"/>
      <c r="D31" s="10"/>
      <c r="E31" s="9"/>
      <c r="F31" s="9"/>
      <c r="G31" s="28"/>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row>
    <row r="33" spans="2:81" outlineLevel="1" x14ac:dyDescent="0.25">
      <c r="B33" s="131" t="str">
        <f>"Real "&amp;Inputs!$C$14</f>
        <v>Real 2015</v>
      </c>
      <c r="G33" s="380" t="s">
        <v>15</v>
      </c>
    </row>
    <row r="34" spans="2:81" outlineLevel="1" x14ac:dyDescent="0.25">
      <c r="B34" s="92" t="str">
        <f>Inputs!B35</f>
        <v>Subtransmission</v>
      </c>
      <c r="C34" s="98" t="str">
        <f t="shared" ref="C34:C59" si="11">$B$33</f>
        <v>Real 2015</v>
      </c>
      <c r="G34" s="379">
        <f t="shared" ref="G34:G59" ca="1" si="12">SUM(H34:CC34)</f>
        <v>509.75456104213418</v>
      </c>
      <c r="H34" s="128">
        <f ca="1">'Reg Depreciation Calculation'!H243</f>
        <v>0</v>
      </c>
      <c r="I34" s="128">
        <f ca="1">'Reg Depreciation Calculation'!I243</f>
        <v>0</v>
      </c>
      <c r="J34" s="128">
        <f ca="1">'Reg Depreciation Calculation'!J243</f>
        <v>0</v>
      </c>
      <c r="K34" s="128">
        <f ca="1">'Reg Depreciation Calculation'!K243</f>
        <v>0</v>
      </c>
      <c r="L34" s="128">
        <f ca="1">'Reg Depreciation Calculation'!L243</f>
        <v>0</v>
      </c>
      <c r="M34" s="128">
        <f ca="1">'Reg Depreciation Calculation'!M243</f>
        <v>20.758152545403092</v>
      </c>
      <c r="N34" s="128">
        <f ca="1">'Reg Depreciation Calculation'!N243</f>
        <v>20.758152545403092</v>
      </c>
      <c r="O34" s="128">
        <f ca="1">'Reg Depreciation Calculation'!O243</f>
        <v>20.758152545403092</v>
      </c>
      <c r="P34" s="128">
        <f ca="1">'Reg Depreciation Calculation'!P243</f>
        <v>20.758152545403092</v>
      </c>
      <c r="Q34" s="128">
        <f ca="1">'Reg Depreciation Calculation'!Q243</f>
        <v>20.758152545403092</v>
      </c>
      <c r="R34" s="128">
        <f ca="1">'Reg Depreciation Calculation'!R243</f>
        <v>20.758152545403092</v>
      </c>
      <c r="S34" s="128">
        <f ca="1">'Reg Depreciation Calculation'!S243</f>
        <v>20.758152545403092</v>
      </c>
      <c r="T34" s="128">
        <f ca="1">'Reg Depreciation Calculation'!T243</f>
        <v>20.758152545403092</v>
      </c>
      <c r="U34" s="128">
        <f ca="1">'Reg Depreciation Calculation'!U243</f>
        <v>20.758152545403092</v>
      </c>
      <c r="V34" s="128">
        <f ca="1">'Reg Depreciation Calculation'!V243</f>
        <v>20.758152545403092</v>
      </c>
      <c r="W34" s="128">
        <f ca="1">'Reg Depreciation Calculation'!W243</f>
        <v>20.758152545403092</v>
      </c>
      <c r="X34" s="128">
        <f ca="1">'Reg Depreciation Calculation'!X243</f>
        <v>20.758152545403092</v>
      </c>
      <c r="Y34" s="128">
        <f ca="1">'Reg Depreciation Calculation'!Y243</f>
        <v>20.758152545403092</v>
      </c>
      <c r="Z34" s="128">
        <f ca="1">'Reg Depreciation Calculation'!Z243</f>
        <v>20.758152545403092</v>
      </c>
      <c r="AA34" s="128">
        <f ca="1">'Reg Depreciation Calculation'!AA243</f>
        <v>20.758152545403092</v>
      </c>
      <c r="AB34" s="128">
        <f ca="1">'Reg Depreciation Calculation'!AB243</f>
        <v>20.758152545403092</v>
      </c>
      <c r="AC34" s="128">
        <f ca="1">'Reg Depreciation Calculation'!AC243</f>
        <v>20.758152545403092</v>
      </c>
      <c r="AD34" s="128">
        <f ca="1">'Reg Depreciation Calculation'!AD243</f>
        <v>20.758152545403092</v>
      </c>
      <c r="AE34" s="128">
        <f ca="1">'Reg Depreciation Calculation'!AE243</f>
        <v>20.758152545403092</v>
      </c>
      <c r="AF34" s="128">
        <f ca="1">'Reg Depreciation Calculation'!AF243</f>
        <v>2.9762701005258552</v>
      </c>
      <c r="AG34" s="128">
        <f ca="1">'Reg Depreciation Calculation'!AG243</f>
        <v>2.9762701005258552</v>
      </c>
      <c r="AH34" s="128">
        <f ca="1">'Reg Depreciation Calculation'!AH243</f>
        <v>2.9762701005258552</v>
      </c>
      <c r="AI34" s="128">
        <f ca="1">'Reg Depreciation Calculation'!AI243</f>
        <v>2.9762701005258552</v>
      </c>
      <c r="AJ34" s="128">
        <f ca="1">'Reg Depreciation Calculation'!AJ243</f>
        <v>2.9762701005258552</v>
      </c>
      <c r="AK34" s="128">
        <f ca="1">'Reg Depreciation Calculation'!AK243</f>
        <v>2.9762701005258552</v>
      </c>
      <c r="AL34" s="128">
        <f ca="1">'Reg Depreciation Calculation'!AL243</f>
        <v>2.9762701005258552</v>
      </c>
      <c r="AM34" s="128">
        <f ca="1">'Reg Depreciation Calculation'!AM243</f>
        <v>2.9762701005258552</v>
      </c>
      <c r="AN34" s="128">
        <f ca="1">'Reg Depreciation Calculation'!AN243</f>
        <v>2.9762701005258552</v>
      </c>
      <c r="AO34" s="128">
        <f ca="1">'Reg Depreciation Calculation'!AO243</f>
        <v>2.9762701005258552</v>
      </c>
      <c r="AP34" s="128">
        <f ca="1">'Reg Depreciation Calculation'!AP243</f>
        <v>2.9762701005258552</v>
      </c>
      <c r="AQ34" s="128">
        <f ca="1">'Reg Depreciation Calculation'!AQ243</f>
        <v>2.9762701005258552</v>
      </c>
      <c r="AR34" s="128">
        <f ca="1">'Reg Depreciation Calculation'!AR243</f>
        <v>2.9762701005258552</v>
      </c>
      <c r="AS34" s="128">
        <f ca="1">'Reg Depreciation Calculation'!AS243</f>
        <v>2.9762701005258552</v>
      </c>
      <c r="AT34" s="128">
        <f ca="1">'Reg Depreciation Calculation'!AT243</f>
        <v>2.9762701005258552</v>
      </c>
      <c r="AU34" s="128">
        <f ca="1">'Reg Depreciation Calculation'!AU243</f>
        <v>2.9762701005258552</v>
      </c>
      <c r="AV34" s="128">
        <f ca="1">'Reg Depreciation Calculation'!AV243</f>
        <v>2.9762701005258552</v>
      </c>
      <c r="AW34" s="128">
        <f ca="1">'Reg Depreciation Calculation'!AW243</f>
        <v>2.9762701005258552</v>
      </c>
      <c r="AX34" s="128">
        <f ca="1">'Reg Depreciation Calculation'!AX243</f>
        <v>2.9762701005258552</v>
      </c>
      <c r="AY34" s="128">
        <f ca="1">'Reg Depreciation Calculation'!AY243</f>
        <v>2.9762701005258552</v>
      </c>
      <c r="AZ34" s="128">
        <f ca="1">'Reg Depreciation Calculation'!AZ243</f>
        <v>2.9762701005258552</v>
      </c>
      <c r="BA34" s="128">
        <f ca="1">'Reg Depreciation Calculation'!BA243</f>
        <v>2.9762701005258552</v>
      </c>
      <c r="BB34" s="128">
        <f ca="1">'Reg Depreciation Calculation'!BB243</f>
        <v>2.9762701005258552</v>
      </c>
      <c r="BC34" s="128">
        <f ca="1">'Reg Depreciation Calculation'!BC243</f>
        <v>2.9762701005258552</v>
      </c>
      <c r="BD34" s="128">
        <f ca="1">'Reg Depreciation Calculation'!BD243</f>
        <v>2.9762701005258552</v>
      </c>
      <c r="BE34" s="128">
        <f ca="1">'Reg Depreciation Calculation'!BE243</f>
        <v>2.9762701005258552</v>
      </c>
      <c r="BF34" s="128">
        <f ca="1">'Reg Depreciation Calculation'!BF243</f>
        <v>2.9762701005258552</v>
      </c>
      <c r="BG34" s="128">
        <f ca="1">'Reg Depreciation Calculation'!BG243</f>
        <v>2.9762701005258552</v>
      </c>
      <c r="BH34" s="128">
        <f ca="1">'Reg Depreciation Calculation'!BH243</f>
        <v>2.9762701005258552</v>
      </c>
      <c r="BI34" s="128">
        <f ca="1">'Reg Depreciation Calculation'!BI243</f>
        <v>2.9762701005258552</v>
      </c>
      <c r="BJ34" s="128">
        <f ca="1">'Reg Depreciation Calculation'!BJ243</f>
        <v>2.9762701005258552</v>
      </c>
      <c r="BK34" s="128">
        <f ca="1">'Reg Depreciation Calculation'!BK243</f>
        <v>2.9762701005258552</v>
      </c>
      <c r="BL34" s="128">
        <f ca="1">'Reg Depreciation Calculation'!BL243</f>
        <v>2.9762701005258552</v>
      </c>
      <c r="BM34" s="128">
        <f ca="1">'Reg Depreciation Calculation'!BM243</f>
        <v>2.9762701005258552</v>
      </c>
      <c r="BN34" s="128">
        <f ca="1">'Reg Depreciation Calculation'!BN243</f>
        <v>2.9762701005258552</v>
      </c>
      <c r="BO34" s="128">
        <f ca="1">'Reg Depreciation Calculation'!BO243</f>
        <v>2.9762701005258552</v>
      </c>
      <c r="BP34" s="128">
        <f ca="1">'Reg Depreciation Calculation'!BP243</f>
        <v>2.9762701005258552</v>
      </c>
      <c r="BQ34" s="128">
        <f ca="1">'Reg Depreciation Calculation'!BQ243</f>
        <v>2.5528922210584697</v>
      </c>
      <c r="BR34" s="128">
        <f ca="1">'Reg Depreciation Calculation'!BR243</f>
        <v>1.5611536757050859</v>
      </c>
      <c r="BS34" s="128">
        <f ca="1">'Reg Depreciation Calculation'!BS243</f>
        <v>0.91144866019068127</v>
      </c>
      <c r="BT34" s="128">
        <f ca="1">'Reg Depreciation Calculation'!BT243</f>
        <v>0.20217440306347972</v>
      </c>
      <c r="BU34" s="129">
        <f ca="1">'Reg Depreciation Calculation'!BU243</f>
        <v>0</v>
      </c>
      <c r="BV34" s="129">
        <f ca="1">'Reg Depreciation Calculation'!BV243</f>
        <v>0</v>
      </c>
      <c r="BW34" s="129">
        <f ca="1">'Reg Depreciation Calculation'!BW243</f>
        <v>0</v>
      </c>
      <c r="BX34" s="129">
        <f ca="1">'Reg Depreciation Calculation'!BX243</f>
        <v>0</v>
      </c>
      <c r="BY34" s="129">
        <f ca="1">'Reg Depreciation Calculation'!BY243</f>
        <v>0</v>
      </c>
      <c r="BZ34" s="129">
        <f ca="1">'Reg Depreciation Calculation'!BZ243</f>
        <v>0</v>
      </c>
      <c r="CA34" s="129">
        <f ca="1">'Reg Depreciation Calculation'!CA243</f>
        <v>0</v>
      </c>
      <c r="CB34" s="129">
        <f ca="1">'Reg Depreciation Calculation'!CB243</f>
        <v>0</v>
      </c>
      <c r="CC34" s="129">
        <f ca="1">'Reg Depreciation Calculation'!CC243</f>
        <v>0</v>
      </c>
    </row>
    <row r="35" spans="2:81" outlineLevel="1" x14ac:dyDescent="0.25">
      <c r="B35" s="92" t="str">
        <f>Inputs!B36</f>
        <v>Distribution system assets</v>
      </c>
      <c r="C35" s="98" t="str">
        <f t="shared" si="11"/>
        <v>Real 2015</v>
      </c>
      <c r="G35" s="379">
        <f t="shared" ca="1" si="12"/>
        <v>1430.4128337452573</v>
      </c>
      <c r="H35" s="128">
        <f ca="1">'Reg Depreciation Calculation'!H244</f>
        <v>0</v>
      </c>
      <c r="I35" s="128">
        <f ca="1">'Reg Depreciation Calculation'!I244</f>
        <v>0</v>
      </c>
      <c r="J35" s="128">
        <f ca="1">'Reg Depreciation Calculation'!J244</f>
        <v>0</v>
      </c>
      <c r="K35" s="128">
        <f ca="1">'Reg Depreciation Calculation'!K244</f>
        <v>0</v>
      </c>
      <c r="L35" s="128">
        <f ca="1">'Reg Depreciation Calculation'!L244</f>
        <v>0</v>
      </c>
      <c r="M35" s="128">
        <f ca="1">'Reg Depreciation Calculation'!M244</f>
        <v>60.854955176562697</v>
      </c>
      <c r="N35" s="128">
        <f ca="1">'Reg Depreciation Calculation'!N244</f>
        <v>60.854955176562697</v>
      </c>
      <c r="O35" s="128">
        <f ca="1">'Reg Depreciation Calculation'!O244</f>
        <v>60.854955176562697</v>
      </c>
      <c r="P35" s="128">
        <f ca="1">'Reg Depreciation Calculation'!P244</f>
        <v>60.854955176562697</v>
      </c>
      <c r="Q35" s="128">
        <f ca="1">'Reg Depreciation Calculation'!Q244</f>
        <v>60.854955176562697</v>
      </c>
      <c r="R35" s="128">
        <f ca="1">'Reg Depreciation Calculation'!R244</f>
        <v>60.854955176562697</v>
      </c>
      <c r="S35" s="128">
        <f ca="1">'Reg Depreciation Calculation'!S244</f>
        <v>60.854955176562697</v>
      </c>
      <c r="T35" s="128">
        <f ca="1">'Reg Depreciation Calculation'!T244</f>
        <v>60.854955176562697</v>
      </c>
      <c r="U35" s="128">
        <f ca="1">'Reg Depreciation Calculation'!U244</f>
        <v>60.854955176562697</v>
      </c>
      <c r="V35" s="128">
        <f ca="1">'Reg Depreciation Calculation'!V244</f>
        <v>60.854955176562697</v>
      </c>
      <c r="W35" s="128">
        <f ca="1">'Reg Depreciation Calculation'!W244</f>
        <v>60.854955176562697</v>
      </c>
      <c r="X35" s="128">
        <f ca="1">'Reg Depreciation Calculation'!X244</f>
        <v>60.854955176562697</v>
      </c>
      <c r="Y35" s="128">
        <f ca="1">'Reg Depreciation Calculation'!Y244</f>
        <v>60.854955176562697</v>
      </c>
      <c r="Z35" s="128">
        <f ca="1">'Reg Depreciation Calculation'!Z244</f>
        <v>60.854955176562697</v>
      </c>
      <c r="AA35" s="128">
        <f ca="1">'Reg Depreciation Calculation'!AA244</f>
        <v>60.854955176562697</v>
      </c>
      <c r="AB35" s="128">
        <f ca="1">'Reg Depreciation Calculation'!AB244</f>
        <v>60.854955176562697</v>
      </c>
      <c r="AC35" s="128">
        <f ca="1">'Reg Depreciation Calculation'!AC244</f>
        <v>60.854955176562697</v>
      </c>
      <c r="AD35" s="128">
        <f ca="1">'Reg Depreciation Calculation'!AD244</f>
        <v>60.854955176562697</v>
      </c>
      <c r="AE35" s="128">
        <f ca="1">'Reg Depreciation Calculation'!AE244</f>
        <v>60.854955176562697</v>
      </c>
      <c r="AF35" s="128">
        <f ca="1">'Reg Depreciation Calculation'!AF244</f>
        <v>18.506480708759263</v>
      </c>
      <c r="AG35" s="128">
        <f ca="1">'Reg Depreciation Calculation'!AG244</f>
        <v>18.506480708759263</v>
      </c>
      <c r="AH35" s="128">
        <f ca="1">'Reg Depreciation Calculation'!AH244</f>
        <v>18.506480708759263</v>
      </c>
      <c r="AI35" s="128">
        <f ca="1">'Reg Depreciation Calculation'!AI244</f>
        <v>18.506480708759263</v>
      </c>
      <c r="AJ35" s="128">
        <f ca="1">'Reg Depreciation Calculation'!AJ244</f>
        <v>18.506480708759263</v>
      </c>
      <c r="AK35" s="128">
        <f ca="1">'Reg Depreciation Calculation'!AK244</f>
        <v>18.506480708759263</v>
      </c>
      <c r="AL35" s="128">
        <f ca="1">'Reg Depreciation Calculation'!AL244</f>
        <v>18.506480708759263</v>
      </c>
      <c r="AM35" s="128">
        <f ca="1">'Reg Depreciation Calculation'!AM244</f>
        <v>18.506480708759263</v>
      </c>
      <c r="AN35" s="128">
        <f ca="1">'Reg Depreciation Calculation'!AN244</f>
        <v>18.506480708759263</v>
      </c>
      <c r="AO35" s="128">
        <f ca="1">'Reg Depreciation Calculation'!AO244</f>
        <v>18.506480708759263</v>
      </c>
      <c r="AP35" s="128">
        <f ca="1">'Reg Depreciation Calculation'!AP244</f>
        <v>18.506480708759263</v>
      </c>
      <c r="AQ35" s="128">
        <f ca="1">'Reg Depreciation Calculation'!AQ244</f>
        <v>18.506480708759263</v>
      </c>
      <c r="AR35" s="128">
        <f ca="1">'Reg Depreciation Calculation'!AR244</f>
        <v>18.506480708759263</v>
      </c>
      <c r="AS35" s="128">
        <f ca="1">'Reg Depreciation Calculation'!AS244</f>
        <v>15.617403378744475</v>
      </c>
      <c r="AT35" s="128">
        <f ca="1">'Reg Depreciation Calculation'!AT244</f>
        <v>12.302945867152983</v>
      </c>
      <c r="AU35" s="128">
        <f ca="1">'Reg Depreciation Calculation'!AU244</f>
        <v>5.6640869307983586</v>
      </c>
      <c r="AV35" s="129">
        <f ca="1">'Reg Depreciation Calculation'!AV244</f>
        <v>0</v>
      </c>
      <c r="AW35" s="129">
        <f ca="1">'Reg Depreciation Calculation'!AW244</f>
        <v>0</v>
      </c>
      <c r="AX35" s="129">
        <f ca="1">'Reg Depreciation Calculation'!AX244</f>
        <v>0</v>
      </c>
      <c r="AY35" s="129">
        <f ca="1">'Reg Depreciation Calculation'!AY244</f>
        <v>0</v>
      </c>
      <c r="AZ35" s="129">
        <f ca="1">'Reg Depreciation Calculation'!AZ244</f>
        <v>0</v>
      </c>
      <c r="BA35" s="129">
        <f ca="1">'Reg Depreciation Calculation'!BA244</f>
        <v>0</v>
      </c>
      <c r="BB35" s="129">
        <f ca="1">'Reg Depreciation Calculation'!BB244</f>
        <v>0</v>
      </c>
      <c r="BC35" s="129">
        <f ca="1">'Reg Depreciation Calculation'!BC244</f>
        <v>0</v>
      </c>
      <c r="BD35" s="129">
        <f ca="1">'Reg Depreciation Calculation'!BD244</f>
        <v>0</v>
      </c>
      <c r="BE35" s="129">
        <f ca="1">'Reg Depreciation Calculation'!BE244</f>
        <v>0</v>
      </c>
      <c r="BF35" s="129">
        <f ca="1">'Reg Depreciation Calculation'!BF244</f>
        <v>0</v>
      </c>
      <c r="BG35" s="129">
        <f ca="1">'Reg Depreciation Calculation'!BG244</f>
        <v>0</v>
      </c>
      <c r="BH35" s="129">
        <f ca="1">'Reg Depreciation Calculation'!BH244</f>
        <v>0</v>
      </c>
      <c r="BI35" s="129">
        <f ca="1">'Reg Depreciation Calculation'!BI244</f>
        <v>0</v>
      </c>
      <c r="BJ35" s="129">
        <f ca="1">'Reg Depreciation Calculation'!BJ244</f>
        <v>0</v>
      </c>
      <c r="BK35" s="129">
        <f ca="1">'Reg Depreciation Calculation'!BK244</f>
        <v>0</v>
      </c>
      <c r="BL35" s="129">
        <f ca="1">'Reg Depreciation Calculation'!BL244</f>
        <v>0</v>
      </c>
      <c r="BM35" s="129">
        <f ca="1">'Reg Depreciation Calculation'!BM244</f>
        <v>0</v>
      </c>
      <c r="BN35" s="129">
        <f ca="1">'Reg Depreciation Calculation'!BN244</f>
        <v>0</v>
      </c>
      <c r="BO35" s="129">
        <f ca="1">'Reg Depreciation Calculation'!BO244</f>
        <v>0</v>
      </c>
      <c r="BP35" s="129">
        <f ca="1">'Reg Depreciation Calculation'!BP244</f>
        <v>0</v>
      </c>
      <c r="BQ35" s="129">
        <f ca="1">'Reg Depreciation Calculation'!BQ244</f>
        <v>0</v>
      </c>
      <c r="BR35" s="129">
        <f ca="1">'Reg Depreciation Calculation'!BR244</f>
        <v>0</v>
      </c>
      <c r="BS35" s="129">
        <f ca="1">'Reg Depreciation Calculation'!BS244</f>
        <v>0</v>
      </c>
      <c r="BT35" s="129">
        <f ca="1">'Reg Depreciation Calculation'!BT244</f>
        <v>0</v>
      </c>
      <c r="BU35" s="129">
        <f ca="1">'Reg Depreciation Calculation'!BU244</f>
        <v>0</v>
      </c>
      <c r="BV35" s="129">
        <f ca="1">'Reg Depreciation Calculation'!BV244</f>
        <v>0</v>
      </c>
      <c r="BW35" s="129">
        <f ca="1">'Reg Depreciation Calculation'!BW244</f>
        <v>0</v>
      </c>
      <c r="BX35" s="129">
        <f ca="1">'Reg Depreciation Calculation'!BX244</f>
        <v>0</v>
      </c>
      <c r="BY35" s="129">
        <f ca="1">'Reg Depreciation Calculation'!BY244</f>
        <v>0</v>
      </c>
      <c r="BZ35" s="129">
        <f ca="1">'Reg Depreciation Calculation'!BZ244</f>
        <v>0</v>
      </c>
      <c r="CA35" s="129">
        <f ca="1">'Reg Depreciation Calculation'!CA244</f>
        <v>0</v>
      </c>
      <c r="CB35" s="129">
        <f ca="1">'Reg Depreciation Calculation'!CB244</f>
        <v>0</v>
      </c>
      <c r="CC35" s="129">
        <f ca="1">'Reg Depreciation Calculation'!CC244</f>
        <v>0</v>
      </c>
    </row>
    <row r="36" spans="2:81" outlineLevel="1" x14ac:dyDescent="0.25">
      <c r="B36" s="92" t="str">
        <f>Inputs!B37</f>
        <v>Metering</v>
      </c>
      <c r="C36" s="98" t="str">
        <f t="shared" si="11"/>
        <v>Real 2015</v>
      </c>
      <c r="G36" s="379">
        <f t="shared" ca="1" si="12"/>
        <v>1.8506294417749545</v>
      </c>
      <c r="H36" s="128">
        <f ca="1">'Reg Depreciation Calculation'!H245</f>
        <v>0</v>
      </c>
      <c r="I36" s="128">
        <f ca="1">'Reg Depreciation Calculation'!I245</f>
        <v>0</v>
      </c>
      <c r="J36" s="128">
        <f ca="1">'Reg Depreciation Calculation'!J245</f>
        <v>0</v>
      </c>
      <c r="K36" s="128">
        <f ca="1">'Reg Depreciation Calculation'!K245</f>
        <v>0</v>
      </c>
      <c r="L36" s="128">
        <f ca="1">'Reg Depreciation Calculation'!L245</f>
        <v>0</v>
      </c>
      <c r="M36" s="129">
        <f ca="1">'Reg Depreciation Calculation'!M245</f>
        <v>0.36935644582993143</v>
      </c>
      <c r="N36" s="129">
        <f ca="1">'Reg Depreciation Calculation'!N245</f>
        <v>0.37031824898625582</v>
      </c>
      <c r="O36" s="129">
        <f ca="1">'Reg Depreciation Calculation'!O245</f>
        <v>0.37031824898625582</v>
      </c>
      <c r="P36" s="129">
        <f ca="1">'Reg Depreciation Calculation'!P245</f>
        <v>0.37031824898625582</v>
      </c>
      <c r="Q36" s="129">
        <f ca="1">'Reg Depreciation Calculation'!Q245</f>
        <v>0.37031824898625582</v>
      </c>
      <c r="R36" s="129">
        <f ca="1">'Reg Depreciation Calculation'!R245</f>
        <v>0</v>
      </c>
      <c r="S36" s="129">
        <f ca="1">'Reg Depreciation Calculation'!S245</f>
        <v>0</v>
      </c>
      <c r="T36" s="129">
        <f ca="1">'Reg Depreciation Calculation'!T245</f>
        <v>0</v>
      </c>
      <c r="U36" s="129">
        <f ca="1">'Reg Depreciation Calculation'!U245</f>
        <v>0</v>
      </c>
      <c r="V36" s="129">
        <f ca="1">'Reg Depreciation Calculation'!V245</f>
        <v>0</v>
      </c>
      <c r="W36" s="129">
        <f ca="1">'Reg Depreciation Calculation'!W245</f>
        <v>0</v>
      </c>
      <c r="X36" s="129">
        <f ca="1">'Reg Depreciation Calculation'!X245</f>
        <v>0</v>
      </c>
      <c r="Y36" s="129">
        <f ca="1">'Reg Depreciation Calculation'!Y245</f>
        <v>0</v>
      </c>
      <c r="Z36" s="129">
        <f ca="1">'Reg Depreciation Calculation'!Z245</f>
        <v>0</v>
      </c>
      <c r="AA36" s="129">
        <f ca="1">'Reg Depreciation Calculation'!AA245</f>
        <v>0</v>
      </c>
      <c r="AB36" s="129">
        <f ca="1">'Reg Depreciation Calculation'!AB245</f>
        <v>0</v>
      </c>
      <c r="AC36" s="129">
        <f ca="1">'Reg Depreciation Calculation'!AC245</f>
        <v>0</v>
      </c>
      <c r="AD36" s="129">
        <f ca="1">'Reg Depreciation Calculation'!AD245</f>
        <v>0</v>
      </c>
      <c r="AE36" s="129">
        <f ca="1">'Reg Depreciation Calculation'!AE245</f>
        <v>0</v>
      </c>
      <c r="AF36" s="129">
        <f ca="1">'Reg Depreciation Calculation'!AF245</f>
        <v>0</v>
      </c>
      <c r="AG36" s="129">
        <f ca="1">'Reg Depreciation Calculation'!AG245</f>
        <v>0</v>
      </c>
      <c r="AH36" s="129">
        <f ca="1">'Reg Depreciation Calculation'!AH245</f>
        <v>0</v>
      </c>
      <c r="AI36" s="129">
        <f ca="1">'Reg Depreciation Calculation'!AI245</f>
        <v>0</v>
      </c>
      <c r="AJ36" s="129">
        <f ca="1">'Reg Depreciation Calculation'!AJ245</f>
        <v>0</v>
      </c>
      <c r="AK36" s="129">
        <f ca="1">'Reg Depreciation Calculation'!AK245</f>
        <v>0</v>
      </c>
      <c r="AL36" s="129">
        <f ca="1">'Reg Depreciation Calculation'!AL245</f>
        <v>0</v>
      </c>
      <c r="AM36" s="129">
        <f ca="1">'Reg Depreciation Calculation'!AM245</f>
        <v>0</v>
      </c>
      <c r="AN36" s="129">
        <f ca="1">'Reg Depreciation Calculation'!AN245</f>
        <v>0</v>
      </c>
      <c r="AO36" s="129">
        <f ca="1">'Reg Depreciation Calculation'!AO245</f>
        <v>0</v>
      </c>
      <c r="AP36" s="129">
        <f ca="1">'Reg Depreciation Calculation'!AP245</f>
        <v>0</v>
      </c>
      <c r="AQ36" s="129">
        <f ca="1">'Reg Depreciation Calculation'!AQ245</f>
        <v>0</v>
      </c>
      <c r="AR36" s="129">
        <f ca="1">'Reg Depreciation Calculation'!AR245</f>
        <v>0</v>
      </c>
      <c r="AS36" s="129">
        <f ca="1">'Reg Depreciation Calculation'!AS245</f>
        <v>0</v>
      </c>
      <c r="AT36" s="129">
        <f ca="1">'Reg Depreciation Calculation'!AT245</f>
        <v>0</v>
      </c>
      <c r="AU36" s="129">
        <f ca="1">'Reg Depreciation Calculation'!AU245</f>
        <v>0</v>
      </c>
      <c r="AV36" s="129">
        <f ca="1">'Reg Depreciation Calculation'!AV245</f>
        <v>0</v>
      </c>
      <c r="AW36" s="129">
        <f ca="1">'Reg Depreciation Calculation'!AW245</f>
        <v>0</v>
      </c>
      <c r="AX36" s="129">
        <f ca="1">'Reg Depreciation Calculation'!AX245</f>
        <v>0</v>
      </c>
      <c r="AY36" s="129">
        <f ca="1">'Reg Depreciation Calculation'!AY245</f>
        <v>0</v>
      </c>
      <c r="AZ36" s="129">
        <f ca="1">'Reg Depreciation Calculation'!AZ245</f>
        <v>0</v>
      </c>
      <c r="BA36" s="129">
        <f ca="1">'Reg Depreciation Calculation'!BA245</f>
        <v>0</v>
      </c>
      <c r="BB36" s="129">
        <f ca="1">'Reg Depreciation Calculation'!BB245</f>
        <v>0</v>
      </c>
      <c r="BC36" s="129">
        <f ca="1">'Reg Depreciation Calculation'!BC245</f>
        <v>0</v>
      </c>
      <c r="BD36" s="129">
        <f ca="1">'Reg Depreciation Calculation'!BD245</f>
        <v>0</v>
      </c>
      <c r="BE36" s="129">
        <f ca="1">'Reg Depreciation Calculation'!BE245</f>
        <v>0</v>
      </c>
      <c r="BF36" s="129">
        <f ca="1">'Reg Depreciation Calculation'!BF245</f>
        <v>0</v>
      </c>
      <c r="BG36" s="129">
        <f ca="1">'Reg Depreciation Calculation'!BG245</f>
        <v>0</v>
      </c>
      <c r="BH36" s="129">
        <f ca="1">'Reg Depreciation Calculation'!BH245</f>
        <v>0</v>
      </c>
      <c r="BI36" s="129">
        <f ca="1">'Reg Depreciation Calculation'!BI245</f>
        <v>0</v>
      </c>
      <c r="BJ36" s="129">
        <f ca="1">'Reg Depreciation Calculation'!BJ245</f>
        <v>0</v>
      </c>
      <c r="BK36" s="129">
        <f ca="1">'Reg Depreciation Calculation'!BK245</f>
        <v>0</v>
      </c>
      <c r="BL36" s="129">
        <f ca="1">'Reg Depreciation Calculation'!BL245</f>
        <v>0</v>
      </c>
      <c r="BM36" s="129">
        <f ca="1">'Reg Depreciation Calculation'!BM245</f>
        <v>0</v>
      </c>
      <c r="BN36" s="129">
        <f ca="1">'Reg Depreciation Calculation'!BN245</f>
        <v>0</v>
      </c>
      <c r="BO36" s="129">
        <f ca="1">'Reg Depreciation Calculation'!BO245</f>
        <v>0</v>
      </c>
      <c r="BP36" s="129">
        <f ca="1">'Reg Depreciation Calculation'!BP245</f>
        <v>0</v>
      </c>
      <c r="BQ36" s="129">
        <f ca="1">'Reg Depreciation Calculation'!BQ245</f>
        <v>0</v>
      </c>
      <c r="BR36" s="129">
        <f ca="1">'Reg Depreciation Calculation'!BR245</f>
        <v>0</v>
      </c>
      <c r="BS36" s="129">
        <f ca="1">'Reg Depreciation Calculation'!BS245</f>
        <v>0</v>
      </c>
      <c r="BT36" s="129">
        <f ca="1">'Reg Depreciation Calculation'!BT245</f>
        <v>0</v>
      </c>
      <c r="BU36" s="129">
        <f ca="1">'Reg Depreciation Calculation'!BU245</f>
        <v>0</v>
      </c>
      <c r="BV36" s="129">
        <f ca="1">'Reg Depreciation Calculation'!BV245</f>
        <v>0</v>
      </c>
      <c r="BW36" s="129">
        <f ca="1">'Reg Depreciation Calculation'!BW245</f>
        <v>0</v>
      </c>
      <c r="BX36" s="129">
        <f ca="1">'Reg Depreciation Calculation'!BX245</f>
        <v>0</v>
      </c>
      <c r="BY36" s="129">
        <f ca="1">'Reg Depreciation Calculation'!BY245</f>
        <v>0</v>
      </c>
      <c r="BZ36" s="129">
        <f ca="1">'Reg Depreciation Calculation'!BZ245</f>
        <v>0</v>
      </c>
      <c r="CA36" s="129">
        <f ca="1">'Reg Depreciation Calculation'!CA245</f>
        <v>0</v>
      </c>
      <c r="CB36" s="129">
        <f ca="1">'Reg Depreciation Calculation'!CB245</f>
        <v>0</v>
      </c>
      <c r="CC36" s="129">
        <f ca="1">'Reg Depreciation Calculation'!CC245</f>
        <v>0</v>
      </c>
    </row>
    <row r="37" spans="2:81" outlineLevel="1" x14ac:dyDescent="0.25">
      <c r="B37" s="92" t="str">
        <f>Inputs!B38</f>
        <v>Public Lighting</v>
      </c>
      <c r="C37" s="98" t="str">
        <f t="shared" si="11"/>
        <v>Real 2015</v>
      </c>
      <c r="G37" s="379">
        <f t="shared" ca="1" si="12"/>
        <v>0.20403347178052475</v>
      </c>
      <c r="H37" s="128">
        <f ca="1">'Reg Depreciation Calculation'!H246</f>
        <v>0</v>
      </c>
      <c r="I37" s="128">
        <f ca="1">'Reg Depreciation Calculation'!I246</f>
        <v>0</v>
      </c>
      <c r="J37" s="128">
        <f ca="1">'Reg Depreciation Calculation'!J246</f>
        <v>0</v>
      </c>
      <c r="K37" s="128">
        <f ca="1">'Reg Depreciation Calculation'!K246</f>
        <v>0</v>
      </c>
      <c r="L37" s="128">
        <f ca="1">'Reg Depreciation Calculation'!L246</f>
        <v>0</v>
      </c>
      <c r="M37" s="129">
        <f ca="1">'Reg Depreciation Calculation'!M246</f>
        <v>1.627739228552174E-2</v>
      </c>
      <c r="N37" s="129">
        <f ca="1">'Reg Depreciation Calculation'!N246</f>
        <v>2.8447311889095873E-2</v>
      </c>
      <c r="O37" s="129">
        <f ca="1">'Reg Depreciation Calculation'!O246</f>
        <v>5.3102922535302376E-2</v>
      </c>
      <c r="P37" s="129">
        <f ca="1">'Reg Depreciation Calculation'!P246</f>
        <v>5.3102922535302376E-2</v>
      </c>
      <c r="Q37" s="129">
        <f ca="1">'Reg Depreciation Calculation'!Q246</f>
        <v>5.3102922535302376E-2</v>
      </c>
      <c r="R37" s="129">
        <f ca="1">'Reg Depreciation Calculation'!R246</f>
        <v>0</v>
      </c>
      <c r="S37" s="129">
        <f ca="1">'Reg Depreciation Calculation'!S246</f>
        <v>0</v>
      </c>
      <c r="T37" s="129">
        <f ca="1">'Reg Depreciation Calculation'!T246</f>
        <v>0</v>
      </c>
      <c r="U37" s="129">
        <f ca="1">'Reg Depreciation Calculation'!U246</f>
        <v>0</v>
      </c>
      <c r="V37" s="129">
        <f ca="1">'Reg Depreciation Calculation'!V246</f>
        <v>0</v>
      </c>
      <c r="W37" s="129">
        <f ca="1">'Reg Depreciation Calculation'!W246</f>
        <v>0</v>
      </c>
      <c r="X37" s="129">
        <f ca="1">'Reg Depreciation Calculation'!X246</f>
        <v>0</v>
      </c>
      <c r="Y37" s="129">
        <f ca="1">'Reg Depreciation Calculation'!Y246</f>
        <v>0</v>
      </c>
      <c r="Z37" s="129">
        <f ca="1">'Reg Depreciation Calculation'!Z246</f>
        <v>0</v>
      </c>
      <c r="AA37" s="129">
        <f ca="1">'Reg Depreciation Calculation'!AA246</f>
        <v>0</v>
      </c>
      <c r="AB37" s="129">
        <f ca="1">'Reg Depreciation Calculation'!AB246</f>
        <v>0</v>
      </c>
      <c r="AC37" s="129">
        <f ca="1">'Reg Depreciation Calculation'!AC246</f>
        <v>0</v>
      </c>
      <c r="AD37" s="129">
        <f ca="1">'Reg Depreciation Calculation'!AD246</f>
        <v>0</v>
      </c>
      <c r="AE37" s="129">
        <f ca="1">'Reg Depreciation Calculation'!AE246</f>
        <v>0</v>
      </c>
      <c r="AF37" s="129">
        <f ca="1">'Reg Depreciation Calculation'!AF246</f>
        <v>0</v>
      </c>
      <c r="AG37" s="129">
        <f ca="1">'Reg Depreciation Calculation'!AG246</f>
        <v>0</v>
      </c>
      <c r="AH37" s="129">
        <f ca="1">'Reg Depreciation Calculation'!AH246</f>
        <v>0</v>
      </c>
      <c r="AI37" s="129">
        <f ca="1">'Reg Depreciation Calculation'!AI246</f>
        <v>0</v>
      </c>
      <c r="AJ37" s="129">
        <f ca="1">'Reg Depreciation Calculation'!AJ246</f>
        <v>0</v>
      </c>
      <c r="AK37" s="129">
        <f ca="1">'Reg Depreciation Calculation'!AK246</f>
        <v>0</v>
      </c>
      <c r="AL37" s="129">
        <f ca="1">'Reg Depreciation Calculation'!AL246</f>
        <v>0</v>
      </c>
      <c r="AM37" s="129">
        <f ca="1">'Reg Depreciation Calculation'!AM246</f>
        <v>0</v>
      </c>
      <c r="AN37" s="129">
        <f ca="1">'Reg Depreciation Calculation'!AN246</f>
        <v>0</v>
      </c>
      <c r="AO37" s="129">
        <f ca="1">'Reg Depreciation Calculation'!AO246</f>
        <v>0</v>
      </c>
      <c r="AP37" s="129">
        <f ca="1">'Reg Depreciation Calculation'!AP246</f>
        <v>0</v>
      </c>
      <c r="AQ37" s="129">
        <f ca="1">'Reg Depreciation Calculation'!AQ246</f>
        <v>0</v>
      </c>
      <c r="AR37" s="129">
        <f ca="1">'Reg Depreciation Calculation'!AR246</f>
        <v>0</v>
      </c>
      <c r="AS37" s="129">
        <f ca="1">'Reg Depreciation Calculation'!AS246</f>
        <v>0</v>
      </c>
      <c r="AT37" s="129">
        <f ca="1">'Reg Depreciation Calculation'!AT246</f>
        <v>0</v>
      </c>
      <c r="AU37" s="129">
        <f ca="1">'Reg Depreciation Calculation'!AU246</f>
        <v>0</v>
      </c>
      <c r="AV37" s="129">
        <f ca="1">'Reg Depreciation Calculation'!AV246</f>
        <v>0</v>
      </c>
      <c r="AW37" s="129">
        <f ca="1">'Reg Depreciation Calculation'!AW246</f>
        <v>0</v>
      </c>
      <c r="AX37" s="129">
        <f ca="1">'Reg Depreciation Calculation'!AX246</f>
        <v>0</v>
      </c>
      <c r="AY37" s="129">
        <f ca="1">'Reg Depreciation Calculation'!AY246</f>
        <v>0</v>
      </c>
      <c r="AZ37" s="129">
        <f ca="1">'Reg Depreciation Calculation'!AZ246</f>
        <v>0</v>
      </c>
      <c r="BA37" s="129">
        <f ca="1">'Reg Depreciation Calculation'!BA246</f>
        <v>0</v>
      </c>
      <c r="BB37" s="129">
        <f ca="1">'Reg Depreciation Calculation'!BB246</f>
        <v>0</v>
      </c>
      <c r="BC37" s="129">
        <f ca="1">'Reg Depreciation Calculation'!BC246</f>
        <v>0</v>
      </c>
      <c r="BD37" s="129">
        <f ca="1">'Reg Depreciation Calculation'!BD246</f>
        <v>0</v>
      </c>
      <c r="BE37" s="129">
        <f ca="1">'Reg Depreciation Calculation'!BE246</f>
        <v>0</v>
      </c>
      <c r="BF37" s="129">
        <f ca="1">'Reg Depreciation Calculation'!BF246</f>
        <v>0</v>
      </c>
      <c r="BG37" s="129">
        <f ca="1">'Reg Depreciation Calculation'!BG246</f>
        <v>0</v>
      </c>
      <c r="BH37" s="129">
        <f ca="1">'Reg Depreciation Calculation'!BH246</f>
        <v>0</v>
      </c>
      <c r="BI37" s="129">
        <f ca="1">'Reg Depreciation Calculation'!BI246</f>
        <v>0</v>
      </c>
      <c r="BJ37" s="129">
        <f ca="1">'Reg Depreciation Calculation'!BJ246</f>
        <v>0</v>
      </c>
      <c r="BK37" s="129">
        <f ca="1">'Reg Depreciation Calculation'!BK246</f>
        <v>0</v>
      </c>
      <c r="BL37" s="129">
        <f ca="1">'Reg Depreciation Calculation'!BL246</f>
        <v>0</v>
      </c>
      <c r="BM37" s="129">
        <f ca="1">'Reg Depreciation Calculation'!BM246</f>
        <v>0</v>
      </c>
      <c r="BN37" s="129">
        <f ca="1">'Reg Depreciation Calculation'!BN246</f>
        <v>0</v>
      </c>
      <c r="BO37" s="129">
        <f ca="1">'Reg Depreciation Calculation'!BO246</f>
        <v>0</v>
      </c>
      <c r="BP37" s="129">
        <f ca="1">'Reg Depreciation Calculation'!BP246</f>
        <v>0</v>
      </c>
      <c r="BQ37" s="129">
        <f ca="1">'Reg Depreciation Calculation'!BQ246</f>
        <v>0</v>
      </c>
      <c r="BR37" s="129">
        <f ca="1">'Reg Depreciation Calculation'!BR246</f>
        <v>0</v>
      </c>
      <c r="BS37" s="129">
        <f ca="1">'Reg Depreciation Calculation'!BS246</f>
        <v>0</v>
      </c>
      <c r="BT37" s="129">
        <f ca="1">'Reg Depreciation Calculation'!BT246</f>
        <v>0</v>
      </c>
      <c r="BU37" s="129">
        <f ca="1">'Reg Depreciation Calculation'!BU246</f>
        <v>0</v>
      </c>
      <c r="BV37" s="129">
        <f ca="1">'Reg Depreciation Calculation'!BV246</f>
        <v>0</v>
      </c>
      <c r="BW37" s="129">
        <f ca="1">'Reg Depreciation Calculation'!BW246</f>
        <v>0</v>
      </c>
      <c r="BX37" s="129">
        <f ca="1">'Reg Depreciation Calculation'!BX246</f>
        <v>0</v>
      </c>
      <c r="BY37" s="129">
        <f ca="1">'Reg Depreciation Calculation'!BY246</f>
        <v>0</v>
      </c>
      <c r="BZ37" s="129">
        <f ca="1">'Reg Depreciation Calculation'!BZ246</f>
        <v>0</v>
      </c>
      <c r="CA37" s="129">
        <f ca="1">'Reg Depreciation Calculation'!CA246</f>
        <v>0</v>
      </c>
      <c r="CB37" s="129">
        <f ca="1">'Reg Depreciation Calculation'!CB246</f>
        <v>0</v>
      </c>
      <c r="CC37" s="129">
        <f ca="1">'Reg Depreciation Calculation'!CC246</f>
        <v>0</v>
      </c>
    </row>
    <row r="38" spans="2:81" outlineLevel="1" x14ac:dyDescent="0.25">
      <c r="B38" s="92" t="str">
        <f>Inputs!B39</f>
        <v>SCADA (5-year asset)</v>
      </c>
      <c r="C38" s="98" t="str">
        <f t="shared" si="11"/>
        <v>Real 2015</v>
      </c>
      <c r="G38" s="379">
        <f t="shared" ca="1" si="12"/>
        <v>3.5337887987692884</v>
      </c>
      <c r="H38" s="128">
        <f ca="1">'Reg Depreciation Calculation'!H247</f>
        <v>0</v>
      </c>
      <c r="I38" s="128">
        <f ca="1">'Reg Depreciation Calculation'!I247</f>
        <v>0</v>
      </c>
      <c r="J38" s="128">
        <f ca="1">'Reg Depreciation Calculation'!J247</f>
        <v>0</v>
      </c>
      <c r="K38" s="128">
        <f ca="1">'Reg Depreciation Calculation'!K247</f>
        <v>0</v>
      </c>
      <c r="L38" s="128">
        <f ca="1">'Reg Depreciation Calculation'!L247</f>
        <v>0</v>
      </c>
      <c r="M38" s="128">
        <f ca="1">'Reg Depreciation Calculation'!M247</f>
        <v>1.6749763383252965</v>
      </c>
      <c r="N38" s="128">
        <f ca="1">'Reg Depreciation Calculation'!N247</f>
        <v>1.4427370592926541</v>
      </c>
      <c r="O38" s="128">
        <f ca="1">'Reg Depreciation Calculation'!O247</f>
        <v>0.42692245344817015</v>
      </c>
      <c r="P38" s="128">
        <f ca="1">'Reg Depreciation Calculation'!P247</f>
        <v>-1.0847052296831972E-2</v>
      </c>
      <c r="Q38" s="129">
        <f ca="1">'Reg Depreciation Calculation'!Q247</f>
        <v>0</v>
      </c>
      <c r="R38" s="129">
        <f ca="1">'Reg Depreciation Calculation'!R247</f>
        <v>0</v>
      </c>
      <c r="S38" s="129">
        <f ca="1">'Reg Depreciation Calculation'!S247</f>
        <v>0</v>
      </c>
      <c r="T38" s="129">
        <f ca="1">'Reg Depreciation Calculation'!T247</f>
        <v>0</v>
      </c>
      <c r="U38" s="129">
        <f ca="1">'Reg Depreciation Calculation'!U247</f>
        <v>0</v>
      </c>
      <c r="V38" s="129">
        <f ca="1">'Reg Depreciation Calculation'!V247</f>
        <v>0</v>
      </c>
      <c r="W38" s="129">
        <f ca="1">'Reg Depreciation Calculation'!W247</f>
        <v>0</v>
      </c>
      <c r="X38" s="129">
        <f ca="1">'Reg Depreciation Calculation'!X247</f>
        <v>0</v>
      </c>
      <c r="Y38" s="129">
        <f ca="1">'Reg Depreciation Calculation'!Y247</f>
        <v>0</v>
      </c>
      <c r="Z38" s="129">
        <f ca="1">'Reg Depreciation Calculation'!Z247</f>
        <v>0</v>
      </c>
      <c r="AA38" s="129">
        <f ca="1">'Reg Depreciation Calculation'!AA247</f>
        <v>0</v>
      </c>
      <c r="AB38" s="129">
        <f ca="1">'Reg Depreciation Calculation'!AB247</f>
        <v>0</v>
      </c>
      <c r="AC38" s="129">
        <f ca="1">'Reg Depreciation Calculation'!AC247</f>
        <v>0</v>
      </c>
      <c r="AD38" s="129">
        <f ca="1">'Reg Depreciation Calculation'!AD247</f>
        <v>0</v>
      </c>
      <c r="AE38" s="129">
        <f ca="1">'Reg Depreciation Calculation'!AE247</f>
        <v>0</v>
      </c>
      <c r="AF38" s="129">
        <f ca="1">'Reg Depreciation Calculation'!AF247</f>
        <v>0</v>
      </c>
      <c r="AG38" s="129">
        <f ca="1">'Reg Depreciation Calculation'!AG247</f>
        <v>0</v>
      </c>
      <c r="AH38" s="129">
        <f ca="1">'Reg Depreciation Calculation'!AH247</f>
        <v>0</v>
      </c>
      <c r="AI38" s="129">
        <f ca="1">'Reg Depreciation Calculation'!AI247</f>
        <v>0</v>
      </c>
      <c r="AJ38" s="129">
        <f ca="1">'Reg Depreciation Calculation'!AJ247</f>
        <v>0</v>
      </c>
      <c r="AK38" s="129">
        <f ca="1">'Reg Depreciation Calculation'!AK247</f>
        <v>0</v>
      </c>
      <c r="AL38" s="129">
        <f ca="1">'Reg Depreciation Calculation'!AL247</f>
        <v>0</v>
      </c>
      <c r="AM38" s="129">
        <f ca="1">'Reg Depreciation Calculation'!AM247</f>
        <v>0</v>
      </c>
      <c r="AN38" s="129">
        <f ca="1">'Reg Depreciation Calculation'!AN247</f>
        <v>0</v>
      </c>
      <c r="AO38" s="129">
        <f ca="1">'Reg Depreciation Calculation'!AO247</f>
        <v>0</v>
      </c>
      <c r="AP38" s="129">
        <f ca="1">'Reg Depreciation Calculation'!AP247</f>
        <v>0</v>
      </c>
      <c r="AQ38" s="129">
        <f ca="1">'Reg Depreciation Calculation'!AQ247</f>
        <v>0</v>
      </c>
      <c r="AR38" s="129">
        <f ca="1">'Reg Depreciation Calculation'!AR247</f>
        <v>0</v>
      </c>
      <c r="AS38" s="129">
        <f ca="1">'Reg Depreciation Calculation'!AS247</f>
        <v>0</v>
      </c>
      <c r="AT38" s="129">
        <f ca="1">'Reg Depreciation Calculation'!AT247</f>
        <v>0</v>
      </c>
      <c r="AU38" s="129">
        <f ca="1">'Reg Depreciation Calculation'!AU247</f>
        <v>0</v>
      </c>
      <c r="AV38" s="129">
        <f ca="1">'Reg Depreciation Calculation'!AV247</f>
        <v>0</v>
      </c>
      <c r="AW38" s="129">
        <f ca="1">'Reg Depreciation Calculation'!AW247</f>
        <v>0</v>
      </c>
      <c r="AX38" s="129">
        <f ca="1">'Reg Depreciation Calculation'!AX247</f>
        <v>0</v>
      </c>
      <c r="AY38" s="129">
        <f ca="1">'Reg Depreciation Calculation'!AY247</f>
        <v>0</v>
      </c>
      <c r="AZ38" s="129">
        <f ca="1">'Reg Depreciation Calculation'!AZ247</f>
        <v>0</v>
      </c>
      <c r="BA38" s="129">
        <f ca="1">'Reg Depreciation Calculation'!BA247</f>
        <v>0</v>
      </c>
      <c r="BB38" s="129">
        <f ca="1">'Reg Depreciation Calculation'!BB247</f>
        <v>0</v>
      </c>
      <c r="BC38" s="129">
        <f ca="1">'Reg Depreciation Calculation'!BC247</f>
        <v>0</v>
      </c>
      <c r="BD38" s="129">
        <f ca="1">'Reg Depreciation Calculation'!BD247</f>
        <v>0</v>
      </c>
      <c r="BE38" s="129">
        <f ca="1">'Reg Depreciation Calculation'!BE247</f>
        <v>0</v>
      </c>
      <c r="BF38" s="129">
        <f ca="1">'Reg Depreciation Calculation'!BF247</f>
        <v>0</v>
      </c>
      <c r="BG38" s="129">
        <f ca="1">'Reg Depreciation Calculation'!BG247</f>
        <v>0</v>
      </c>
      <c r="BH38" s="129">
        <f ca="1">'Reg Depreciation Calculation'!BH247</f>
        <v>0</v>
      </c>
      <c r="BI38" s="129">
        <f ca="1">'Reg Depreciation Calculation'!BI247</f>
        <v>0</v>
      </c>
      <c r="BJ38" s="129">
        <f ca="1">'Reg Depreciation Calculation'!BJ247</f>
        <v>0</v>
      </c>
      <c r="BK38" s="129">
        <f ca="1">'Reg Depreciation Calculation'!BK247</f>
        <v>0</v>
      </c>
      <c r="BL38" s="129">
        <f ca="1">'Reg Depreciation Calculation'!BL247</f>
        <v>0</v>
      </c>
      <c r="BM38" s="129">
        <f ca="1">'Reg Depreciation Calculation'!BM247</f>
        <v>0</v>
      </c>
      <c r="BN38" s="129">
        <f ca="1">'Reg Depreciation Calculation'!BN247</f>
        <v>0</v>
      </c>
      <c r="BO38" s="129">
        <f ca="1">'Reg Depreciation Calculation'!BO247</f>
        <v>0</v>
      </c>
      <c r="BP38" s="129">
        <f ca="1">'Reg Depreciation Calculation'!BP247</f>
        <v>0</v>
      </c>
      <c r="BQ38" s="129">
        <f ca="1">'Reg Depreciation Calculation'!BQ247</f>
        <v>0</v>
      </c>
      <c r="BR38" s="129">
        <f ca="1">'Reg Depreciation Calculation'!BR247</f>
        <v>0</v>
      </c>
      <c r="BS38" s="129">
        <f ca="1">'Reg Depreciation Calculation'!BS247</f>
        <v>0</v>
      </c>
      <c r="BT38" s="129">
        <f ca="1">'Reg Depreciation Calculation'!BT247</f>
        <v>0</v>
      </c>
      <c r="BU38" s="129">
        <f ca="1">'Reg Depreciation Calculation'!BU247</f>
        <v>0</v>
      </c>
      <c r="BV38" s="129">
        <f ca="1">'Reg Depreciation Calculation'!BV247</f>
        <v>0</v>
      </c>
      <c r="BW38" s="129">
        <f ca="1">'Reg Depreciation Calculation'!BW247</f>
        <v>0</v>
      </c>
      <c r="BX38" s="129">
        <f ca="1">'Reg Depreciation Calculation'!BX247</f>
        <v>0</v>
      </c>
      <c r="BY38" s="129">
        <f ca="1">'Reg Depreciation Calculation'!BY247</f>
        <v>0</v>
      </c>
      <c r="BZ38" s="129">
        <f ca="1">'Reg Depreciation Calculation'!BZ247</f>
        <v>0</v>
      </c>
      <c r="CA38" s="129">
        <f ca="1">'Reg Depreciation Calculation'!CA247</f>
        <v>0</v>
      </c>
      <c r="CB38" s="129">
        <f ca="1">'Reg Depreciation Calculation'!CB247</f>
        <v>0</v>
      </c>
      <c r="CC38" s="129">
        <f ca="1">'Reg Depreciation Calculation'!CC247</f>
        <v>0</v>
      </c>
    </row>
    <row r="39" spans="2:81" outlineLevel="1" x14ac:dyDescent="0.25">
      <c r="B39" s="92" t="str">
        <f>Inputs!B40</f>
        <v>Non network - IT</v>
      </c>
      <c r="C39" s="98" t="str">
        <f t="shared" si="11"/>
        <v>Real 2015</v>
      </c>
      <c r="G39" s="379">
        <f t="shared" ca="1" si="12"/>
        <v>83.130757960060663</v>
      </c>
      <c r="H39" s="128">
        <f ca="1">'Reg Depreciation Calculation'!H248</f>
        <v>0</v>
      </c>
      <c r="I39" s="128">
        <f ca="1">'Reg Depreciation Calculation'!I248</f>
        <v>0</v>
      </c>
      <c r="J39" s="128">
        <f ca="1">'Reg Depreciation Calculation'!J248</f>
        <v>0</v>
      </c>
      <c r="K39" s="128">
        <f ca="1">'Reg Depreciation Calculation'!K248</f>
        <v>0</v>
      </c>
      <c r="L39" s="128">
        <f ca="1">'Reg Depreciation Calculation'!L248</f>
        <v>0</v>
      </c>
      <c r="M39" s="128">
        <f ca="1">'Reg Depreciation Calculation'!M248</f>
        <v>29.114139915198354</v>
      </c>
      <c r="N39" s="128">
        <f ca="1">'Reg Depreciation Calculation'!N248</f>
        <v>17.584121523124281</v>
      </c>
      <c r="O39" s="128">
        <f ca="1">'Reg Depreciation Calculation'!O248</f>
        <v>15.0351518784846</v>
      </c>
      <c r="P39" s="128">
        <f ca="1">'Reg Depreciation Calculation'!P248</f>
        <v>13.232999713929523</v>
      </c>
      <c r="Q39" s="128">
        <f ca="1">'Reg Depreciation Calculation'!Q248</f>
        <v>8.1643449293238959</v>
      </c>
      <c r="R39" s="129">
        <f ca="1">'Reg Depreciation Calculation'!R248</f>
        <v>0</v>
      </c>
      <c r="S39" s="129">
        <f ca="1">'Reg Depreciation Calculation'!S248</f>
        <v>0</v>
      </c>
      <c r="T39" s="129">
        <f ca="1">'Reg Depreciation Calculation'!T248</f>
        <v>0</v>
      </c>
      <c r="U39" s="129">
        <f ca="1">'Reg Depreciation Calculation'!U248</f>
        <v>0</v>
      </c>
      <c r="V39" s="129">
        <f ca="1">'Reg Depreciation Calculation'!V248</f>
        <v>0</v>
      </c>
      <c r="W39" s="129">
        <f ca="1">'Reg Depreciation Calculation'!W248</f>
        <v>0</v>
      </c>
      <c r="X39" s="129">
        <f ca="1">'Reg Depreciation Calculation'!X248</f>
        <v>0</v>
      </c>
      <c r="Y39" s="129">
        <f ca="1">'Reg Depreciation Calculation'!Y248</f>
        <v>0</v>
      </c>
      <c r="Z39" s="129">
        <f ca="1">'Reg Depreciation Calculation'!Z248</f>
        <v>0</v>
      </c>
      <c r="AA39" s="129">
        <f ca="1">'Reg Depreciation Calculation'!AA248</f>
        <v>0</v>
      </c>
      <c r="AB39" s="129">
        <f ca="1">'Reg Depreciation Calculation'!AB248</f>
        <v>0</v>
      </c>
      <c r="AC39" s="129">
        <f ca="1">'Reg Depreciation Calculation'!AC248</f>
        <v>0</v>
      </c>
      <c r="AD39" s="129">
        <f ca="1">'Reg Depreciation Calculation'!AD248</f>
        <v>0</v>
      </c>
      <c r="AE39" s="129">
        <f ca="1">'Reg Depreciation Calculation'!AE248</f>
        <v>0</v>
      </c>
      <c r="AF39" s="129">
        <f ca="1">'Reg Depreciation Calculation'!AF248</f>
        <v>0</v>
      </c>
      <c r="AG39" s="129">
        <f ca="1">'Reg Depreciation Calculation'!AG248</f>
        <v>0</v>
      </c>
      <c r="AH39" s="129">
        <f ca="1">'Reg Depreciation Calculation'!AH248</f>
        <v>0</v>
      </c>
      <c r="AI39" s="129">
        <f ca="1">'Reg Depreciation Calculation'!AI248</f>
        <v>0</v>
      </c>
      <c r="AJ39" s="129">
        <f ca="1">'Reg Depreciation Calculation'!AJ248</f>
        <v>0</v>
      </c>
      <c r="AK39" s="129">
        <f ca="1">'Reg Depreciation Calculation'!AK248</f>
        <v>0</v>
      </c>
      <c r="AL39" s="129">
        <f ca="1">'Reg Depreciation Calculation'!AL248</f>
        <v>0</v>
      </c>
      <c r="AM39" s="129">
        <f ca="1">'Reg Depreciation Calculation'!AM248</f>
        <v>0</v>
      </c>
      <c r="AN39" s="129">
        <f ca="1">'Reg Depreciation Calculation'!AN248</f>
        <v>0</v>
      </c>
      <c r="AO39" s="129">
        <f ca="1">'Reg Depreciation Calculation'!AO248</f>
        <v>0</v>
      </c>
      <c r="AP39" s="129">
        <f ca="1">'Reg Depreciation Calculation'!AP248</f>
        <v>0</v>
      </c>
      <c r="AQ39" s="129">
        <f ca="1">'Reg Depreciation Calculation'!AQ248</f>
        <v>0</v>
      </c>
      <c r="AR39" s="129">
        <f ca="1">'Reg Depreciation Calculation'!AR248</f>
        <v>0</v>
      </c>
      <c r="AS39" s="129">
        <f ca="1">'Reg Depreciation Calculation'!AS248</f>
        <v>0</v>
      </c>
      <c r="AT39" s="129">
        <f ca="1">'Reg Depreciation Calculation'!AT248</f>
        <v>0</v>
      </c>
      <c r="AU39" s="129">
        <f ca="1">'Reg Depreciation Calculation'!AU248</f>
        <v>0</v>
      </c>
      <c r="AV39" s="129">
        <f ca="1">'Reg Depreciation Calculation'!AV248</f>
        <v>0</v>
      </c>
      <c r="AW39" s="129">
        <f ca="1">'Reg Depreciation Calculation'!AW248</f>
        <v>0</v>
      </c>
      <c r="AX39" s="129">
        <f ca="1">'Reg Depreciation Calculation'!AX248</f>
        <v>0</v>
      </c>
      <c r="AY39" s="129">
        <f ca="1">'Reg Depreciation Calculation'!AY248</f>
        <v>0</v>
      </c>
      <c r="AZ39" s="129">
        <f ca="1">'Reg Depreciation Calculation'!AZ248</f>
        <v>0</v>
      </c>
      <c r="BA39" s="129">
        <f ca="1">'Reg Depreciation Calculation'!BA248</f>
        <v>0</v>
      </c>
      <c r="BB39" s="129">
        <f ca="1">'Reg Depreciation Calculation'!BB248</f>
        <v>0</v>
      </c>
      <c r="BC39" s="129">
        <f ca="1">'Reg Depreciation Calculation'!BC248</f>
        <v>0</v>
      </c>
      <c r="BD39" s="129">
        <f ca="1">'Reg Depreciation Calculation'!BD248</f>
        <v>0</v>
      </c>
      <c r="BE39" s="129">
        <f ca="1">'Reg Depreciation Calculation'!BE248</f>
        <v>0</v>
      </c>
      <c r="BF39" s="129">
        <f ca="1">'Reg Depreciation Calculation'!BF248</f>
        <v>0</v>
      </c>
      <c r="BG39" s="129">
        <f ca="1">'Reg Depreciation Calculation'!BG248</f>
        <v>0</v>
      </c>
      <c r="BH39" s="129">
        <f ca="1">'Reg Depreciation Calculation'!BH248</f>
        <v>0</v>
      </c>
      <c r="BI39" s="129">
        <f ca="1">'Reg Depreciation Calculation'!BI248</f>
        <v>0</v>
      </c>
      <c r="BJ39" s="129">
        <f ca="1">'Reg Depreciation Calculation'!BJ248</f>
        <v>0</v>
      </c>
      <c r="BK39" s="129">
        <f ca="1">'Reg Depreciation Calculation'!BK248</f>
        <v>0</v>
      </c>
      <c r="BL39" s="129">
        <f ca="1">'Reg Depreciation Calculation'!BL248</f>
        <v>0</v>
      </c>
      <c r="BM39" s="129">
        <f ca="1">'Reg Depreciation Calculation'!BM248</f>
        <v>0</v>
      </c>
      <c r="BN39" s="129">
        <f ca="1">'Reg Depreciation Calculation'!BN248</f>
        <v>0</v>
      </c>
      <c r="BO39" s="129">
        <f ca="1">'Reg Depreciation Calculation'!BO248</f>
        <v>0</v>
      </c>
      <c r="BP39" s="129">
        <f ca="1">'Reg Depreciation Calculation'!BP248</f>
        <v>0</v>
      </c>
      <c r="BQ39" s="129">
        <f ca="1">'Reg Depreciation Calculation'!BQ248</f>
        <v>0</v>
      </c>
      <c r="BR39" s="129">
        <f ca="1">'Reg Depreciation Calculation'!BR248</f>
        <v>0</v>
      </c>
      <c r="BS39" s="129">
        <f ca="1">'Reg Depreciation Calculation'!BS248</f>
        <v>0</v>
      </c>
      <c r="BT39" s="129">
        <f ca="1">'Reg Depreciation Calculation'!BT248</f>
        <v>0</v>
      </c>
      <c r="BU39" s="129">
        <f ca="1">'Reg Depreciation Calculation'!BU248</f>
        <v>0</v>
      </c>
      <c r="BV39" s="129">
        <f ca="1">'Reg Depreciation Calculation'!BV248</f>
        <v>0</v>
      </c>
      <c r="BW39" s="129">
        <f ca="1">'Reg Depreciation Calculation'!BW248</f>
        <v>0</v>
      </c>
      <c r="BX39" s="129">
        <f ca="1">'Reg Depreciation Calculation'!BX248</f>
        <v>0</v>
      </c>
      <c r="BY39" s="129">
        <f ca="1">'Reg Depreciation Calculation'!BY248</f>
        <v>0</v>
      </c>
      <c r="BZ39" s="129">
        <f ca="1">'Reg Depreciation Calculation'!BZ248</f>
        <v>0</v>
      </c>
      <c r="CA39" s="129">
        <f ca="1">'Reg Depreciation Calculation'!CA248</f>
        <v>0</v>
      </c>
      <c r="CB39" s="129">
        <f ca="1">'Reg Depreciation Calculation'!CB248</f>
        <v>0</v>
      </c>
      <c r="CC39" s="129">
        <f ca="1">'Reg Depreciation Calculation'!CC248</f>
        <v>0</v>
      </c>
    </row>
    <row r="40" spans="2:81" outlineLevel="1" x14ac:dyDescent="0.25">
      <c r="B40" s="92" t="str">
        <f>Inputs!B41</f>
        <v>Non network - other</v>
      </c>
      <c r="C40" s="98" t="str">
        <f t="shared" si="11"/>
        <v>Real 2015</v>
      </c>
      <c r="G40" s="379">
        <f t="shared" ca="1" si="12"/>
        <v>31.061558228974281</v>
      </c>
      <c r="H40" s="128">
        <f ca="1">'Reg Depreciation Calculation'!H249</f>
        <v>0</v>
      </c>
      <c r="I40" s="128">
        <f ca="1">'Reg Depreciation Calculation'!I249</f>
        <v>0</v>
      </c>
      <c r="J40" s="128">
        <f ca="1">'Reg Depreciation Calculation'!J249</f>
        <v>0</v>
      </c>
      <c r="K40" s="128">
        <f ca="1">'Reg Depreciation Calculation'!K249</f>
        <v>0</v>
      </c>
      <c r="L40" s="128">
        <f ca="1">'Reg Depreciation Calculation'!L249</f>
        <v>0</v>
      </c>
      <c r="M40" s="128">
        <f ca="1">'Reg Depreciation Calculation'!M249</f>
        <v>6.0429989715327235</v>
      </c>
      <c r="N40" s="128">
        <f ca="1">'Reg Depreciation Calculation'!N249</f>
        <v>6.0429989715327235</v>
      </c>
      <c r="O40" s="128">
        <f ca="1">'Reg Depreciation Calculation'!O249</f>
        <v>6.0429989715327235</v>
      </c>
      <c r="P40" s="128">
        <f ca="1">'Reg Depreciation Calculation'!P249</f>
        <v>6.0429989715327235</v>
      </c>
      <c r="Q40" s="128">
        <f ca="1">'Reg Depreciation Calculation'!Q249</f>
        <v>4.6118912525883458</v>
      </c>
      <c r="R40" s="128">
        <f ca="1">'Reg Depreciation Calculation'!R249</f>
        <v>2.2776710902550392</v>
      </c>
      <c r="S40" s="129">
        <f ca="1">'Reg Depreciation Calculation'!S249</f>
        <v>0</v>
      </c>
      <c r="T40" s="129">
        <f ca="1">'Reg Depreciation Calculation'!T249</f>
        <v>0</v>
      </c>
      <c r="U40" s="129">
        <f ca="1">'Reg Depreciation Calculation'!U249</f>
        <v>0</v>
      </c>
      <c r="V40" s="129">
        <f ca="1">'Reg Depreciation Calculation'!V249</f>
        <v>0</v>
      </c>
      <c r="W40" s="129">
        <f ca="1">'Reg Depreciation Calculation'!W249</f>
        <v>0</v>
      </c>
      <c r="X40" s="129">
        <f ca="1">'Reg Depreciation Calculation'!X249</f>
        <v>0</v>
      </c>
      <c r="Y40" s="129">
        <f ca="1">'Reg Depreciation Calculation'!Y249</f>
        <v>0</v>
      </c>
      <c r="Z40" s="129">
        <f ca="1">'Reg Depreciation Calculation'!Z249</f>
        <v>0</v>
      </c>
      <c r="AA40" s="129">
        <f ca="1">'Reg Depreciation Calculation'!AA249</f>
        <v>0</v>
      </c>
      <c r="AB40" s="129">
        <f ca="1">'Reg Depreciation Calculation'!AB249</f>
        <v>0</v>
      </c>
      <c r="AC40" s="129">
        <f ca="1">'Reg Depreciation Calculation'!AC249</f>
        <v>0</v>
      </c>
      <c r="AD40" s="129">
        <f ca="1">'Reg Depreciation Calculation'!AD249</f>
        <v>0</v>
      </c>
      <c r="AE40" s="129">
        <f ca="1">'Reg Depreciation Calculation'!AE249</f>
        <v>0</v>
      </c>
      <c r="AF40" s="129">
        <f ca="1">'Reg Depreciation Calculation'!AF249</f>
        <v>0</v>
      </c>
      <c r="AG40" s="129">
        <f ca="1">'Reg Depreciation Calculation'!AG249</f>
        <v>0</v>
      </c>
      <c r="AH40" s="129">
        <f ca="1">'Reg Depreciation Calculation'!AH249</f>
        <v>0</v>
      </c>
      <c r="AI40" s="129">
        <f ca="1">'Reg Depreciation Calculation'!AI249</f>
        <v>0</v>
      </c>
      <c r="AJ40" s="129">
        <f ca="1">'Reg Depreciation Calculation'!AJ249</f>
        <v>0</v>
      </c>
      <c r="AK40" s="129">
        <f ca="1">'Reg Depreciation Calculation'!AK249</f>
        <v>0</v>
      </c>
      <c r="AL40" s="129">
        <f ca="1">'Reg Depreciation Calculation'!AL249</f>
        <v>0</v>
      </c>
      <c r="AM40" s="129">
        <f ca="1">'Reg Depreciation Calculation'!AM249</f>
        <v>0</v>
      </c>
      <c r="AN40" s="129">
        <f ca="1">'Reg Depreciation Calculation'!AN249</f>
        <v>0</v>
      </c>
      <c r="AO40" s="129">
        <f ca="1">'Reg Depreciation Calculation'!AO249</f>
        <v>0</v>
      </c>
      <c r="AP40" s="129">
        <f ca="1">'Reg Depreciation Calculation'!AP249</f>
        <v>0</v>
      </c>
      <c r="AQ40" s="129">
        <f ca="1">'Reg Depreciation Calculation'!AQ249</f>
        <v>0</v>
      </c>
      <c r="AR40" s="129">
        <f ca="1">'Reg Depreciation Calculation'!AR249</f>
        <v>0</v>
      </c>
      <c r="AS40" s="129">
        <f ca="1">'Reg Depreciation Calculation'!AS249</f>
        <v>0</v>
      </c>
      <c r="AT40" s="129">
        <f ca="1">'Reg Depreciation Calculation'!AT249</f>
        <v>0</v>
      </c>
      <c r="AU40" s="129">
        <f ca="1">'Reg Depreciation Calculation'!AU249</f>
        <v>0</v>
      </c>
      <c r="AV40" s="129">
        <f ca="1">'Reg Depreciation Calculation'!AV249</f>
        <v>0</v>
      </c>
      <c r="AW40" s="129">
        <f ca="1">'Reg Depreciation Calculation'!AW249</f>
        <v>0</v>
      </c>
      <c r="AX40" s="129">
        <f ca="1">'Reg Depreciation Calculation'!AX249</f>
        <v>0</v>
      </c>
      <c r="AY40" s="129">
        <f ca="1">'Reg Depreciation Calculation'!AY249</f>
        <v>0</v>
      </c>
      <c r="AZ40" s="129">
        <f ca="1">'Reg Depreciation Calculation'!AZ249</f>
        <v>0</v>
      </c>
      <c r="BA40" s="129">
        <f ca="1">'Reg Depreciation Calculation'!BA249</f>
        <v>0</v>
      </c>
      <c r="BB40" s="129">
        <f ca="1">'Reg Depreciation Calculation'!BB249</f>
        <v>0</v>
      </c>
      <c r="BC40" s="129">
        <f ca="1">'Reg Depreciation Calculation'!BC249</f>
        <v>0</v>
      </c>
      <c r="BD40" s="129">
        <f ca="1">'Reg Depreciation Calculation'!BD249</f>
        <v>0</v>
      </c>
      <c r="BE40" s="129">
        <f ca="1">'Reg Depreciation Calculation'!BE249</f>
        <v>0</v>
      </c>
      <c r="BF40" s="129">
        <f ca="1">'Reg Depreciation Calculation'!BF249</f>
        <v>0</v>
      </c>
      <c r="BG40" s="129">
        <f ca="1">'Reg Depreciation Calculation'!BG249</f>
        <v>0</v>
      </c>
      <c r="BH40" s="129">
        <f ca="1">'Reg Depreciation Calculation'!BH249</f>
        <v>0</v>
      </c>
      <c r="BI40" s="129">
        <f ca="1">'Reg Depreciation Calculation'!BI249</f>
        <v>0</v>
      </c>
      <c r="BJ40" s="129">
        <f ca="1">'Reg Depreciation Calculation'!BJ249</f>
        <v>0</v>
      </c>
      <c r="BK40" s="129">
        <f ca="1">'Reg Depreciation Calculation'!BK249</f>
        <v>0</v>
      </c>
      <c r="BL40" s="129">
        <f ca="1">'Reg Depreciation Calculation'!BL249</f>
        <v>0</v>
      </c>
      <c r="BM40" s="129">
        <f ca="1">'Reg Depreciation Calculation'!BM249</f>
        <v>0</v>
      </c>
      <c r="BN40" s="129">
        <f ca="1">'Reg Depreciation Calculation'!BN249</f>
        <v>0</v>
      </c>
      <c r="BO40" s="129">
        <f ca="1">'Reg Depreciation Calculation'!BO249</f>
        <v>0</v>
      </c>
      <c r="BP40" s="129">
        <f ca="1">'Reg Depreciation Calculation'!BP249</f>
        <v>0</v>
      </c>
      <c r="BQ40" s="129">
        <f ca="1">'Reg Depreciation Calculation'!BQ249</f>
        <v>0</v>
      </c>
      <c r="BR40" s="129">
        <f ca="1">'Reg Depreciation Calculation'!BR249</f>
        <v>0</v>
      </c>
      <c r="BS40" s="129">
        <f ca="1">'Reg Depreciation Calculation'!BS249</f>
        <v>0</v>
      </c>
      <c r="BT40" s="129">
        <f ca="1">'Reg Depreciation Calculation'!BT249</f>
        <v>0</v>
      </c>
      <c r="BU40" s="129">
        <f ca="1">'Reg Depreciation Calculation'!BU249</f>
        <v>0</v>
      </c>
      <c r="BV40" s="129">
        <f ca="1">'Reg Depreciation Calculation'!BV249</f>
        <v>0</v>
      </c>
      <c r="BW40" s="129">
        <f ca="1">'Reg Depreciation Calculation'!BW249</f>
        <v>0</v>
      </c>
      <c r="BX40" s="129">
        <f ca="1">'Reg Depreciation Calculation'!BX249</f>
        <v>0</v>
      </c>
      <c r="BY40" s="129">
        <f ca="1">'Reg Depreciation Calculation'!BY249</f>
        <v>0</v>
      </c>
      <c r="BZ40" s="129">
        <f ca="1">'Reg Depreciation Calculation'!BZ249</f>
        <v>0</v>
      </c>
      <c r="CA40" s="129">
        <f ca="1">'Reg Depreciation Calculation'!CA249</f>
        <v>0</v>
      </c>
      <c r="CB40" s="129">
        <f ca="1">'Reg Depreciation Calculation'!CB249</f>
        <v>0</v>
      </c>
      <c r="CC40" s="129">
        <f ca="1">'Reg Depreciation Calculation'!CC249</f>
        <v>0</v>
      </c>
    </row>
    <row r="41" spans="2:81" outlineLevel="1" x14ac:dyDescent="0.25">
      <c r="B41" s="92" t="str">
        <f>Inputs!B42</f>
        <v>Neutral Screen Services</v>
      </c>
      <c r="C41" s="98" t="str">
        <f t="shared" si="11"/>
        <v>Real 2015</v>
      </c>
      <c r="G41" s="379">
        <f t="shared" ca="1" si="12"/>
        <v>0</v>
      </c>
      <c r="H41" s="128">
        <f ca="1">'Reg Depreciation Calculation'!H250</f>
        <v>0</v>
      </c>
      <c r="I41" s="128">
        <f ca="1">'Reg Depreciation Calculation'!I250</f>
        <v>0</v>
      </c>
      <c r="J41" s="128">
        <f ca="1">'Reg Depreciation Calculation'!J250</f>
        <v>0</v>
      </c>
      <c r="K41" s="128">
        <f ca="1">'Reg Depreciation Calculation'!K250</f>
        <v>0</v>
      </c>
      <c r="L41" s="128">
        <f ca="1">'Reg Depreciation Calculation'!L250</f>
        <v>0</v>
      </c>
      <c r="M41" s="129">
        <f ca="1">'Reg Depreciation Calculation'!M250</f>
        <v>0</v>
      </c>
      <c r="N41" s="129">
        <f ca="1">'Reg Depreciation Calculation'!N250</f>
        <v>0</v>
      </c>
      <c r="O41" s="129">
        <f ca="1">'Reg Depreciation Calculation'!O250</f>
        <v>0</v>
      </c>
      <c r="P41" s="129">
        <f ca="1">'Reg Depreciation Calculation'!P250</f>
        <v>0</v>
      </c>
      <c r="Q41" s="129">
        <f ca="1">'Reg Depreciation Calculation'!Q250</f>
        <v>0</v>
      </c>
      <c r="R41" s="129">
        <f ca="1">'Reg Depreciation Calculation'!R250</f>
        <v>0</v>
      </c>
      <c r="S41" s="129">
        <f ca="1">'Reg Depreciation Calculation'!S250</f>
        <v>0</v>
      </c>
      <c r="T41" s="129">
        <f ca="1">'Reg Depreciation Calculation'!T250</f>
        <v>0</v>
      </c>
      <c r="U41" s="129">
        <f ca="1">'Reg Depreciation Calculation'!U250</f>
        <v>0</v>
      </c>
      <c r="V41" s="129">
        <f ca="1">'Reg Depreciation Calculation'!V250</f>
        <v>0</v>
      </c>
      <c r="W41" s="129">
        <f ca="1">'Reg Depreciation Calculation'!W250</f>
        <v>0</v>
      </c>
      <c r="X41" s="129">
        <f ca="1">'Reg Depreciation Calculation'!X250</f>
        <v>0</v>
      </c>
      <c r="Y41" s="129">
        <f ca="1">'Reg Depreciation Calculation'!Y250</f>
        <v>0</v>
      </c>
      <c r="Z41" s="129">
        <f ca="1">'Reg Depreciation Calculation'!Z250</f>
        <v>0</v>
      </c>
      <c r="AA41" s="129">
        <f ca="1">'Reg Depreciation Calculation'!AA250</f>
        <v>0</v>
      </c>
      <c r="AB41" s="129">
        <f ca="1">'Reg Depreciation Calculation'!AB250</f>
        <v>0</v>
      </c>
      <c r="AC41" s="129">
        <f ca="1">'Reg Depreciation Calculation'!AC250</f>
        <v>0</v>
      </c>
      <c r="AD41" s="129">
        <f ca="1">'Reg Depreciation Calculation'!AD250</f>
        <v>0</v>
      </c>
      <c r="AE41" s="129">
        <f ca="1">'Reg Depreciation Calculation'!AE250</f>
        <v>0</v>
      </c>
      <c r="AF41" s="129">
        <f ca="1">'Reg Depreciation Calculation'!AF250</f>
        <v>0</v>
      </c>
      <c r="AG41" s="129">
        <f ca="1">'Reg Depreciation Calculation'!AG250</f>
        <v>0</v>
      </c>
      <c r="AH41" s="129">
        <f ca="1">'Reg Depreciation Calculation'!AH250</f>
        <v>0</v>
      </c>
      <c r="AI41" s="129">
        <f ca="1">'Reg Depreciation Calculation'!AI250</f>
        <v>0</v>
      </c>
      <c r="AJ41" s="129">
        <f ca="1">'Reg Depreciation Calculation'!AJ250</f>
        <v>0</v>
      </c>
      <c r="AK41" s="129">
        <f ca="1">'Reg Depreciation Calculation'!AK250</f>
        <v>0</v>
      </c>
      <c r="AL41" s="129">
        <f ca="1">'Reg Depreciation Calculation'!AL250</f>
        <v>0</v>
      </c>
      <c r="AM41" s="129">
        <f ca="1">'Reg Depreciation Calculation'!AM250</f>
        <v>0</v>
      </c>
      <c r="AN41" s="129">
        <f ca="1">'Reg Depreciation Calculation'!AN250</f>
        <v>0</v>
      </c>
      <c r="AO41" s="129">
        <f ca="1">'Reg Depreciation Calculation'!AO250</f>
        <v>0</v>
      </c>
      <c r="AP41" s="129">
        <f ca="1">'Reg Depreciation Calculation'!AP250</f>
        <v>0</v>
      </c>
      <c r="AQ41" s="129">
        <f ca="1">'Reg Depreciation Calculation'!AQ250</f>
        <v>0</v>
      </c>
      <c r="AR41" s="129">
        <f ca="1">'Reg Depreciation Calculation'!AR250</f>
        <v>0</v>
      </c>
      <c r="AS41" s="129">
        <f ca="1">'Reg Depreciation Calculation'!AS250</f>
        <v>0</v>
      </c>
      <c r="AT41" s="129">
        <f ca="1">'Reg Depreciation Calculation'!AT250</f>
        <v>0</v>
      </c>
      <c r="AU41" s="129">
        <f ca="1">'Reg Depreciation Calculation'!AU250</f>
        <v>0</v>
      </c>
      <c r="AV41" s="129">
        <f ca="1">'Reg Depreciation Calculation'!AV250</f>
        <v>0</v>
      </c>
      <c r="AW41" s="129">
        <f ca="1">'Reg Depreciation Calculation'!AW250</f>
        <v>0</v>
      </c>
      <c r="AX41" s="129">
        <f ca="1">'Reg Depreciation Calculation'!AX250</f>
        <v>0</v>
      </c>
      <c r="AY41" s="129">
        <f ca="1">'Reg Depreciation Calculation'!AY250</f>
        <v>0</v>
      </c>
      <c r="AZ41" s="129">
        <f ca="1">'Reg Depreciation Calculation'!AZ250</f>
        <v>0</v>
      </c>
      <c r="BA41" s="129">
        <f ca="1">'Reg Depreciation Calculation'!BA250</f>
        <v>0</v>
      </c>
      <c r="BB41" s="129">
        <f ca="1">'Reg Depreciation Calculation'!BB250</f>
        <v>0</v>
      </c>
      <c r="BC41" s="129">
        <f ca="1">'Reg Depreciation Calculation'!BC250</f>
        <v>0</v>
      </c>
      <c r="BD41" s="129">
        <f ca="1">'Reg Depreciation Calculation'!BD250</f>
        <v>0</v>
      </c>
      <c r="BE41" s="129">
        <f ca="1">'Reg Depreciation Calculation'!BE250</f>
        <v>0</v>
      </c>
      <c r="BF41" s="129">
        <f ca="1">'Reg Depreciation Calculation'!BF250</f>
        <v>0</v>
      </c>
      <c r="BG41" s="129">
        <f ca="1">'Reg Depreciation Calculation'!BG250</f>
        <v>0</v>
      </c>
      <c r="BH41" s="129">
        <f ca="1">'Reg Depreciation Calculation'!BH250</f>
        <v>0</v>
      </c>
      <c r="BI41" s="129">
        <f ca="1">'Reg Depreciation Calculation'!BI250</f>
        <v>0</v>
      </c>
      <c r="BJ41" s="129">
        <f ca="1">'Reg Depreciation Calculation'!BJ250</f>
        <v>0</v>
      </c>
      <c r="BK41" s="129">
        <f ca="1">'Reg Depreciation Calculation'!BK250</f>
        <v>0</v>
      </c>
      <c r="BL41" s="129">
        <f ca="1">'Reg Depreciation Calculation'!BL250</f>
        <v>0</v>
      </c>
      <c r="BM41" s="129">
        <f ca="1">'Reg Depreciation Calculation'!BM250</f>
        <v>0</v>
      </c>
      <c r="BN41" s="129">
        <f ca="1">'Reg Depreciation Calculation'!BN250</f>
        <v>0</v>
      </c>
      <c r="BO41" s="129">
        <f ca="1">'Reg Depreciation Calculation'!BO250</f>
        <v>0</v>
      </c>
      <c r="BP41" s="129">
        <f ca="1">'Reg Depreciation Calculation'!BP250</f>
        <v>0</v>
      </c>
      <c r="BQ41" s="129">
        <f ca="1">'Reg Depreciation Calculation'!BQ250</f>
        <v>0</v>
      </c>
      <c r="BR41" s="129">
        <f ca="1">'Reg Depreciation Calculation'!BR250</f>
        <v>0</v>
      </c>
      <c r="BS41" s="129">
        <f ca="1">'Reg Depreciation Calculation'!BS250</f>
        <v>0</v>
      </c>
      <c r="BT41" s="129">
        <f ca="1">'Reg Depreciation Calculation'!BT250</f>
        <v>0</v>
      </c>
      <c r="BU41" s="129">
        <f ca="1">'Reg Depreciation Calculation'!BU250</f>
        <v>0</v>
      </c>
      <c r="BV41" s="129">
        <f ca="1">'Reg Depreciation Calculation'!BV250</f>
        <v>0</v>
      </c>
      <c r="BW41" s="129">
        <f ca="1">'Reg Depreciation Calculation'!BW250</f>
        <v>0</v>
      </c>
      <c r="BX41" s="129">
        <f ca="1">'Reg Depreciation Calculation'!BX250</f>
        <v>0</v>
      </c>
      <c r="BY41" s="129">
        <f ca="1">'Reg Depreciation Calculation'!BY250</f>
        <v>0</v>
      </c>
      <c r="BZ41" s="129">
        <f ca="1">'Reg Depreciation Calculation'!BZ250</f>
        <v>0</v>
      </c>
      <c r="CA41" s="129">
        <f ca="1">'Reg Depreciation Calculation'!CA250</f>
        <v>0</v>
      </c>
      <c r="CB41" s="129">
        <f ca="1">'Reg Depreciation Calculation'!CB250</f>
        <v>0</v>
      </c>
      <c r="CC41" s="129">
        <f ca="1">'Reg Depreciation Calculation'!CC250</f>
        <v>0</v>
      </c>
    </row>
    <row r="42" spans="2:81" outlineLevel="1" x14ac:dyDescent="0.25">
      <c r="B42" s="92" t="str">
        <f>Inputs!B43</f>
        <v>Distribution Transformers upgrades</v>
      </c>
      <c r="C42" s="98" t="str">
        <f t="shared" si="11"/>
        <v>Real 2015</v>
      </c>
      <c r="G42" s="379">
        <f t="shared" ca="1" si="12"/>
        <v>0</v>
      </c>
      <c r="H42" s="128">
        <f ca="1">'Reg Depreciation Calculation'!H251</f>
        <v>0</v>
      </c>
      <c r="I42" s="128">
        <f ca="1">'Reg Depreciation Calculation'!I251</f>
        <v>0</v>
      </c>
      <c r="J42" s="128">
        <f ca="1">'Reg Depreciation Calculation'!J251</f>
        <v>0</v>
      </c>
      <c r="K42" s="128">
        <f ca="1">'Reg Depreciation Calculation'!K251</f>
        <v>0</v>
      </c>
      <c r="L42" s="128">
        <f ca="1">'Reg Depreciation Calculation'!L251</f>
        <v>0</v>
      </c>
      <c r="M42" s="129">
        <f ca="1">'Reg Depreciation Calculation'!M251</f>
        <v>0</v>
      </c>
      <c r="N42" s="129">
        <f ca="1">'Reg Depreciation Calculation'!N251</f>
        <v>0</v>
      </c>
      <c r="O42" s="129">
        <f ca="1">'Reg Depreciation Calculation'!O251</f>
        <v>0</v>
      </c>
      <c r="P42" s="129">
        <f ca="1">'Reg Depreciation Calculation'!P251</f>
        <v>0</v>
      </c>
      <c r="Q42" s="129">
        <f ca="1">'Reg Depreciation Calculation'!Q251</f>
        <v>0</v>
      </c>
      <c r="R42" s="129">
        <f ca="1">'Reg Depreciation Calculation'!R251</f>
        <v>0</v>
      </c>
      <c r="S42" s="129">
        <f ca="1">'Reg Depreciation Calculation'!S251</f>
        <v>0</v>
      </c>
      <c r="T42" s="129">
        <f ca="1">'Reg Depreciation Calculation'!T251</f>
        <v>0</v>
      </c>
      <c r="U42" s="129">
        <f ca="1">'Reg Depreciation Calculation'!U251</f>
        <v>0</v>
      </c>
      <c r="V42" s="129">
        <f ca="1">'Reg Depreciation Calculation'!V251</f>
        <v>0</v>
      </c>
      <c r="W42" s="129">
        <f ca="1">'Reg Depreciation Calculation'!W251</f>
        <v>0</v>
      </c>
      <c r="X42" s="129">
        <f ca="1">'Reg Depreciation Calculation'!X251</f>
        <v>0</v>
      </c>
      <c r="Y42" s="129">
        <f ca="1">'Reg Depreciation Calculation'!Y251</f>
        <v>0</v>
      </c>
      <c r="Z42" s="129">
        <f ca="1">'Reg Depreciation Calculation'!Z251</f>
        <v>0</v>
      </c>
      <c r="AA42" s="129">
        <f ca="1">'Reg Depreciation Calculation'!AA251</f>
        <v>0</v>
      </c>
      <c r="AB42" s="129">
        <f ca="1">'Reg Depreciation Calculation'!AB251</f>
        <v>0</v>
      </c>
      <c r="AC42" s="129">
        <f ca="1">'Reg Depreciation Calculation'!AC251</f>
        <v>0</v>
      </c>
      <c r="AD42" s="129">
        <f ca="1">'Reg Depreciation Calculation'!AD251</f>
        <v>0</v>
      </c>
      <c r="AE42" s="129">
        <f ca="1">'Reg Depreciation Calculation'!AE251</f>
        <v>0</v>
      </c>
      <c r="AF42" s="129">
        <f ca="1">'Reg Depreciation Calculation'!AF251</f>
        <v>0</v>
      </c>
      <c r="AG42" s="129">
        <f ca="1">'Reg Depreciation Calculation'!AG251</f>
        <v>0</v>
      </c>
      <c r="AH42" s="129">
        <f ca="1">'Reg Depreciation Calculation'!AH251</f>
        <v>0</v>
      </c>
      <c r="AI42" s="129">
        <f ca="1">'Reg Depreciation Calculation'!AI251</f>
        <v>0</v>
      </c>
      <c r="AJ42" s="129">
        <f ca="1">'Reg Depreciation Calculation'!AJ251</f>
        <v>0</v>
      </c>
      <c r="AK42" s="129">
        <f ca="1">'Reg Depreciation Calculation'!AK251</f>
        <v>0</v>
      </c>
      <c r="AL42" s="129">
        <f ca="1">'Reg Depreciation Calculation'!AL251</f>
        <v>0</v>
      </c>
      <c r="AM42" s="129">
        <f ca="1">'Reg Depreciation Calculation'!AM251</f>
        <v>0</v>
      </c>
      <c r="AN42" s="129">
        <f ca="1">'Reg Depreciation Calculation'!AN251</f>
        <v>0</v>
      </c>
      <c r="AO42" s="129">
        <f ca="1">'Reg Depreciation Calculation'!AO251</f>
        <v>0</v>
      </c>
      <c r="AP42" s="129">
        <f ca="1">'Reg Depreciation Calculation'!AP251</f>
        <v>0</v>
      </c>
      <c r="AQ42" s="129">
        <f ca="1">'Reg Depreciation Calculation'!AQ251</f>
        <v>0</v>
      </c>
      <c r="AR42" s="129">
        <f ca="1">'Reg Depreciation Calculation'!AR251</f>
        <v>0</v>
      </c>
      <c r="AS42" s="129">
        <f ca="1">'Reg Depreciation Calculation'!AS251</f>
        <v>0</v>
      </c>
      <c r="AT42" s="129">
        <f ca="1">'Reg Depreciation Calculation'!AT251</f>
        <v>0</v>
      </c>
      <c r="AU42" s="129">
        <f ca="1">'Reg Depreciation Calculation'!AU251</f>
        <v>0</v>
      </c>
      <c r="AV42" s="129">
        <f ca="1">'Reg Depreciation Calculation'!AV251</f>
        <v>0</v>
      </c>
      <c r="AW42" s="129">
        <f ca="1">'Reg Depreciation Calculation'!AW251</f>
        <v>0</v>
      </c>
      <c r="AX42" s="129">
        <f ca="1">'Reg Depreciation Calculation'!AX251</f>
        <v>0</v>
      </c>
      <c r="AY42" s="129">
        <f ca="1">'Reg Depreciation Calculation'!AY251</f>
        <v>0</v>
      </c>
      <c r="AZ42" s="129">
        <f ca="1">'Reg Depreciation Calculation'!AZ251</f>
        <v>0</v>
      </c>
      <c r="BA42" s="129">
        <f ca="1">'Reg Depreciation Calculation'!BA251</f>
        <v>0</v>
      </c>
      <c r="BB42" s="129">
        <f ca="1">'Reg Depreciation Calculation'!BB251</f>
        <v>0</v>
      </c>
      <c r="BC42" s="129">
        <f ca="1">'Reg Depreciation Calculation'!BC251</f>
        <v>0</v>
      </c>
      <c r="BD42" s="129">
        <f ca="1">'Reg Depreciation Calculation'!BD251</f>
        <v>0</v>
      </c>
      <c r="BE42" s="129">
        <f ca="1">'Reg Depreciation Calculation'!BE251</f>
        <v>0</v>
      </c>
      <c r="BF42" s="129">
        <f ca="1">'Reg Depreciation Calculation'!BF251</f>
        <v>0</v>
      </c>
      <c r="BG42" s="129">
        <f ca="1">'Reg Depreciation Calculation'!BG251</f>
        <v>0</v>
      </c>
      <c r="BH42" s="129">
        <f ca="1">'Reg Depreciation Calculation'!BH251</f>
        <v>0</v>
      </c>
      <c r="BI42" s="129">
        <f ca="1">'Reg Depreciation Calculation'!BI251</f>
        <v>0</v>
      </c>
      <c r="BJ42" s="129">
        <f ca="1">'Reg Depreciation Calculation'!BJ251</f>
        <v>0</v>
      </c>
      <c r="BK42" s="129">
        <f ca="1">'Reg Depreciation Calculation'!BK251</f>
        <v>0</v>
      </c>
      <c r="BL42" s="129">
        <f ca="1">'Reg Depreciation Calculation'!BL251</f>
        <v>0</v>
      </c>
      <c r="BM42" s="129">
        <f ca="1">'Reg Depreciation Calculation'!BM251</f>
        <v>0</v>
      </c>
      <c r="BN42" s="129">
        <f ca="1">'Reg Depreciation Calculation'!BN251</f>
        <v>0</v>
      </c>
      <c r="BO42" s="129">
        <f ca="1">'Reg Depreciation Calculation'!BO251</f>
        <v>0</v>
      </c>
      <c r="BP42" s="129">
        <f ca="1">'Reg Depreciation Calculation'!BP251</f>
        <v>0</v>
      </c>
      <c r="BQ42" s="129">
        <f ca="1">'Reg Depreciation Calculation'!BQ251</f>
        <v>0</v>
      </c>
      <c r="BR42" s="129">
        <f ca="1">'Reg Depreciation Calculation'!BR251</f>
        <v>0</v>
      </c>
      <c r="BS42" s="129">
        <f ca="1">'Reg Depreciation Calculation'!BS251</f>
        <v>0</v>
      </c>
      <c r="BT42" s="129">
        <f ca="1">'Reg Depreciation Calculation'!BT251</f>
        <v>0</v>
      </c>
      <c r="BU42" s="129">
        <f ca="1">'Reg Depreciation Calculation'!BU251</f>
        <v>0</v>
      </c>
      <c r="BV42" s="129">
        <f ca="1">'Reg Depreciation Calculation'!BV251</f>
        <v>0</v>
      </c>
      <c r="BW42" s="129">
        <f ca="1">'Reg Depreciation Calculation'!BW251</f>
        <v>0</v>
      </c>
      <c r="BX42" s="129">
        <f ca="1">'Reg Depreciation Calculation'!BX251</f>
        <v>0</v>
      </c>
      <c r="BY42" s="129">
        <f ca="1">'Reg Depreciation Calculation'!BY251</f>
        <v>0</v>
      </c>
      <c r="BZ42" s="129">
        <f ca="1">'Reg Depreciation Calculation'!BZ251</f>
        <v>0</v>
      </c>
      <c r="CA42" s="129">
        <f ca="1">'Reg Depreciation Calculation'!CA251</f>
        <v>0</v>
      </c>
      <c r="CB42" s="129">
        <f ca="1">'Reg Depreciation Calculation'!CB251</f>
        <v>0</v>
      </c>
      <c r="CC42" s="129">
        <f ca="1">'Reg Depreciation Calculation'!CC251</f>
        <v>0</v>
      </c>
    </row>
    <row r="43" spans="2:81" outlineLevel="1" x14ac:dyDescent="0.25">
      <c r="B43" s="92" t="str">
        <f>Inputs!B44</f>
        <v>Equity Raising Costs</v>
      </c>
      <c r="C43" s="98" t="str">
        <f t="shared" si="11"/>
        <v>Real 2015</v>
      </c>
      <c r="G43" s="379">
        <f t="shared" ca="1" si="12"/>
        <v>3.6868124312296509</v>
      </c>
      <c r="H43" s="129">
        <f ca="1">'Reg Depreciation Calculation'!H252</f>
        <v>0</v>
      </c>
      <c r="I43" s="128">
        <f ca="1">'Reg Depreciation Calculation'!I252</f>
        <v>0</v>
      </c>
      <c r="J43" s="128">
        <f ca="1">'Reg Depreciation Calculation'!J252</f>
        <v>0</v>
      </c>
      <c r="K43" s="128">
        <f ca="1">'Reg Depreciation Calculation'!K252</f>
        <v>0</v>
      </c>
      <c r="L43" s="128">
        <f ca="1">'Reg Depreciation Calculation'!L252</f>
        <v>0</v>
      </c>
      <c r="M43" s="128">
        <f ca="1">'Reg Depreciation Calculation'!M252</f>
        <v>0.10241145642304593</v>
      </c>
      <c r="N43" s="128">
        <f ca="1">'Reg Depreciation Calculation'!N252</f>
        <v>0.10241145642304593</v>
      </c>
      <c r="O43" s="128">
        <f ca="1">'Reg Depreciation Calculation'!O252</f>
        <v>0.10241145642304593</v>
      </c>
      <c r="P43" s="128">
        <f ca="1">'Reg Depreciation Calculation'!P252</f>
        <v>0.10241145642304593</v>
      </c>
      <c r="Q43" s="128">
        <f ca="1">'Reg Depreciation Calculation'!Q252</f>
        <v>0.10241145642304593</v>
      </c>
      <c r="R43" s="128">
        <f ca="1">'Reg Depreciation Calculation'!R252</f>
        <v>0.10241145642304593</v>
      </c>
      <c r="S43" s="128">
        <f ca="1">'Reg Depreciation Calculation'!S252</f>
        <v>0.10241145642304593</v>
      </c>
      <c r="T43" s="128">
        <f ca="1">'Reg Depreciation Calculation'!T252</f>
        <v>0.10241145642304593</v>
      </c>
      <c r="U43" s="128">
        <f ca="1">'Reg Depreciation Calculation'!U252</f>
        <v>0.10241145642304593</v>
      </c>
      <c r="V43" s="128">
        <f ca="1">'Reg Depreciation Calculation'!V252</f>
        <v>0.10241145642304593</v>
      </c>
      <c r="W43" s="128">
        <f ca="1">'Reg Depreciation Calculation'!W252</f>
        <v>0.10241145642304593</v>
      </c>
      <c r="X43" s="128">
        <f ca="1">'Reg Depreciation Calculation'!X252</f>
        <v>0.10241145642304593</v>
      </c>
      <c r="Y43" s="128">
        <f ca="1">'Reg Depreciation Calculation'!Y252</f>
        <v>0.10241145642304593</v>
      </c>
      <c r="Z43" s="128">
        <f ca="1">'Reg Depreciation Calculation'!Z252</f>
        <v>0.10241145642304593</v>
      </c>
      <c r="AA43" s="128">
        <f ca="1">'Reg Depreciation Calculation'!AA252</f>
        <v>0.10241145642304593</v>
      </c>
      <c r="AB43" s="128">
        <f ca="1">'Reg Depreciation Calculation'!AB252</f>
        <v>0.10241145642304593</v>
      </c>
      <c r="AC43" s="128">
        <f ca="1">'Reg Depreciation Calculation'!AC252</f>
        <v>0.10241145642304593</v>
      </c>
      <c r="AD43" s="128">
        <f ca="1">'Reg Depreciation Calculation'!AD252</f>
        <v>0.10241145642304593</v>
      </c>
      <c r="AE43" s="128">
        <f ca="1">'Reg Depreciation Calculation'!AE252</f>
        <v>0.10241145642304593</v>
      </c>
      <c r="AF43" s="128">
        <f ca="1">'Reg Depreciation Calculation'!AF252</f>
        <v>0.10241145642304593</v>
      </c>
      <c r="AG43" s="128">
        <f ca="1">'Reg Depreciation Calculation'!AG252</f>
        <v>0.10241145642304593</v>
      </c>
      <c r="AH43" s="128">
        <f ca="1">'Reg Depreciation Calculation'!AH252</f>
        <v>0.10241145642304593</v>
      </c>
      <c r="AI43" s="128">
        <f ca="1">'Reg Depreciation Calculation'!AI252</f>
        <v>0.10241145642304593</v>
      </c>
      <c r="AJ43" s="128">
        <f ca="1">'Reg Depreciation Calculation'!AJ252</f>
        <v>0.10241145642304593</v>
      </c>
      <c r="AK43" s="128">
        <f ca="1">'Reg Depreciation Calculation'!AK252</f>
        <v>0.10241145642304593</v>
      </c>
      <c r="AL43" s="128">
        <f ca="1">'Reg Depreciation Calculation'!AL252</f>
        <v>0.10241145642304593</v>
      </c>
      <c r="AM43" s="128">
        <f ca="1">'Reg Depreciation Calculation'!AM252</f>
        <v>0.10241145642304593</v>
      </c>
      <c r="AN43" s="128">
        <f ca="1">'Reg Depreciation Calculation'!AN252</f>
        <v>0.10241145642304593</v>
      </c>
      <c r="AO43" s="128">
        <f ca="1">'Reg Depreciation Calculation'!AO252</f>
        <v>0.10241145642304593</v>
      </c>
      <c r="AP43" s="128">
        <f ca="1">'Reg Depreciation Calculation'!AP252</f>
        <v>0.10241145642304593</v>
      </c>
      <c r="AQ43" s="128">
        <f ca="1">'Reg Depreciation Calculation'!AQ252</f>
        <v>0.10241145642304593</v>
      </c>
      <c r="AR43" s="128">
        <f ca="1">'Reg Depreciation Calculation'!AR252</f>
        <v>0.10241145642304593</v>
      </c>
      <c r="AS43" s="128">
        <f ca="1">'Reg Depreciation Calculation'!AS252</f>
        <v>0.10241145642304593</v>
      </c>
      <c r="AT43" s="128">
        <f ca="1">'Reg Depreciation Calculation'!AT252</f>
        <v>0.10241145642304593</v>
      </c>
      <c r="AU43" s="128">
        <f ca="1">'Reg Depreciation Calculation'!AU252</f>
        <v>0.10241145642304593</v>
      </c>
      <c r="AV43" s="128">
        <f ca="1">'Reg Depreciation Calculation'!AV252</f>
        <v>0.10241145642304253</v>
      </c>
      <c r="AW43" s="129">
        <f ca="1">'Reg Depreciation Calculation'!AW252</f>
        <v>0</v>
      </c>
      <c r="AX43" s="129">
        <f ca="1">'Reg Depreciation Calculation'!AX252</f>
        <v>0</v>
      </c>
      <c r="AY43" s="129">
        <f ca="1">'Reg Depreciation Calculation'!AY252</f>
        <v>0</v>
      </c>
      <c r="AZ43" s="129">
        <f ca="1">'Reg Depreciation Calculation'!AZ252</f>
        <v>0</v>
      </c>
      <c r="BA43" s="129">
        <f ca="1">'Reg Depreciation Calculation'!BA252</f>
        <v>0</v>
      </c>
      <c r="BB43" s="129">
        <f ca="1">'Reg Depreciation Calculation'!BB252</f>
        <v>0</v>
      </c>
      <c r="BC43" s="129">
        <f ca="1">'Reg Depreciation Calculation'!BC252</f>
        <v>0</v>
      </c>
      <c r="BD43" s="129">
        <f ca="1">'Reg Depreciation Calculation'!BD252</f>
        <v>0</v>
      </c>
      <c r="BE43" s="129">
        <f ca="1">'Reg Depreciation Calculation'!BE252</f>
        <v>0</v>
      </c>
      <c r="BF43" s="129">
        <f ca="1">'Reg Depreciation Calculation'!BF252</f>
        <v>0</v>
      </c>
      <c r="BG43" s="129">
        <f ca="1">'Reg Depreciation Calculation'!BG252</f>
        <v>0</v>
      </c>
      <c r="BH43" s="129">
        <f ca="1">'Reg Depreciation Calculation'!BH252</f>
        <v>0</v>
      </c>
      <c r="BI43" s="129">
        <f ca="1">'Reg Depreciation Calculation'!BI252</f>
        <v>0</v>
      </c>
      <c r="BJ43" s="129">
        <f ca="1">'Reg Depreciation Calculation'!BJ252</f>
        <v>0</v>
      </c>
      <c r="BK43" s="129">
        <f ca="1">'Reg Depreciation Calculation'!BK252</f>
        <v>0</v>
      </c>
      <c r="BL43" s="129">
        <f ca="1">'Reg Depreciation Calculation'!BL252</f>
        <v>0</v>
      </c>
      <c r="BM43" s="129">
        <f ca="1">'Reg Depreciation Calculation'!BM252</f>
        <v>0</v>
      </c>
      <c r="BN43" s="129">
        <f ca="1">'Reg Depreciation Calculation'!BN252</f>
        <v>0</v>
      </c>
      <c r="BO43" s="129">
        <f ca="1">'Reg Depreciation Calculation'!BO252</f>
        <v>0</v>
      </c>
      <c r="BP43" s="129">
        <f ca="1">'Reg Depreciation Calculation'!BP252</f>
        <v>0</v>
      </c>
      <c r="BQ43" s="129">
        <f ca="1">'Reg Depreciation Calculation'!BQ252</f>
        <v>0</v>
      </c>
      <c r="BR43" s="129">
        <f ca="1">'Reg Depreciation Calculation'!BR252</f>
        <v>0</v>
      </c>
      <c r="BS43" s="129">
        <f ca="1">'Reg Depreciation Calculation'!BS252</f>
        <v>0</v>
      </c>
      <c r="BT43" s="129">
        <f ca="1">'Reg Depreciation Calculation'!BT252</f>
        <v>0</v>
      </c>
      <c r="BU43" s="129">
        <f ca="1">'Reg Depreciation Calculation'!BU252</f>
        <v>0</v>
      </c>
      <c r="BV43" s="129">
        <f ca="1">'Reg Depreciation Calculation'!BV252</f>
        <v>0</v>
      </c>
      <c r="BW43" s="129">
        <f ca="1">'Reg Depreciation Calculation'!BW252</f>
        <v>0</v>
      </c>
      <c r="BX43" s="129">
        <f ca="1">'Reg Depreciation Calculation'!BX252</f>
        <v>0</v>
      </c>
      <c r="BY43" s="129">
        <f ca="1">'Reg Depreciation Calculation'!BY252</f>
        <v>0</v>
      </c>
      <c r="BZ43" s="129">
        <f ca="1">'Reg Depreciation Calculation'!BZ252</f>
        <v>0</v>
      </c>
      <c r="CA43" s="129">
        <f ca="1">'Reg Depreciation Calculation'!CA252</f>
        <v>0</v>
      </c>
      <c r="CB43" s="129">
        <f ca="1">'Reg Depreciation Calculation'!CB252</f>
        <v>0</v>
      </c>
      <c r="CC43" s="129">
        <f ca="1">'Reg Depreciation Calculation'!CC252</f>
        <v>0</v>
      </c>
    </row>
    <row r="44" spans="2:81" outlineLevel="1" x14ac:dyDescent="0.25">
      <c r="B44" s="92" t="str">
        <f>Inputs!B45</f>
        <v>Land</v>
      </c>
      <c r="C44" s="98" t="str">
        <f t="shared" si="11"/>
        <v>Real 2015</v>
      </c>
      <c r="G44" s="379">
        <f t="shared" ca="1" si="12"/>
        <v>0</v>
      </c>
      <c r="H44" s="129">
        <f ca="1">'Reg Depreciation Calculation'!H253</f>
        <v>0</v>
      </c>
      <c r="I44" s="129">
        <f ca="1">'Reg Depreciation Calculation'!I253</f>
        <v>0</v>
      </c>
      <c r="J44" s="129">
        <f ca="1">'Reg Depreciation Calculation'!J253</f>
        <v>0</v>
      </c>
      <c r="K44" s="129">
        <f ca="1">'Reg Depreciation Calculation'!K253</f>
        <v>0</v>
      </c>
      <c r="L44" s="129">
        <f ca="1">'Reg Depreciation Calculation'!L253</f>
        <v>0</v>
      </c>
      <c r="M44" s="129">
        <f ca="1">'Reg Depreciation Calculation'!M253</f>
        <v>0</v>
      </c>
      <c r="N44" s="129">
        <f ca="1">'Reg Depreciation Calculation'!N253</f>
        <v>0</v>
      </c>
      <c r="O44" s="129">
        <f ca="1">'Reg Depreciation Calculation'!O253</f>
        <v>0</v>
      </c>
      <c r="P44" s="129">
        <f ca="1">'Reg Depreciation Calculation'!P253</f>
        <v>0</v>
      </c>
      <c r="Q44" s="129">
        <f ca="1">'Reg Depreciation Calculation'!Q253</f>
        <v>0</v>
      </c>
      <c r="R44" s="129">
        <f ca="1">'Reg Depreciation Calculation'!R253</f>
        <v>0</v>
      </c>
      <c r="S44" s="129">
        <f ca="1">'Reg Depreciation Calculation'!S253</f>
        <v>0</v>
      </c>
      <c r="T44" s="129">
        <f ca="1">'Reg Depreciation Calculation'!T253</f>
        <v>0</v>
      </c>
      <c r="U44" s="129">
        <f ca="1">'Reg Depreciation Calculation'!U253</f>
        <v>0</v>
      </c>
      <c r="V44" s="129">
        <f ca="1">'Reg Depreciation Calculation'!V253</f>
        <v>0</v>
      </c>
      <c r="W44" s="129">
        <f ca="1">'Reg Depreciation Calculation'!W253</f>
        <v>0</v>
      </c>
      <c r="X44" s="129">
        <f ca="1">'Reg Depreciation Calculation'!X253</f>
        <v>0</v>
      </c>
      <c r="Y44" s="129">
        <f ca="1">'Reg Depreciation Calculation'!Y253</f>
        <v>0</v>
      </c>
      <c r="Z44" s="129">
        <f ca="1">'Reg Depreciation Calculation'!Z253</f>
        <v>0</v>
      </c>
      <c r="AA44" s="129">
        <f ca="1">'Reg Depreciation Calculation'!AA253</f>
        <v>0</v>
      </c>
      <c r="AB44" s="129">
        <f ca="1">'Reg Depreciation Calculation'!AB253</f>
        <v>0</v>
      </c>
      <c r="AC44" s="129">
        <f ca="1">'Reg Depreciation Calculation'!AC253</f>
        <v>0</v>
      </c>
      <c r="AD44" s="129">
        <f ca="1">'Reg Depreciation Calculation'!AD253</f>
        <v>0</v>
      </c>
      <c r="AE44" s="129">
        <f ca="1">'Reg Depreciation Calculation'!AE253</f>
        <v>0</v>
      </c>
      <c r="AF44" s="129">
        <f ca="1">'Reg Depreciation Calculation'!AF253</f>
        <v>0</v>
      </c>
      <c r="AG44" s="129">
        <f ca="1">'Reg Depreciation Calculation'!AG253</f>
        <v>0</v>
      </c>
      <c r="AH44" s="129">
        <f ca="1">'Reg Depreciation Calculation'!AH253</f>
        <v>0</v>
      </c>
      <c r="AI44" s="129">
        <f ca="1">'Reg Depreciation Calculation'!AI253</f>
        <v>0</v>
      </c>
      <c r="AJ44" s="129">
        <f ca="1">'Reg Depreciation Calculation'!AJ253</f>
        <v>0</v>
      </c>
      <c r="AK44" s="129">
        <f ca="1">'Reg Depreciation Calculation'!AK253</f>
        <v>0</v>
      </c>
      <c r="AL44" s="129">
        <f ca="1">'Reg Depreciation Calculation'!AL253</f>
        <v>0</v>
      </c>
      <c r="AM44" s="129">
        <f ca="1">'Reg Depreciation Calculation'!AM253</f>
        <v>0</v>
      </c>
      <c r="AN44" s="129">
        <f ca="1">'Reg Depreciation Calculation'!AN253</f>
        <v>0</v>
      </c>
      <c r="AO44" s="129">
        <f ca="1">'Reg Depreciation Calculation'!AO253</f>
        <v>0</v>
      </c>
      <c r="AP44" s="129">
        <f ca="1">'Reg Depreciation Calculation'!AP253</f>
        <v>0</v>
      </c>
      <c r="AQ44" s="129">
        <f ca="1">'Reg Depreciation Calculation'!AQ253</f>
        <v>0</v>
      </c>
      <c r="AR44" s="129">
        <f ca="1">'Reg Depreciation Calculation'!AR253</f>
        <v>0</v>
      </c>
      <c r="AS44" s="129">
        <f ca="1">'Reg Depreciation Calculation'!AS253</f>
        <v>0</v>
      </c>
      <c r="AT44" s="129">
        <f ca="1">'Reg Depreciation Calculation'!AT253</f>
        <v>0</v>
      </c>
      <c r="AU44" s="129">
        <f ca="1">'Reg Depreciation Calculation'!AU253</f>
        <v>0</v>
      </c>
      <c r="AV44" s="129">
        <f ca="1">'Reg Depreciation Calculation'!AV253</f>
        <v>0</v>
      </c>
      <c r="AW44" s="129">
        <f ca="1">'Reg Depreciation Calculation'!AW253</f>
        <v>0</v>
      </c>
      <c r="AX44" s="129">
        <f ca="1">'Reg Depreciation Calculation'!AX253</f>
        <v>0</v>
      </c>
      <c r="AY44" s="129">
        <f ca="1">'Reg Depreciation Calculation'!AY253</f>
        <v>0</v>
      </c>
      <c r="AZ44" s="129">
        <f ca="1">'Reg Depreciation Calculation'!AZ253</f>
        <v>0</v>
      </c>
      <c r="BA44" s="129">
        <f ca="1">'Reg Depreciation Calculation'!BA253</f>
        <v>0</v>
      </c>
      <c r="BB44" s="129">
        <f ca="1">'Reg Depreciation Calculation'!BB253</f>
        <v>0</v>
      </c>
      <c r="BC44" s="129">
        <f ca="1">'Reg Depreciation Calculation'!BC253</f>
        <v>0</v>
      </c>
      <c r="BD44" s="129">
        <f ca="1">'Reg Depreciation Calculation'!BD253</f>
        <v>0</v>
      </c>
      <c r="BE44" s="129">
        <f ca="1">'Reg Depreciation Calculation'!BE253</f>
        <v>0</v>
      </c>
      <c r="BF44" s="129">
        <f ca="1">'Reg Depreciation Calculation'!BF253</f>
        <v>0</v>
      </c>
      <c r="BG44" s="129">
        <f ca="1">'Reg Depreciation Calculation'!BG253</f>
        <v>0</v>
      </c>
      <c r="BH44" s="129">
        <f ca="1">'Reg Depreciation Calculation'!BH253</f>
        <v>0</v>
      </c>
      <c r="BI44" s="129">
        <f ca="1">'Reg Depreciation Calculation'!BI253</f>
        <v>0</v>
      </c>
      <c r="BJ44" s="129">
        <f ca="1">'Reg Depreciation Calculation'!BJ253</f>
        <v>0</v>
      </c>
      <c r="BK44" s="129">
        <f ca="1">'Reg Depreciation Calculation'!BK253</f>
        <v>0</v>
      </c>
      <c r="BL44" s="129">
        <f ca="1">'Reg Depreciation Calculation'!BL253</f>
        <v>0</v>
      </c>
      <c r="BM44" s="129">
        <f ca="1">'Reg Depreciation Calculation'!BM253</f>
        <v>0</v>
      </c>
      <c r="BN44" s="129">
        <f ca="1">'Reg Depreciation Calculation'!BN253</f>
        <v>0</v>
      </c>
      <c r="BO44" s="129">
        <f ca="1">'Reg Depreciation Calculation'!BO253</f>
        <v>0</v>
      </c>
      <c r="BP44" s="129">
        <f ca="1">'Reg Depreciation Calculation'!BP253</f>
        <v>0</v>
      </c>
      <c r="BQ44" s="129">
        <f ca="1">'Reg Depreciation Calculation'!BQ253</f>
        <v>0</v>
      </c>
      <c r="BR44" s="129">
        <f ca="1">'Reg Depreciation Calculation'!BR253</f>
        <v>0</v>
      </c>
      <c r="BS44" s="129">
        <f ca="1">'Reg Depreciation Calculation'!BS253</f>
        <v>0</v>
      </c>
      <c r="BT44" s="129">
        <f ca="1">'Reg Depreciation Calculation'!BT253</f>
        <v>0</v>
      </c>
      <c r="BU44" s="129">
        <f ca="1">'Reg Depreciation Calculation'!BU253</f>
        <v>0</v>
      </c>
      <c r="BV44" s="129">
        <f ca="1">'Reg Depreciation Calculation'!BV253</f>
        <v>0</v>
      </c>
      <c r="BW44" s="129">
        <f ca="1">'Reg Depreciation Calculation'!BW253</f>
        <v>0</v>
      </c>
      <c r="BX44" s="129">
        <f ca="1">'Reg Depreciation Calculation'!BX253</f>
        <v>0</v>
      </c>
      <c r="BY44" s="129">
        <f ca="1">'Reg Depreciation Calculation'!BY253</f>
        <v>0</v>
      </c>
      <c r="BZ44" s="129">
        <f ca="1">'Reg Depreciation Calculation'!BZ253</f>
        <v>0</v>
      </c>
      <c r="CA44" s="129">
        <f ca="1">'Reg Depreciation Calculation'!CA253</f>
        <v>0</v>
      </c>
      <c r="CB44" s="129">
        <f ca="1">'Reg Depreciation Calculation'!CB253</f>
        <v>0</v>
      </c>
      <c r="CC44" s="129">
        <f ca="1">'Reg Depreciation Calculation'!CC253</f>
        <v>0</v>
      </c>
    </row>
    <row r="45" spans="2:81" outlineLevel="1" x14ac:dyDescent="0.25">
      <c r="B45" s="92" t="str">
        <f>Inputs!B46</f>
        <v>[Not Used]</v>
      </c>
      <c r="C45" s="98" t="str">
        <f t="shared" si="11"/>
        <v>Real 2015</v>
      </c>
      <c r="G45" s="379">
        <f t="shared" ca="1" si="12"/>
        <v>0</v>
      </c>
      <c r="H45" s="129">
        <f ca="1">'Reg Depreciation Calculation'!H254</f>
        <v>0</v>
      </c>
      <c r="I45" s="129">
        <f ca="1">'Reg Depreciation Calculation'!I254</f>
        <v>0</v>
      </c>
      <c r="J45" s="129">
        <f ca="1">'Reg Depreciation Calculation'!J254</f>
        <v>0</v>
      </c>
      <c r="K45" s="129">
        <f ca="1">'Reg Depreciation Calculation'!K254</f>
        <v>0</v>
      </c>
      <c r="L45" s="129">
        <f ca="1">'Reg Depreciation Calculation'!L254</f>
        <v>0</v>
      </c>
      <c r="M45" s="129">
        <f ca="1">'Reg Depreciation Calculation'!M254</f>
        <v>0</v>
      </c>
      <c r="N45" s="129">
        <f ca="1">'Reg Depreciation Calculation'!N254</f>
        <v>0</v>
      </c>
      <c r="O45" s="129">
        <f ca="1">'Reg Depreciation Calculation'!O254</f>
        <v>0</v>
      </c>
      <c r="P45" s="129">
        <f ca="1">'Reg Depreciation Calculation'!P254</f>
        <v>0</v>
      </c>
      <c r="Q45" s="129">
        <f ca="1">'Reg Depreciation Calculation'!Q254</f>
        <v>0</v>
      </c>
      <c r="R45" s="129">
        <f ca="1">'Reg Depreciation Calculation'!R254</f>
        <v>0</v>
      </c>
      <c r="S45" s="129">
        <f ca="1">'Reg Depreciation Calculation'!S254</f>
        <v>0</v>
      </c>
      <c r="T45" s="129">
        <f ca="1">'Reg Depreciation Calculation'!T254</f>
        <v>0</v>
      </c>
      <c r="U45" s="129">
        <f ca="1">'Reg Depreciation Calculation'!U254</f>
        <v>0</v>
      </c>
      <c r="V45" s="129">
        <f ca="1">'Reg Depreciation Calculation'!V254</f>
        <v>0</v>
      </c>
      <c r="W45" s="129">
        <f ca="1">'Reg Depreciation Calculation'!W254</f>
        <v>0</v>
      </c>
      <c r="X45" s="129">
        <f ca="1">'Reg Depreciation Calculation'!X254</f>
        <v>0</v>
      </c>
      <c r="Y45" s="129">
        <f ca="1">'Reg Depreciation Calculation'!Y254</f>
        <v>0</v>
      </c>
      <c r="Z45" s="129">
        <f ca="1">'Reg Depreciation Calculation'!Z254</f>
        <v>0</v>
      </c>
      <c r="AA45" s="129">
        <f ca="1">'Reg Depreciation Calculation'!AA254</f>
        <v>0</v>
      </c>
      <c r="AB45" s="129">
        <f ca="1">'Reg Depreciation Calculation'!AB254</f>
        <v>0</v>
      </c>
      <c r="AC45" s="129">
        <f ca="1">'Reg Depreciation Calculation'!AC254</f>
        <v>0</v>
      </c>
      <c r="AD45" s="129">
        <f ca="1">'Reg Depreciation Calculation'!AD254</f>
        <v>0</v>
      </c>
      <c r="AE45" s="129">
        <f ca="1">'Reg Depreciation Calculation'!AE254</f>
        <v>0</v>
      </c>
      <c r="AF45" s="129">
        <f ca="1">'Reg Depreciation Calculation'!AF254</f>
        <v>0</v>
      </c>
      <c r="AG45" s="129">
        <f ca="1">'Reg Depreciation Calculation'!AG254</f>
        <v>0</v>
      </c>
      <c r="AH45" s="129">
        <f ca="1">'Reg Depreciation Calculation'!AH254</f>
        <v>0</v>
      </c>
      <c r="AI45" s="129">
        <f ca="1">'Reg Depreciation Calculation'!AI254</f>
        <v>0</v>
      </c>
      <c r="AJ45" s="129">
        <f ca="1">'Reg Depreciation Calculation'!AJ254</f>
        <v>0</v>
      </c>
      <c r="AK45" s="129">
        <f ca="1">'Reg Depreciation Calculation'!AK254</f>
        <v>0</v>
      </c>
      <c r="AL45" s="129">
        <f ca="1">'Reg Depreciation Calculation'!AL254</f>
        <v>0</v>
      </c>
      <c r="AM45" s="129">
        <f ca="1">'Reg Depreciation Calculation'!AM254</f>
        <v>0</v>
      </c>
      <c r="AN45" s="129">
        <f ca="1">'Reg Depreciation Calculation'!AN254</f>
        <v>0</v>
      </c>
      <c r="AO45" s="129">
        <f ca="1">'Reg Depreciation Calculation'!AO254</f>
        <v>0</v>
      </c>
      <c r="AP45" s="129">
        <f ca="1">'Reg Depreciation Calculation'!AP254</f>
        <v>0</v>
      </c>
      <c r="AQ45" s="129">
        <f ca="1">'Reg Depreciation Calculation'!AQ254</f>
        <v>0</v>
      </c>
      <c r="AR45" s="129">
        <f ca="1">'Reg Depreciation Calculation'!AR254</f>
        <v>0</v>
      </c>
      <c r="AS45" s="129">
        <f ca="1">'Reg Depreciation Calculation'!AS254</f>
        <v>0</v>
      </c>
      <c r="AT45" s="129">
        <f ca="1">'Reg Depreciation Calculation'!AT254</f>
        <v>0</v>
      </c>
      <c r="AU45" s="129">
        <f ca="1">'Reg Depreciation Calculation'!AU254</f>
        <v>0</v>
      </c>
      <c r="AV45" s="129">
        <f ca="1">'Reg Depreciation Calculation'!AV254</f>
        <v>0</v>
      </c>
      <c r="AW45" s="129">
        <f ca="1">'Reg Depreciation Calculation'!AW254</f>
        <v>0</v>
      </c>
      <c r="AX45" s="129">
        <f ca="1">'Reg Depreciation Calculation'!AX254</f>
        <v>0</v>
      </c>
      <c r="AY45" s="129">
        <f ca="1">'Reg Depreciation Calculation'!AY254</f>
        <v>0</v>
      </c>
      <c r="AZ45" s="129">
        <f ca="1">'Reg Depreciation Calculation'!AZ254</f>
        <v>0</v>
      </c>
      <c r="BA45" s="129">
        <f ca="1">'Reg Depreciation Calculation'!BA254</f>
        <v>0</v>
      </c>
      <c r="BB45" s="129">
        <f ca="1">'Reg Depreciation Calculation'!BB254</f>
        <v>0</v>
      </c>
      <c r="BC45" s="129">
        <f ca="1">'Reg Depreciation Calculation'!BC254</f>
        <v>0</v>
      </c>
      <c r="BD45" s="129">
        <f ca="1">'Reg Depreciation Calculation'!BD254</f>
        <v>0</v>
      </c>
      <c r="BE45" s="129">
        <f ca="1">'Reg Depreciation Calculation'!BE254</f>
        <v>0</v>
      </c>
      <c r="BF45" s="129">
        <f ca="1">'Reg Depreciation Calculation'!BF254</f>
        <v>0</v>
      </c>
      <c r="BG45" s="129">
        <f ca="1">'Reg Depreciation Calculation'!BG254</f>
        <v>0</v>
      </c>
      <c r="BH45" s="129">
        <f ca="1">'Reg Depreciation Calculation'!BH254</f>
        <v>0</v>
      </c>
      <c r="BI45" s="129">
        <f ca="1">'Reg Depreciation Calculation'!BI254</f>
        <v>0</v>
      </c>
      <c r="BJ45" s="129">
        <f ca="1">'Reg Depreciation Calculation'!BJ254</f>
        <v>0</v>
      </c>
      <c r="BK45" s="129">
        <f ca="1">'Reg Depreciation Calculation'!BK254</f>
        <v>0</v>
      </c>
      <c r="BL45" s="129">
        <f ca="1">'Reg Depreciation Calculation'!BL254</f>
        <v>0</v>
      </c>
      <c r="BM45" s="129">
        <f ca="1">'Reg Depreciation Calculation'!BM254</f>
        <v>0</v>
      </c>
      <c r="BN45" s="129">
        <f ca="1">'Reg Depreciation Calculation'!BN254</f>
        <v>0</v>
      </c>
      <c r="BO45" s="129">
        <f ca="1">'Reg Depreciation Calculation'!BO254</f>
        <v>0</v>
      </c>
      <c r="BP45" s="129">
        <f ca="1">'Reg Depreciation Calculation'!BP254</f>
        <v>0</v>
      </c>
      <c r="BQ45" s="129">
        <f ca="1">'Reg Depreciation Calculation'!BQ254</f>
        <v>0</v>
      </c>
      <c r="BR45" s="129">
        <f ca="1">'Reg Depreciation Calculation'!BR254</f>
        <v>0</v>
      </c>
      <c r="BS45" s="129">
        <f ca="1">'Reg Depreciation Calculation'!BS254</f>
        <v>0</v>
      </c>
      <c r="BT45" s="129">
        <f ca="1">'Reg Depreciation Calculation'!BT254</f>
        <v>0</v>
      </c>
      <c r="BU45" s="129">
        <f ca="1">'Reg Depreciation Calculation'!BU254</f>
        <v>0</v>
      </c>
      <c r="BV45" s="129">
        <f ca="1">'Reg Depreciation Calculation'!BV254</f>
        <v>0</v>
      </c>
      <c r="BW45" s="129">
        <f ca="1">'Reg Depreciation Calculation'!BW254</f>
        <v>0</v>
      </c>
      <c r="BX45" s="129">
        <f ca="1">'Reg Depreciation Calculation'!BX254</f>
        <v>0</v>
      </c>
      <c r="BY45" s="129">
        <f ca="1">'Reg Depreciation Calculation'!BY254</f>
        <v>0</v>
      </c>
      <c r="BZ45" s="129">
        <f ca="1">'Reg Depreciation Calculation'!BZ254</f>
        <v>0</v>
      </c>
      <c r="CA45" s="129">
        <f ca="1">'Reg Depreciation Calculation'!CA254</f>
        <v>0</v>
      </c>
      <c r="CB45" s="129">
        <f ca="1">'Reg Depreciation Calculation'!CB254</f>
        <v>0</v>
      </c>
      <c r="CC45" s="129">
        <f ca="1">'Reg Depreciation Calculation'!CC254</f>
        <v>0</v>
      </c>
    </row>
    <row r="46" spans="2:81" outlineLevel="1" x14ac:dyDescent="0.25">
      <c r="B46" s="92" t="str">
        <f>Inputs!B47</f>
        <v>[Not Used]</v>
      </c>
      <c r="C46" s="98" t="str">
        <f t="shared" si="11"/>
        <v>Real 2015</v>
      </c>
      <c r="G46" s="379">
        <f t="shared" ca="1" si="12"/>
        <v>0</v>
      </c>
      <c r="H46" s="129">
        <f ca="1">'Reg Depreciation Calculation'!H255</f>
        <v>0</v>
      </c>
      <c r="I46" s="129">
        <f ca="1">'Reg Depreciation Calculation'!I255</f>
        <v>0</v>
      </c>
      <c r="J46" s="129">
        <f ca="1">'Reg Depreciation Calculation'!J255</f>
        <v>0</v>
      </c>
      <c r="K46" s="129">
        <f ca="1">'Reg Depreciation Calculation'!K255</f>
        <v>0</v>
      </c>
      <c r="L46" s="129">
        <f ca="1">'Reg Depreciation Calculation'!L255</f>
        <v>0</v>
      </c>
      <c r="M46" s="129">
        <f ca="1">'Reg Depreciation Calculation'!M255</f>
        <v>0</v>
      </c>
      <c r="N46" s="129">
        <f ca="1">'Reg Depreciation Calculation'!N255</f>
        <v>0</v>
      </c>
      <c r="O46" s="129">
        <f ca="1">'Reg Depreciation Calculation'!O255</f>
        <v>0</v>
      </c>
      <c r="P46" s="129">
        <f ca="1">'Reg Depreciation Calculation'!P255</f>
        <v>0</v>
      </c>
      <c r="Q46" s="129">
        <f ca="1">'Reg Depreciation Calculation'!Q255</f>
        <v>0</v>
      </c>
      <c r="R46" s="129">
        <f ca="1">'Reg Depreciation Calculation'!R255</f>
        <v>0</v>
      </c>
      <c r="S46" s="129">
        <f ca="1">'Reg Depreciation Calculation'!S255</f>
        <v>0</v>
      </c>
      <c r="T46" s="129">
        <f ca="1">'Reg Depreciation Calculation'!T255</f>
        <v>0</v>
      </c>
      <c r="U46" s="129">
        <f ca="1">'Reg Depreciation Calculation'!U255</f>
        <v>0</v>
      </c>
      <c r="V46" s="129">
        <f ca="1">'Reg Depreciation Calculation'!V255</f>
        <v>0</v>
      </c>
      <c r="W46" s="129">
        <f ca="1">'Reg Depreciation Calculation'!W255</f>
        <v>0</v>
      </c>
      <c r="X46" s="129">
        <f ca="1">'Reg Depreciation Calculation'!X255</f>
        <v>0</v>
      </c>
      <c r="Y46" s="129">
        <f ca="1">'Reg Depreciation Calculation'!Y255</f>
        <v>0</v>
      </c>
      <c r="Z46" s="129">
        <f ca="1">'Reg Depreciation Calculation'!Z255</f>
        <v>0</v>
      </c>
      <c r="AA46" s="129">
        <f ca="1">'Reg Depreciation Calculation'!AA255</f>
        <v>0</v>
      </c>
      <c r="AB46" s="129">
        <f ca="1">'Reg Depreciation Calculation'!AB255</f>
        <v>0</v>
      </c>
      <c r="AC46" s="129">
        <f ca="1">'Reg Depreciation Calculation'!AC255</f>
        <v>0</v>
      </c>
      <c r="AD46" s="129">
        <f ca="1">'Reg Depreciation Calculation'!AD255</f>
        <v>0</v>
      </c>
      <c r="AE46" s="129">
        <f ca="1">'Reg Depreciation Calculation'!AE255</f>
        <v>0</v>
      </c>
      <c r="AF46" s="129">
        <f ca="1">'Reg Depreciation Calculation'!AF255</f>
        <v>0</v>
      </c>
      <c r="AG46" s="129">
        <f ca="1">'Reg Depreciation Calculation'!AG255</f>
        <v>0</v>
      </c>
      <c r="AH46" s="129">
        <f ca="1">'Reg Depreciation Calculation'!AH255</f>
        <v>0</v>
      </c>
      <c r="AI46" s="129">
        <f ca="1">'Reg Depreciation Calculation'!AI255</f>
        <v>0</v>
      </c>
      <c r="AJ46" s="129">
        <f ca="1">'Reg Depreciation Calculation'!AJ255</f>
        <v>0</v>
      </c>
      <c r="AK46" s="129">
        <f ca="1">'Reg Depreciation Calculation'!AK255</f>
        <v>0</v>
      </c>
      <c r="AL46" s="129">
        <f ca="1">'Reg Depreciation Calculation'!AL255</f>
        <v>0</v>
      </c>
      <c r="AM46" s="129">
        <f ca="1">'Reg Depreciation Calculation'!AM255</f>
        <v>0</v>
      </c>
      <c r="AN46" s="129">
        <f ca="1">'Reg Depreciation Calculation'!AN255</f>
        <v>0</v>
      </c>
      <c r="AO46" s="129">
        <f ca="1">'Reg Depreciation Calculation'!AO255</f>
        <v>0</v>
      </c>
      <c r="AP46" s="129">
        <f ca="1">'Reg Depreciation Calculation'!AP255</f>
        <v>0</v>
      </c>
      <c r="AQ46" s="129">
        <f ca="1">'Reg Depreciation Calculation'!AQ255</f>
        <v>0</v>
      </c>
      <c r="AR46" s="129">
        <f ca="1">'Reg Depreciation Calculation'!AR255</f>
        <v>0</v>
      </c>
      <c r="AS46" s="129">
        <f ca="1">'Reg Depreciation Calculation'!AS255</f>
        <v>0</v>
      </c>
      <c r="AT46" s="129">
        <f ca="1">'Reg Depreciation Calculation'!AT255</f>
        <v>0</v>
      </c>
      <c r="AU46" s="129">
        <f ca="1">'Reg Depreciation Calculation'!AU255</f>
        <v>0</v>
      </c>
      <c r="AV46" s="129">
        <f ca="1">'Reg Depreciation Calculation'!AV255</f>
        <v>0</v>
      </c>
      <c r="AW46" s="129">
        <f ca="1">'Reg Depreciation Calculation'!AW255</f>
        <v>0</v>
      </c>
      <c r="AX46" s="129">
        <f ca="1">'Reg Depreciation Calculation'!AX255</f>
        <v>0</v>
      </c>
      <c r="AY46" s="129">
        <f ca="1">'Reg Depreciation Calculation'!AY255</f>
        <v>0</v>
      </c>
      <c r="AZ46" s="129">
        <f ca="1">'Reg Depreciation Calculation'!AZ255</f>
        <v>0</v>
      </c>
      <c r="BA46" s="129">
        <f ca="1">'Reg Depreciation Calculation'!BA255</f>
        <v>0</v>
      </c>
      <c r="BB46" s="129">
        <f ca="1">'Reg Depreciation Calculation'!BB255</f>
        <v>0</v>
      </c>
      <c r="BC46" s="129">
        <f ca="1">'Reg Depreciation Calculation'!BC255</f>
        <v>0</v>
      </c>
      <c r="BD46" s="129">
        <f ca="1">'Reg Depreciation Calculation'!BD255</f>
        <v>0</v>
      </c>
      <c r="BE46" s="129">
        <f ca="1">'Reg Depreciation Calculation'!BE255</f>
        <v>0</v>
      </c>
      <c r="BF46" s="129">
        <f ca="1">'Reg Depreciation Calculation'!BF255</f>
        <v>0</v>
      </c>
      <c r="BG46" s="129">
        <f ca="1">'Reg Depreciation Calculation'!BG255</f>
        <v>0</v>
      </c>
      <c r="BH46" s="129">
        <f ca="1">'Reg Depreciation Calculation'!BH255</f>
        <v>0</v>
      </c>
      <c r="BI46" s="129">
        <f ca="1">'Reg Depreciation Calculation'!BI255</f>
        <v>0</v>
      </c>
      <c r="BJ46" s="129">
        <f ca="1">'Reg Depreciation Calculation'!BJ255</f>
        <v>0</v>
      </c>
      <c r="BK46" s="129">
        <f ca="1">'Reg Depreciation Calculation'!BK255</f>
        <v>0</v>
      </c>
      <c r="BL46" s="129">
        <f ca="1">'Reg Depreciation Calculation'!BL255</f>
        <v>0</v>
      </c>
      <c r="BM46" s="129">
        <f ca="1">'Reg Depreciation Calculation'!BM255</f>
        <v>0</v>
      </c>
      <c r="BN46" s="129">
        <f ca="1">'Reg Depreciation Calculation'!BN255</f>
        <v>0</v>
      </c>
      <c r="BO46" s="129">
        <f ca="1">'Reg Depreciation Calculation'!BO255</f>
        <v>0</v>
      </c>
      <c r="BP46" s="129">
        <f ca="1">'Reg Depreciation Calculation'!BP255</f>
        <v>0</v>
      </c>
      <c r="BQ46" s="129">
        <f ca="1">'Reg Depreciation Calculation'!BQ255</f>
        <v>0</v>
      </c>
      <c r="BR46" s="129">
        <f ca="1">'Reg Depreciation Calculation'!BR255</f>
        <v>0</v>
      </c>
      <c r="BS46" s="129">
        <f ca="1">'Reg Depreciation Calculation'!BS255</f>
        <v>0</v>
      </c>
      <c r="BT46" s="129">
        <f ca="1">'Reg Depreciation Calculation'!BT255</f>
        <v>0</v>
      </c>
      <c r="BU46" s="129">
        <f ca="1">'Reg Depreciation Calculation'!BU255</f>
        <v>0</v>
      </c>
      <c r="BV46" s="129">
        <f ca="1">'Reg Depreciation Calculation'!BV255</f>
        <v>0</v>
      </c>
      <c r="BW46" s="129">
        <f ca="1">'Reg Depreciation Calculation'!BW255</f>
        <v>0</v>
      </c>
      <c r="BX46" s="129">
        <f ca="1">'Reg Depreciation Calculation'!BX255</f>
        <v>0</v>
      </c>
      <c r="BY46" s="129">
        <f ca="1">'Reg Depreciation Calculation'!BY255</f>
        <v>0</v>
      </c>
      <c r="BZ46" s="129">
        <f ca="1">'Reg Depreciation Calculation'!BZ255</f>
        <v>0</v>
      </c>
      <c r="CA46" s="129">
        <f ca="1">'Reg Depreciation Calculation'!CA255</f>
        <v>0</v>
      </c>
      <c r="CB46" s="129">
        <f ca="1">'Reg Depreciation Calculation'!CB255</f>
        <v>0</v>
      </c>
      <c r="CC46" s="129">
        <f ca="1">'Reg Depreciation Calculation'!CC255</f>
        <v>0</v>
      </c>
    </row>
    <row r="47" spans="2:81" outlineLevel="1" x14ac:dyDescent="0.25">
      <c r="B47" s="92" t="str">
        <f>Inputs!B48</f>
        <v>[Not Used]</v>
      </c>
      <c r="C47" s="98" t="str">
        <f t="shared" si="11"/>
        <v>Real 2015</v>
      </c>
      <c r="G47" s="379">
        <f t="shared" ca="1" si="12"/>
        <v>0</v>
      </c>
      <c r="H47" s="129">
        <f ca="1">'Reg Depreciation Calculation'!H256</f>
        <v>0</v>
      </c>
      <c r="I47" s="129">
        <f ca="1">'Reg Depreciation Calculation'!I256</f>
        <v>0</v>
      </c>
      <c r="J47" s="129">
        <f ca="1">'Reg Depreciation Calculation'!J256</f>
        <v>0</v>
      </c>
      <c r="K47" s="129">
        <f ca="1">'Reg Depreciation Calculation'!K256</f>
        <v>0</v>
      </c>
      <c r="L47" s="129">
        <f ca="1">'Reg Depreciation Calculation'!L256</f>
        <v>0</v>
      </c>
      <c r="M47" s="129">
        <f ca="1">'Reg Depreciation Calculation'!M256</f>
        <v>0</v>
      </c>
      <c r="N47" s="129">
        <f ca="1">'Reg Depreciation Calculation'!N256</f>
        <v>0</v>
      </c>
      <c r="O47" s="129">
        <f ca="1">'Reg Depreciation Calculation'!O256</f>
        <v>0</v>
      </c>
      <c r="P47" s="129">
        <f ca="1">'Reg Depreciation Calculation'!P256</f>
        <v>0</v>
      </c>
      <c r="Q47" s="129">
        <f ca="1">'Reg Depreciation Calculation'!Q256</f>
        <v>0</v>
      </c>
      <c r="R47" s="129">
        <f ca="1">'Reg Depreciation Calculation'!R256</f>
        <v>0</v>
      </c>
      <c r="S47" s="129">
        <f ca="1">'Reg Depreciation Calculation'!S256</f>
        <v>0</v>
      </c>
      <c r="T47" s="129">
        <f ca="1">'Reg Depreciation Calculation'!T256</f>
        <v>0</v>
      </c>
      <c r="U47" s="129">
        <f ca="1">'Reg Depreciation Calculation'!U256</f>
        <v>0</v>
      </c>
      <c r="V47" s="129">
        <f ca="1">'Reg Depreciation Calculation'!V256</f>
        <v>0</v>
      </c>
      <c r="W47" s="129">
        <f ca="1">'Reg Depreciation Calculation'!W256</f>
        <v>0</v>
      </c>
      <c r="X47" s="129">
        <f ca="1">'Reg Depreciation Calculation'!X256</f>
        <v>0</v>
      </c>
      <c r="Y47" s="129">
        <f ca="1">'Reg Depreciation Calculation'!Y256</f>
        <v>0</v>
      </c>
      <c r="Z47" s="129">
        <f ca="1">'Reg Depreciation Calculation'!Z256</f>
        <v>0</v>
      </c>
      <c r="AA47" s="129">
        <f ca="1">'Reg Depreciation Calculation'!AA256</f>
        <v>0</v>
      </c>
      <c r="AB47" s="129">
        <f ca="1">'Reg Depreciation Calculation'!AB256</f>
        <v>0</v>
      </c>
      <c r="AC47" s="129">
        <f ca="1">'Reg Depreciation Calculation'!AC256</f>
        <v>0</v>
      </c>
      <c r="AD47" s="129">
        <f ca="1">'Reg Depreciation Calculation'!AD256</f>
        <v>0</v>
      </c>
      <c r="AE47" s="129">
        <f ca="1">'Reg Depreciation Calculation'!AE256</f>
        <v>0</v>
      </c>
      <c r="AF47" s="129">
        <f ca="1">'Reg Depreciation Calculation'!AF256</f>
        <v>0</v>
      </c>
      <c r="AG47" s="129">
        <f ca="1">'Reg Depreciation Calculation'!AG256</f>
        <v>0</v>
      </c>
      <c r="AH47" s="129">
        <f ca="1">'Reg Depreciation Calculation'!AH256</f>
        <v>0</v>
      </c>
      <c r="AI47" s="129">
        <f ca="1">'Reg Depreciation Calculation'!AI256</f>
        <v>0</v>
      </c>
      <c r="AJ47" s="129">
        <f ca="1">'Reg Depreciation Calculation'!AJ256</f>
        <v>0</v>
      </c>
      <c r="AK47" s="129">
        <f ca="1">'Reg Depreciation Calculation'!AK256</f>
        <v>0</v>
      </c>
      <c r="AL47" s="129">
        <f ca="1">'Reg Depreciation Calculation'!AL256</f>
        <v>0</v>
      </c>
      <c r="AM47" s="129">
        <f ca="1">'Reg Depreciation Calculation'!AM256</f>
        <v>0</v>
      </c>
      <c r="AN47" s="129">
        <f ca="1">'Reg Depreciation Calculation'!AN256</f>
        <v>0</v>
      </c>
      <c r="AO47" s="129">
        <f ca="1">'Reg Depreciation Calculation'!AO256</f>
        <v>0</v>
      </c>
      <c r="AP47" s="129">
        <f ca="1">'Reg Depreciation Calculation'!AP256</f>
        <v>0</v>
      </c>
      <c r="AQ47" s="129">
        <f ca="1">'Reg Depreciation Calculation'!AQ256</f>
        <v>0</v>
      </c>
      <c r="AR47" s="129">
        <f ca="1">'Reg Depreciation Calculation'!AR256</f>
        <v>0</v>
      </c>
      <c r="AS47" s="129">
        <f ca="1">'Reg Depreciation Calculation'!AS256</f>
        <v>0</v>
      </c>
      <c r="AT47" s="129">
        <f ca="1">'Reg Depreciation Calculation'!AT256</f>
        <v>0</v>
      </c>
      <c r="AU47" s="129">
        <f ca="1">'Reg Depreciation Calculation'!AU256</f>
        <v>0</v>
      </c>
      <c r="AV47" s="129">
        <f ca="1">'Reg Depreciation Calculation'!AV256</f>
        <v>0</v>
      </c>
      <c r="AW47" s="129">
        <f ca="1">'Reg Depreciation Calculation'!AW256</f>
        <v>0</v>
      </c>
      <c r="AX47" s="129">
        <f ca="1">'Reg Depreciation Calculation'!AX256</f>
        <v>0</v>
      </c>
      <c r="AY47" s="129">
        <f ca="1">'Reg Depreciation Calculation'!AY256</f>
        <v>0</v>
      </c>
      <c r="AZ47" s="129">
        <f ca="1">'Reg Depreciation Calculation'!AZ256</f>
        <v>0</v>
      </c>
      <c r="BA47" s="129">
        <f ca="1">'Reg Depreciation Calculation'!BA256</f>
        <v>0</v>
      </c>
      <c r="BB47" s="129">
        <f ca="1">'Reg Depreciation Calculation'!BB256</f>
        <v>0</v>
      </c>
      <c r="BC47" s="129">
        <f ca="1">'Reg Depreciation Calculation'!BC256</f>
        <v>0</v>
      </c>
      <c r="BD47" s="129">
        <f ca="1">'Reg Depreciation Calculation'!BD256</f>
        <v>0</v>
      </c>
      <c r="BE47" s="129">
        <f ca="1">'Reg Depreciation Calculation'!BE256</f>
        <v>0</v>
      </c>
      <c r="BF47" s="129">
        <f ca="1">'Reg Depreciation Calculation'!BF256</f>
        <v>0</v>
      </c>
      <c r="BG47" s="129">
        <f ca="1">'Reg Depreciation Calculation'!BG256</f>
        <v>0</v>
      </c>
      <c r="BH47" s="129">
        <f ca="1">'Reg Depreciation Calculation'!BH256</f>
        <v>0</v>
      </c>
      <c r="BI47" s="129">
        <f ca="1">'Reg Depreciation Calculation'!BI256</f>
        <v>0</v>
      </c>
      <c r="BJ47" s="129">
        <f ca="1">'Reg Depreciation Calculation'!BJ256</f>
        <v>0</v>
      </c>
      <c r="BK47" s="129">
        <f ca="1">'Reg Depreciation Calculation'!BK256</f>
        <v>0</v>
      </c>
      <c r="BL47" s="129">
        <f ca="1">'Reg Depreciation Calculation'!BL256</f>
        <v>0</v>
      </c>
      <c r="BM47" s="129">
        <f ca="1">'Reg Depreciation Calculation'!BM256</f>
        <v>0</v>
      </c>
      <c r="BN47" s="129">
        <f ca="1">'Reg Depreciation Calculation'!BN256</f>
        <v>0</v>
      </c>
      <c r="BO47" s="129">
        <f ca="1">'Reg Depreciation Calculation'!BO256</f>
        <v>0</v>
      </c>
      <c r="BP47" s="129">
        <f ca="1">'Reg Depreciation Calculation'!BP256</f>
        <v>0</v>
      </c>
      <c r="BQ47" s="129">
        <f ca="1">'Reg Depreciation Calculation'!BQ256</f>
        <v>0</v>
      </c>
      <c r="BR47" s="129">
        <f ca="1">'Reg Depreciation Calculation'!BR256</f>
        <v>0</v>
      </c>
      <c r="BS47" s="129">
        <f ca="1">'Reg Depreciation Calculation'!BS256</f>
        <v>0</v>
      </c>
      <c r="BT47" s="129">
        <f ca="1">'Reg Depreciation Calculation'!BT256</f>
        <v>0</v>
      </c>
      <c r="BU47" s="129">
        <f ca="1">'Reg Depreciation Calculation'!BU256</f>
        <v>0</v>
      </c>
      <c r="BV47" s="129">
        <f ca="1">'Reg Depreciation Calculation'!BV256</f>
        <v>0</v>
      </c>
      <c r="BW47" s="129">
        <f ca="1">'Reg Depreciation Calculation'!BW256</f>
        <v>0</v>
      </c>
      <c r="BX47" s="129">
        <f ca="1">'Reg Depreciation Calculation'!BX256</f>
        <v>0</v>
      </c>
      <c r="BY47" s="129">
        <f ca="1">'Reg Depreciation Calculation'!BY256</f>
        <v>0</v>
      </c>
      <c r="BZ47" s="129">
        <f ca="1">'Reg Depreciation Calculation'!BZ256</f>
        <v>0</v>
      </c>
      <c r="CA47" s="129">
        <f ca="1">'Reg Depreciation Calculation'!CA256</f>
        <v>0</v>
      </c>
      <c r="CB47" s="129">
        <f ca="1">'Reg Depreciation Calculation'!CB256</f>
        <v>0</v>
      </c>
      <c r="CC47" s="129">
        <f ca="1">'Reg Depreciation Calculation'!CC256</f>
        <v>0</v>
      </c>
    </row>
    <row r="48" spans="2:81" outlineLevel="1" x14ac:dyDescent="0.25">
      <c r="B48" s="92" t="str">
        <f>Inputs!B49</f>
        <v>[Not Used]</v>
      </c>
      <c r="C48" s="98" t="str">
        <f t="shared" si="11"/>
        <v>Real 2015</v>
      </c>
      <c r="G48" s="379">
        <f t="shared" ca="1" si="12"/>
        <v>0</v>
      </c>
      <c r="H48" s="129">
        <f ca="1">'Reg Depreciation Calculation'!H257</f>
        <v>0</v>
      </c>
      <c r="I48" s="129">
        <f ca="1">'Reg Depreciation Calculation'!I257</f>
        <v>0</v>
      </c>
      <c r="J48" s="129">
        <f ca="1">'Reg Depreciation Calculation'!J257</f>
        <v>0</v>
      </c>
      <c r="K48" s="129">
        <f ca="1">'Reg Depreciation Calculation'!K257</f>
        <v>0</v>
      </c>
      <c r="L48" s="129">
        <f ca="1">'Reg Depreciation Calculation'!L257</f>
        <v>0</v>
      </c>
      <c r="M48" s="129">
        <f ca="1">'Reg Depreciation Calculation'!M257</f>
        <v>0</v>
      </c>
      <c r="N48" s="129">
        <f ca="1">'Reg Depreciation Calculation'!N257</f>
        <v>0</v>
      </c>
      <c r="O48" s="129">
        <f ca="1">'Reg Depreciation Calculation'!O257</f>
        <v>0</v>
      </c>
      <c r="P48" s="129">
        <f ca="1">'Reg Depreciation Calculation'!P257</f>
        <v>0</v>
      </c>
      <c r="Q48" s="129">
        <f ca="1">'Reg Depreciation Calculation'!Q257</f>
        <v>0</v>
      </c>
      <c r="R48" s="129">
        <f ca="1">'Reg Depreciation Calculation'!R257</f>
        <v>0</v>
      </c>
      <c r="S48" s="129">
        <f ca="1">'Reg Depreciation Calculation'!S257</f>
        <v>0</v>
      </c>
      <c r="T48" s="129">
        <f ca="1">'Reg Depreciation Calculation'!T257</f>
        <v>0</v>
      </c>
      <c r="U48" s="129">
        <f ca="1">'Reg Depreciation Calculation'!U257</f>
        <v>0</v>
      </c>
      <c r="V48" s="129">
        <f ca="1">'Reg Depreciation Calculation'!V257</f>
        <v>0</v>
      </c>
      <c r="W48" s="129">
        <f ca="1">'Reg Depreciation Calculation'!W257</f>
        <v>0</v>
      </c>
      <c r="X48" s="129">
        <f ca="1">'Reg Depreciation Calculation'!X257</f>
        <v>0</v>
      </c>
      <c r="Y48" s="129">
        <f ca="1">'Reg Depreciation Calculation'!Y257</f>
        <v>0</v>
      </c>
      <c r="Z48" s="129">
        <f ca="1">'Reg Depreciation Calculation'!Z257</f>
        <v>0</v>
      </c>
      <c r="AA48" s="129">
        <f ca="1">'Reg Depreciation Calculation'!AA257</f>
        <v>0</v>
      </c>
      <c r="AB48" s="129">
        <f ca="1">'Reg Depreciation Calculation'!AB257</f>
        <v>0</v>
      </c>
      <c r="AC48" s="129">
        <f ca="1">'Reg Depreciation Calculation'!AC257</f>
        <v>0</v>
      </c>
      <c r="AD48" s="129">
        <f ca="1">'Reg Depreciation Calculation'!AD257</f>
        <v>0</v>
      </c>
      <c r="AE48" s="129">
        <f ca="1">'Reg Depreciation Calculation'!AE257</f>
        <v>0</v>
      </c>
      <c r="AF48" s="129">
        <f ca="1">'Reg Depreciation Calculation'!AF257</f>
        <v>0</v>
      </c>
      <c r="AG48" s="129">
        <f ca="1">'Reg Depreciation Calculation'!AG257</f>
        <v>0</v>
      </c>
      <c r="AH48" s="129">
        <f ca="1">'Reg Depreciation Calculation'!AH257</f>
        <v>0</v>
      </c>
      <c r="AI48" s="129">
        <f ca="1">'Reg Depreciation Calculation'!AI257</f>
        <v>0</v>
      </c>
      <c r="AJ48" s="129">
        <f ca="1">'Reg Depreciation Calculation'!AJ257</f>
        <v>0</v>
      </c>
      <c r="AK48" s="129">
        <f ca="1">'Reg Depreciation Calculation'!AK257</f>
        <v>0</v>
      </c>
      <c r="AL48" s="129">
        <f ca="1">'Reg Depreciation Calculation'!AL257</f>
        <v>0</v>
      </c>
      <c r="AM48" s="129">
        <f ca="1">'Reg Depreciation Calculation'!AM257</f>
        <v>0</v>
      </c>
      <c r="AN48" s="129">
        <f ca="1">'Reg Depreciation Calculation'!AN257</f>
        <v>0</v>
      </c>
      <c r="AO48" s="129">
        <f ca="1">'Reg Depreciation Calculation'!AO257</f>
        <v>0</v>
      </c>
      <c r="AP48" s="129">
        <f ca="1">'Reg Depreciation Calculation'!AP257</f>
        <v>0</v>
      </c>
      <c r="AQ48" s="129">
        <f ca="1">'Reg Depreciation Calculation'!AQ257</f>
        <v>0</v>
      </c>
      <c r="AR48" s="129">
        <f ca="1">'Reg Depreciation Calculation'!AR257</f>
        <v>0</v>
      </c>
      <c r="AS48" s="129">
        <f ca="1">'Reg Depreciation Calculation'!AS257</f>
        <v>0</v>
      </c>
      <c r="AT48" s="129">
        <f ca="1">'Reg Depreciation Calculation'!AT257</f>
        <v>0</v>
      </c>
      <c r="AU48" s="129">
        <f ca="1">'Reg Depreciation Calculation'!AU257</f>
        <v>0</v>
      </c>
      <c r="AV48" s="129">
        <f ca="1">'Reg Depreciation Calculation'!AV257</f>
        <v>0</v>
      </c>
      <c r="AW48" s="129">
        <f ca="1">'Reg Depreciation Calculation'!AW257</f>
        <v>0</v>
      </c>
      <c r="AX48" s="129">
        <f ca="1">'Reg Depreciation Calculation'!AX257</f>
        <v>0</v>
      </c>
      <c r="AY48" s="129">
        <f ca="1">'Reg Depreciation Calculation'!AY257</f>
        <v>0</v>
      </c>
      <c r="AZ48" s="129">
        <f ca="1">'Reg Depreciation Calculation'!AZ257</f>
        <v>0</v>
      </c>
      <c r="BA48" s="129">
        <f ca="1">'Reg Depreciation Calculation'!BA257</f>
        <v>0</v>
      </c>
      <c r="BB48" s="129">
        <f ca="1">'Reg Depreciation Calculation'!BB257</f>
        <v>0</v>
      </c>
      <c r="BC48" s="129">
        <f ca="1">'Reg Depreciation Calculation'!BC257</f>
        <v>0</v>
      </c>
      <c r="BD48" s="129">
        <f ca="1">'Reg Depreciation Calculation'!BD257</f>
        <v>0</v>
      </c>
      <c r="BE48" s="129">
        <f ca="1">'Reg Depreciation Calculation'!BE257</f>
        <v>0</v>
      </c>
      <c r="BF48" s="129">
        <f ca="1">'Reg Depreciation Calculation'!BF257</f>
        <v>0</v>
      </c>
      <c r="BG48" s="129">
        <f ca="1">'Reg Depreciation Calculation'!BG257</f>
        <v>0</v>
      </c>
      <c r="BH48" s="129">
        <f ca="1">'Reg Depreciation Calculation'!BH257</f>
        <v>0</v>
      </c>
      <c r="BI48" s="129">
        <f ca="1">'Reg Depreciation Calculation'!BI257</f>
        <v>0</v>
      </c>
      <c r="BJ48" s="129">
        <f ca="1">'Reg Depreciation Calculation'!BJ257</f>
        <v>0</v>
      </c>
      <c r="BK48" s="129">
        <f ca="1">'Reg Depreciation Calculation'!BK257</f>
        <v>0</v>
      </c>
      <c r="BL48" s="129">
        <f ca="1">'Reg Depreciation Calculation'!BL257</f>
        <v>0</v>
      </c>
      <c r="BM48" s="129">
        <f ca="1">'Reg Depreciation Calculation'!BM257</f>
        <v>0</v>
      </c>
      <c r="BN48" s="129">
        <f ca="1">'Reg Depreciation Calculation'!BN257</f>
        <v>0</v>
      </c>
      <c r="BO48" s="129">
        <f ca="1">'Reg Depreciation Calculation'!BO257</f>
        <v>0</v>
      </c>
      <c r="BP48" s="129">
        <f ca="1">'Reg Depreciation Calculation'!BP257</f>
        <v>0</v>
      </c>
      <c r="BQ48" s="129">
        <f ca="1">'Reg Depreciation Calculation'!BQ257</f>
        <v>0</v>
      </c>
      <c r="BR48" s="129">
        <f ca="1">'Reg Depreciation Calculation'!BR257</f>
        <v>0</v>
      </c>
      <c r="BS48" s="129">
        <f ca="1">'Reg Depreciation Calculation'!BS257</f>
        <v>0</v>
      </c>
      <c r="BT48" s="129">
        <f ca="1">'Reg Depreciation Calculation'!BT257</f>
        <v>0</v>
      </c>
      <c r="BU48" s="129">
        <f ca="1">'Reg Depreciation Calculation'!BU257</f>
        <v>0</v>
      </c>
      <c r="BV48" s="129">
        <f ca="1">'Reg Depreciation Calculation'!BV257</f>
        <v>0</v>
      </c>
      <c r="BW48" s="129">
        <f ca="1">'Reg Depreciation Calculation'!BW257</f>
        <v>0</v>
      </c>
      <c r="BX48" s="129">
        <f ca="1">'Reg Depreciation Calculation'!BX257</f>
        <v>0</v>
      </c>
      <c r="BY48" s="129">
        <f ca="1">'Reg Depreciation Calculation'!BY257</f>
        <v>0</v>
      </c>
      <c r="BZ48" s="129">
        <f ca="1">'Reg Depreciation Calculation'!BZ257</f>
        <v>0</v>
      </c>
      <c r="CA48" s="129">
        <f ca="1">'Reg Depreciation Calculation'!CA257</f>
        <v>0</v>
      </c>
      <c r="CB48" s="129">
        <f ca="1">'Reg Depreciation Calculation'!CB257</f>
        <v>0</v>
      </c>
      <c r="CC48" s="129">
        <f ca="1">'Reg Depreciation Calculation'!CC257</f>
        <v>0</v>
      </c>
    </row>
    <row r="49" spans="1:81" outlineLevel="1" x14ac:dyDescent="0.25">
      <c r="B49" s="92" t="str">
        <f>Inputs!B50</f>
        <v>[Not Used]</v>
      </c>
      <c r="C49" s="98" t="str">
        <f t="shared" si="11"/>
        <v>Real 2015</v>
      </c>
      <c r="G49" s="379">
        <f t="shared" ca="1" si="12"/>
        <v>0</v>
      </c>
      <c r="H49" s="129">
        <f ca="1">'Reg Depreciation Calculation'!H258</f>
        <v>0</v>
      </c>
      <c r="I49" s="129">
        <f ca="1">'Reg Depreciation Calculation'!I258</f>
        <v>0</v>
      </c>
      <c r="J49" s="129">
        <f ca="1">'Reg Depreciation Calculation'!J258</f>
        <v>0</v>
      </c>
      <c r="K49" s="129">
        <f ca="1">'Reg Depreciation Calculation'!K258</f>
        <v>0</v>
      </c>
      <c r="L49" s="129">
        <f ca="1">'Reg Depreciation Calculation'!L258</f>
        <v>0</v>
      </c>
      <c r="M49" s="129">
        <f ca="1">'Reg Depreciation Calculation'!M258</f>
        <v>0</v>
      </c>
      <c r="N49" s="129">
        <f ca="1">'Reg Depreciation Calculation'!N258</f>
        <v>0</v>
      </c>
      <c r="O49" s="129">
        <f ca="1">'Reg Depreciation Calculation'!O258</f>
        <v>0</v>
      </c>
      <c r="P49" s="129">
        <f ca="1">'Reg Depreciation Calculation'!P258</f>
        <v>0</v>
      </c>
      <c r="Q49" s="129">
        <f ca="1">'Reg Depreciation Calculation'!Q258</f>
        <v>0</v>
      </c>
      <c r="R49" s="129">
        <f ca="1">'Reg Depreciation Calculation'!R258</f>
        <v>0</v>
      </c>
      <c r="S49" s="129">
        <f ca="1">'Reg Depreciation Calculation'!S258</f>
        <v>0</v>
      </c>
      <c r="T49" s="129">
        <f ca="1">'Reg Depreciation Calculation'!T258</f>
        <v>0</v>
      </c>
      <c r="U49" s="129">
        <f ca="1">'Reg Depreciation Calculation'!U258</f>
        <v>0</v>
      </c>
      <c r="V49" s="129">
        <f ca="1">'Reg Depreciation Calculation'!V258</f>
        <v>0</v>
      </c>
      <c r="W49" s="129">
        <f ca="1">'Reg Depreciation Calculation'!W258</f>
        <v>0</v>
      </c>
      <c r="X49" s="129">
        <f ca="1">'Reg Depreciation Calculation'!X258</f>
        <v>0</v>
      </c>
      <c r="Y49" s="129">
        <f ca="1">'Reg Depreciation Calculation'!Y258</f>
        <v>0</v>
      </c>
      <c r="Z49" s="129">
        <f ca="1">'Reg Depreciation Calculation'!Z258</f>
        <v>0</v>
      </c>
      <c r="AA49" s="129">
        <f ca="1">'Reg Depreciation Calculation'!AA258</f>
        <v>0</v>
      </c>
      <c r="AB49" s="129">
        <f ca="1">'Reg Depreciation Calculation'!AB258</f>
        <v>0</v>
      </c>
      <c r="AC49" s="129">
        <f ca="1">'Reg Depreciation Calculation'!AC258</f>
        <v>0</v>
      </c>
      <c r="AD49" s="129">
        <f ca="1">'Reg Depreciation Calculation'!AD258</f>
        <v>0</v>
      </c>
      <c r="AE49" s="129">
        <f ca="1">'Reg Depreciation Calculation'!AE258</f>
        <v>0</v>
      </c>
      <c r="AF49" s="129">
        <f ca="1">'Reg Depreciation Calculation'!AF258</f>
        <v>0</v>
      </c>
      <c r="AG49" s="129">
        <f ca="1">'Reg Depreciation Calculation'!AG258</f>
        <v>0</v>
      </c>
      <c r="AH49" s="129">
        <f ca="1">'Reg Depreciation Calculation'!AH258</f>
        <v>0</v>
      </c>
      <c r="AI49" s="129">
        <f ca="1">'Reg Depreciation Calculation'!AI258</f>
        <v>0</v>
      </c>
      <c r="AJ49" s="129">
        <f ca="1">'Reg Depreciation Calculation'!AJ258</f>
        <v>0</v>
      </c>
      <c r="AK49" s="129">
        <f ca="1">'Reg Depreciation Calculation'!AK258</f>
        <v>0</v>
      </c>
      <c r="AL49" s="129">
        <f ca="1">'Reg Depreciation Calculation'!AL258</f>
        <v>0</v>
      </c>
      <c r="AM49" s="129">
        <f ca="1">'Reg Depreciation Calculation'!AM258</f>
        <v>0</v>
      </c>
      <c r="AN49" s="129">
        <f ca="1">'Reg Depreciation Calculation'!AN258</f>
        <v>0</v>
      </c>
      <c r="AO49" s="129">
        <f ca="1">'Reg Depreciation Calculation'!AO258</f>
        <v>0</v>
      </c>
      <c r="AP49" s="129">
        <f ca="1">'Reg Depreciation Calculation'!AP258</f>
        <v>0</v>
      </c>
      <c r="AQ49" s="129">
        <f ca="1">'Reg Depreciation Calculation'!AQ258</f>
        <v>0</v>
      </c>
      <c r="AR49" s="129">
        <f ca="1">'Reg Depreciation Calculation'!AR258</f>
        <v>0</v>
      </c>
      <c r="AS49" s="129">
        <f ca="1">'Reg Depreciation Calculation'!AS258</f>
        <v>0</v>
      </c>
      <c r="AT49" s="129">
        <f ca="1">'Reg Depreciation Calculation'!AT258</f>
        <v>0</v>
      </c>
      <c r="AU49" s="129">
        <f ca="1">'Reg Depreciation Calculation'!AU258</f>
        <v>0</v>
      </c>
      <c r="AV49" s="129">
        <f ca="1">'Reg Depreciation Calculation'!AV258</f>
        <v>0</v>
      </c>
      <c r="AW49" s="129">
        <f ca="1">'Reg Depreciation Calculation'!AW258</f>
        <v>0</v>
      </c>
      <c r="AX49" s="129">
        <f ca="1">'Reg Depreciation Calculation'!AX258</f>
        <v>0</v>
      </c>
      <c r="AY49" s="129">
        <f ca="1">'Reg Depreciation Calculation'!AY258</f>
        <v>0</v>
      </c>
      <c r="AZ49" s="129">
        <f ca="1">'Reg Depreciation Calculation'!AZ258</f>
        <v>0</v>
      </c>
      <c r="BA49" s="129">
        <f ca="1">'Reg Depreciation Calculation'!BA258</f>
        <v>0</v>
      </c>
      <c r="BB49" s="129">
        <f ca="1">'Reg Depreciation Calculation'!BB258</f>
        <v>0</v>
      </c>
      <c r="BC49" s="129">
        <f ca="1">'Reg Depreciation Calculation'!BC258</f>
        <v>0</v>
      </c>
      <c r="BD49" s="129">
        <f ca="1">'Reg Depreciation Calculation'!BD258</f>
        <v>0</v>
      </c>
      <c r="BE49" s="129">
        <f ca="1">'Reg Depreciation Calculation'!BE258</f>
        <v>0</v>
      </c>
      <c r="BF49" s="129">
        <f ca="1">'Reg Depreciation Calculation'!BF258</f>
        <v>0</v>
      </c>
      <c r="BG49" s="129">
        <f ca="1">'Reg Depreciation Calculation'!BG258</f>
        <v>0</v>
      </c>
      <c r="BH49" s="129">
        <f ca="1">'Reg Depreciation Calculation'!BH258</f>
        <v>0</v>
      </c>
      <c r="BI49" s="129">
        <f ca="1">'Reg Depreciation Calculation'!BI258</f>
        <v>0</v>
      </c>
      <c r="BJ49" s="129">
        <f ca="1">'Reg Depreciation Calculation'!BJ258</f>
        <v>0</v>
      </c>
      <c r="BK49" s="129">
        <f ca="1">'Reg Depreciation Calculation'!BK258</f>
        <v>0</v>
      </c>
      <c r="BL49" s="129">
        <f ca="1">'Reg Depreciation Calculation'!BL258</f>
        <v>0</v>
      </c>
      <c r="BM49" s="129">
        <f ca="1">'Reg Depreciation Calculation'!BM258</f>
        <v>0</v>
      </c>
      <c r="BN49" s="129">
        <f ca="1">'Reg Depreciation Calculation'!BN258</f>
        <v>0</v>
      </c>
      <c r="BO49" s="129">
        <f ca="1">'Reg Depreciation Calculation'!BO258</f>
        <v>0</v>
      </c>
      <c r="BP49" s="129">
        <f ca="1">'Reg Depreciation Calculation'!BP258</f>
        <v>0</v>
      </c>
      <c r="BQ49" s="129">
        <f ca="1">'Reg Depreciation Calculation'!BQ258</f>
        <v>0</v>
      </c>
      <c r="BR49" s="129">
        <f ca="1">'Reg Depreciation Calculation'!BR258</f>
        <v>0</v>
      </c>
      <c r="BS49" s="129">
        <f ca="1">'Reg Depreciation Calculation'!BS258</f>
        <v>0</v>
      </c>
      <c r="BT49" s="129">
        <f ca="1">'Reg Depreciation Calculation'!BT258</f>
        <v>0</v>
      </c>
      <c r="BU49" s="129">
        <f ca="1">'Reg Depreciation Calculation'!BU258</f>
        <v>0</v>
      </c>
      <c r="BV49" s="129">
        <f ca="1">'Reg Depreciation Calculation'!BV258</f>
        <v>0</v>
      </c>
      <c r="BW49" s="129">
        <f ca="1">'Reg Depreciation Calculation'!BW258</f>
        <v>0</v>
      </c>
      <c r="BX49" s="129">
        <f ca="1">'Reg Depreciation Calculation'!BX258</f>
        <v>0</v>
      </c>
      <c r="BY49" s="129">
        <f ca="1">'Reg Depreciation Calculation'!BY258</f>
        <v>0</v>
      </c>
      <c r="BZ49" s="129">
        <f ca="1">'Reg Depreciation Calculation'!BZ258</f>
        <v>0</v>
      </c>
      <c r="CA49" s="129">
        <f ca="1">'Reg Depreciation Calculation'!CA258</f>
        <v>0</v>
      </c>
      <c r="CB49" s="129">
        <f ca="1">'Reg Depreciation Calculation'!CB258</f>
        <v>0</v>
      </c>
      <c r="CC49" s="129">
        <f ca="1">'Reg Depreciation Calculation'!CC258</f>
        <v>0</v>
      </c>
    </row>
    <row r="50" spans="1:81" outlineLevel="1" x14ac:dyDescent="0.25">
      <c r="B50" s="92" t="str">
        <f>Inputs!B51</f>
        <v>[Not Used]</v>
      </c>
      <c r="C50" s="98" t="str">
        <f t="shared" si="11"/>
        <v>Real 2015</v>
      </c>
      <c r="G50" s="379">
        <f t="shared" ca="1" si="12"/>
        <v>0</v>
      </c>
      <c r="H50" s="129">
        <f ca="1">'Reg Depreciation Calculation'!H259</f>
        <v>0</v>
      </c>
      <c r="I50" s="129">
        <f ca="1">'Reg Depreciation Calculation'!I259</f>
        <v>0</v>
      </c>
      <c r="J50" s="129">
        <f ca="1">'Reg Depreciation Calculation'!J259</f>
        <v>0</v>
      </c>
      <c r="K50" s="129">
        <f ca="1">'Reg Depreciation Calculation'!K259</f>
        <v>0</v>
      </c>
      <c r="L50" s="129">
        <f ca="1">'Reg Depreciation Calculation'!L259</f>
        <v>0</v>
      </c>
      <c r="M50" s="129">
        <f ca="1">'Reg Depreciation Calculation'!M259</f>
        <v>0</v>
      </c>
      <c r="N50" s="129">
        <f ca="1">'Reg Depreciation Calculation'!N259</f>
        <v>0</v>
      </c>
      <c r="O50" s="129">
        <f ca="1">'Reg Depreciation Calculation'!O259</f>
        <v>0</v>
      </c>
      <c r="P50" s="129">
        <f ca="1">'Reg Depreciation Calculation'!P259</f>
        <v>0</v>
      </c>
      <c r="Q50" s="129">
        <f ca="1">'Reg Depreciation Calculation'!Q259</f>
        <v>0</v>
      </c>
      <c r="R50" s="129">
        <f ca="1">'Reg Depreciation Calculation'!R259</f>
        <v>0</v>
      </c>
      <c r="S50" s="129">
        <f ca="1">'Reg Depreciation Calculation'!S259</f>
        <v>0</v>
      </c>
      <c r="T50" s="129">
        <f ca="1">'Reg Depreciation Calculation'!T259</f>
        <v>0</v>
      </c>
      <c r="U50" s="129">
        <f ca="1">'Reg Depreciation Calculation'!U259</f>
        <v>0</v>
      </c>
      <c r="V50" s="129">
        <f ca="1">'Reg Depreciation Calculation'!V259</f>
        <v>0</v>
      </c>
      <c r="W50" s="129">
        <f ca="1">'Reg Depreciation Calculation'!W259</f>
        <v>0</v>
      </c>
      <c r="X50" s="129">
        <f ca="1">'Reg Depreciation Calculation'!X259</f>
        <v>0</v>
      </c>
      <c r="Y50" s="129">
        <f ca="1">'Reg Depreciation Calculation'!Y259</f>
        <v>0</v>
      </c>
      <c r="Z50" s="129">
        <f ca="1">'Reg Depreciation Calculation'!Z259</f>
        <v>0</v>
      </c>
      <c r="AA50" s="129">
        <f ca="1">'Reg Depreciation Calculation'!AA259</f>
        <v>0</v>
      </c>
      <c r="AB50" s="129">
        <f ca="1">'Reg Depreciation Calculation'!AB259</f>
        <v>0</v>
      </c>
      <c r="AC50" s="129">
        <f ca="1">'Reg Depreciation Calculation'!AC259</f>
        <v>0</v>
      </c>
      <c r="AD50" s="129">
        <f ca="1">'Reg Depreciation Calculation'!AD259</f>
        <v>0</v>
      </c>
      <c r="AE50" s="129">
        <f ca="1">'Reg Depreciation Calculation'!AE259</f>
        <v>0</v>
      </c>
      <c r="AF50" s="129">
        <f ca="1">'Reg Depreciation Calculation'!AF259</f>
        <v>0</v>
      </c>
      <c r="AG50" s="129">
        <f ca="1">'Reg Depreciation Calculation'!AG259</f>
        <v>0</v>
      </c>
      <c r="AH50" s="129">
        <f ca="1">'Reg Depreciation Calculation'!AH259</f>
        <v>0</v>
      </c>
      <c r="AI50" s="129">
        <f ca="1">'Reg Depreciation Calculation'!AI259</f>
        <v>0</v>
      </c>
      <c r="AJ50" s="129">
        <f ca="1">'Reg Depreciation Calculation'!AJ259</f>
        <v>0</v>
      </c>
      <c r="AK50" s="129">
        <f ca="1">'Reg Depreciation Calculation'!AK259</f>
        <v>0</v>
      </c>
      <c r="AL50" s="129">
        <f ca="1">'Reg Depreciation Calculation'!AL259</f>
        <v>0</v>
      </c>
      <c r="AM50" s="129">
        <f ca="1">'Reg Depreciation Calculation'!AM259</f>
        <v>0</v>
      </c>
      <c r="AN50" s="129">
        <f ca="1">'Reg Depreciation Calculation'!AN259</f>
        <v>0</v>
      </c>
      <c r="AO50" s="129">
        <f ca="1">'Reg Depreciation Calculation'!AO259</f>
        <v>0</v>
      </c>
      <c r="AP50" s="129">
        <f ca="1">'Reg Depreciation Calculation'!AP259</f>
        <v>0</v>
      </c>
      <c r="AQ50" s="129">
        <f ca="1">'Reg Depreciation Calculation'!AQ259</f>
        <v>0</v>
      </c>
      <c r="AR50" s="129">
        <f ca="1">'Reg Depreciation Calculation'!AR259</f>
        <v>0</v>
      </c>
      <c r="AS50" s="129">
        <f ca="1">'Reg Depreciation Calculation'!AS259</f>
        <v>0</v>
      </c>
      <c r="AT50" s="129">
        <f ca="1">'Reg Depreciation Calculation'!AT259</f>
        <v>0</v>
      </c>
      <c r="AU50" s="129">
        <f ca="1">'Reg Depreciation Calculation'!AU259</f>
        <v>0</v>
      </c>
      <c r="AV50" s="129">
        <f ca="1">'Reg Depreciation Calculation'!AV259</f>
        <v>0</v>
      </c>
      <c r="AW50" s="129">
        <f ca="1">'Reg Depreciation Calculation'!AW259</f>
        <v>0</v>
      </c>
      <c r="AX50" s="129">
        <f ca="1">'Reg Depreciation Calculation'!AX259</f>
        <v>0</v>
      </c>
      <c r="AY50" s="129">
        <f ca="1">'Reg Depreciation Calculation'!AY259</f>
        <v>0</v>
      </c>
      <c r="AZ50" s="129">
        <f ca="1">'Reg Depreciation Calculation'!AZ259</f>
        <v>0</v>
      </c>
      <c r="BA50" s="129">
        <f ca="1">'Reg Depreciation Calculation'!BA259</f>
        <v>0</v>
      </c>
      <c r="BB50" s="129">
        <f ca="1">'Reg Depreciation Calculation'!BB259</f>
        <v>0</v>
      </c>
      <c r="BC50" s="129">
        <f ca="1">'Reg Depreciation Calculation'!BC259</f>
        <v>0</v>
      </c>
      <c r="BD50" s="129">
        <f ca="1">'Reg Depreciation Calculation'!BD259</f>
        <v>0</v>
      </c>
      <c r="BE50" s="129">
        <f ca="1">'Reg Depreciation Calculation'!BE259</f>
        <v>0</v>
      </c>
      <c r="BF50" s="129">
        <f ca="1">'Reg Depreciation Calculation'!BF259</f>
        <v>0</v>
      </c>
      <c r="BG50" s="129">
        <f ca="1">'Reg Depreciation Calculation'!BG259</f>
        <v>0</v>
      </c>
      <c r="BH50" s="129">
        <f ca="1">'Reg Depreciation Calculation'!BH259</f>
        <v>0</v>
      </c>
      <c r="BI50" s="129">
        <f ca="1">'Reg Depreciation Calculation'!BI259</f>
        <v>0</v>
      </c>
      <c r="BJ50" s="129">
        <f ca="1">'Reg Depreciation Calculation'!BJ259</f>
        <v>0</v>
      </c>
      <c r="BK50" s="129">
        <f ca="1">'Reg Depreciation Calculation'!BK259</f>
        <v>0</v>
      </c>
      <c r="BL50" s="129">
        <f ca="1">'Reg Depreciation Calculation'!BL259</f>
        <v>0</v>
      </c>
      <c r="BM50" s="129">
        <f ca="1">'Reg Depreciation Calculation'!BM259</f>
        <v>0</v>
      </c>
      <c r="BN50" s="129">
        <f ca="1">'Reg Depreciation Calculation'!BN259</f>
        <v>0</v>
      </c>
      <c r="BO50" s="129">
        <f ca="1">'Reg Depreciation Calculation'!BO259</f>
        <v>0</v>
      </c>
      <c r="BP50" s="129">
        <f ca="1">'Reg Depreciation Calculation'!BP259</f>
        <v>0</v>
      </c>
      <c r="BQ50" s="129">
        <f ca="1">'Reg Depreciation Calculation'!BQ259</f>
        <v>0</v>
      </c>
      <c r="BR50" s="129">
        <f ca="1">'Reg Depreciation Calculation'!BR259</f>
        <v>0</v>
      </c>
      <c r="BS50" s="129">
        <f ca="1">'Reg Depreciation Calculation'!BS259</f>
        <v>0</v>
      </c>
      <c r="BT50" s="129">
        <f ca="1">'Reg Depreciation Calculation'!BT259</f>
        <v>0</v>
      </c>
      <c r="BU50" s="129">
        <f ca="1">'Reg Depreciation Calculation'!BU259</f>
        <v>0</v>
      </c>
      <c r="BV50" s="129">
        <f ca="1">'Reg Depreciation Calculation'!BV259</f>
        <v>0</v>
      </c>
      <c r="BW50" s="129">
        <f ca="1">'Reg Depreciation Calculation'!BW259</f>
        <v>0</v>
      </c>
      <c r="BX50" s="129">
        <f ca="1">'Reg Depreciation Calculation'!BX259</f>
        <v>0</v>
      </c>
      <c r="BY50" s="129">
        <f ca="1">'Reg Depreciation Calculation'!BY259</f>
        <v>0</v>
      </c>
      <c r="BZ50" s="129">
        <f ca="1">'Reg Depreciation Calculation'!BZ259</f>
        <v>0</v>
      </c>
      <c r="CA50" s="129">
        <f ca="1">'Reg Depreciation Calculation'!CA259</f>
        <v>0</v>
      </c>
      <c r="CB50" s="129">
        <f ca="1">'Reg Depreciation Calculation'!CB259</f>
        <v>0</v>
      </c>
      <c r="CC50" s="129">
        <f ca="1">'Reg Depreciation Calculation'!CC259</f>
        <v>0</v>
      </c>
    </row>
    <row r="51" spans="1:81" outlineLevel="1" x14ac:dyDescent="0.25">
      <c r="B51" s="92" t="str">
        <f>Inputs!B52</f>
        <v>[Not Used]</v>
      </c>
      <c r="C51" s="98" t="str">
        <f t="shared" si="11"/>
        <v>Real 2015</v>
      </c>
      <c r="G51" s="379">
        <f t="shared" ca="1" si="12"/>
        <v>0</v>
      </c>
      <c r="H51" s="129">
        <f ca="1">'Reg Depreciation Calculation'!H260</f>
        <v>0</v>
      </c>
      <c r="I51" s="129">
        <f ca="1">'Reg Depreciation Calculation'!I260</f>
        <v>0</v>
      </c>
      <c r="J51" s="129">
        <f ca="1">'Reg Depreciation Calculation'!J260</f>
        <v>0</v>
      </c>
      <c r="K51" s="129">
        <f ca="1">'Reg Depreciation Calculation'!K260</f>
        <v>0</v>
      </c>
      <c r="L51" s="129">
        <f ca="1">'Reg Depreciation Calculation'!L260</f>
        <v>0</v>
      </c>
      <c r="M51" s="129">
        <f ca="1">'Reg Depreciation Calculation'!M260</f>
        <v>0</v>
      </c>
      <c r="N51" s="129">
        <f ca="1">'Reg Depreciation Calculation'!N260</f>
        <v>0</v>
      </c>
      <c r="O51" s="129">
        <f ca="1">'Reg Depreciation Calculation'!O260</f>
        <v>0</v>
      </c>
      <c r="P51" s="129">
        <f ca="1">'Reg Depreciation Calculation'!P260</f>
        <v>0</v>
      </c>
      <c r="Q51" s="129">
        <f ca="1">'Reg Depreciation Calculation'!Q260</f>
        <v>0</v>
      </c>
      <c r="R51" s="129">
        <f ca="1">'Reg Depreciation Calculation'!R260</f>
        <v>0</v>
      </c>
      <c r="S51" s="129">
        <f ca="1">'Reg Depreciation Calculation'!S260</f>
        <v>0</v>
      </c>
      <c r="T51" s="129">
        <f ca="1">'Reg Depreciation Calculation'!T260</f>
        <v>0</v>
      </c>
      <c r="U51" s="129">
        <f ca="1">'Reg Depreciation Calculation'!U260</f>
        <v>0</v>
      </c>
      <c r="V51" s="129">
        <f ca="1">'Reg Depreciation Calculation'!V260</f>
        <v>0</v>
      </c>
      <c r="W51" s="129">
        <f ca="1">'Reg Depreciation Calculation'!W260</f>
        <v>0</v>
      </c>
      <c r="X51" s="129">
        <f ca="1">'Reg Depreciation Calculation'!X260</f>
        <v>0</v>
      </c>
      <c r="Y51" s="129">
        <f ca="1">'Reg Depreciation Calculation'!Y260</f>
        <v>0</v>
      </c>
      <c r="Z51" s="129">
        <f ca="1">'Reg Depreciation Calculation'!Z260</f>
        <v>0</v>
      </c>
      <c r="AA51" s="129">
        <f ca="1">'Reg Depreciation Calculation'!AA260</f>
        <v>0</v>
      </c>
      <c r="AB51" s="129">
        <f ca="1">'Reg Depreciation Calculation'!AB260</f>
        <v>0</v>
      </c>
      <c r="AC51" s="129">
        <f ca="1">'Reg Depreciation Calculation'!AC260</f>
        <v>0</v>
      </c>
      <c r="AD51" s="129">
        <f ca="1">'Reg Depreciation Calculation'!AD260</f>
        <v>0</v>
      </c>
      <c r="AE51" s="129">
        <f ca="1">'Reg Depreciation Calculation'!AE260</f>
        <v>0</v>
      </c>
      <c r="AF51" s="129">
        <f ca="1">'Reg Depreciation Calculation'!AF260</f>
        <v>0</v>
      </c>
      <c r="AG51" s="129">
        <f ca="1">'Reg Depreciation Calculation'!AG260</f>
        <v>0</v>
      </c>
      <c r="AH51" s="129">
        <f ca="1">'Reg Depreciation Calculation'!AH260</f>
        <v>0</v>
      </c>
      <c r="AI51" s="129">
        <f ca="1">'Reg Depreciation Calculation'!AI260</f>
        <v>0</v>
      </c>
      <c r="AJ51" s="129">
        <f ca="1">'Reg Depreciation Calculation'!AJ260</f>
        <v>0</v>
      </c>
      <c r="AK51" s="129">
        <f ca="1">'Reg Depreciation Calculation'!AK260</f>
        <v>0</v>
      </c>
      <c r="AL51" s="129">
        <f ca="1">'Reg Depreciation Calculation'!AL260</f>
        <v>0</v>
      </c>
      <c r="AM51" s="129">
        <f ca="1">'Reg Depreciation Calculation'!AM260</f>
        <v>0</v>
      </c>
      <c r="AN51" s="129">
        <f ca="1">'Reg Depreciation Calculation'!AN260</f>
        <v>0</v>
      </c>
      <c r="AO51" s="129">
        <f ca="1">'Reg Depreciation Calculation'!AO260</f>
        <v>0</v>
      </c>
      <c r="AP51" s="129">
        <f ca="1">'Reg Depreciation Calculation'!AP260</f>
        <v>0</v>
      </c>
      <c r="AQ51" s="129">
        <f ca="1">'Reg Depreciation Calculation'!AQ260</f>
        <v>0</v>
      </c>
      <c r="AR51" s="129">
        <f ca="1">'Reg Depreciation Calculation'!AR260</f>
        <v>0</v>
      </c>
      <c r="AS51" s="129">
        <f ca="1">'Reg Depreciation Calculation'!AS260</f>
        <v>0</v>
      </c>
      <c r="AT51" s="129">
        <f ca="1">'Reg Depreciation Calculation'!AT260</f>
        <v>0</v>
      </c>
      <c r="AU51" s="129">
        <f ca="1">'Reg Depreciation Calculation'!AU260</f>
        <v>0</v>
      </c>
      <c r="AV51" s="129">
        <f ca="1">'Reg Depreciation Calculation'!AV260</f>
        <v>0</v>
      </c>
      <c r="AW51" s="129">
        <f ca="1">'Reg Depreciation Calculation'!AW260</f>
        <v>0</v>
      </c>
      <c r="AX51" s="129">
        <f ca="1">'Reg Depreciation Calculation'!AX260</f>
        <v>0</v>
      </c>
      <c r="AY51" s="129">
        <f ca="1">'Reg Depreciation Calculation'!AY260</f>
        <v>0</v>
      </c>
      <c r="AZ51" s="129">
        <f ca="1">'Reg Depreciation Calculation'!AZ260</f>
        <v>0</v>
      </c>
      <c r="BA51" s="129">
        <f ca="1">'Reg Depreciation Calculation'!BA260</f>
        <v>0</v>
      </c>
      <c r="BB51" s="129">
        <f ca="1">'Reg Depreciation Calculation'!BB260</f>
        <v>0</v>
      </c>
      <c r="BC51" s="129">
        <f ca="1">'Reg Depreciation Calculation'!BC260</f>
        <v>0</v>
      </c>
      <c r="BD51" s="129">
        <f ca="1">'Reg Depreciation Calculation'!BD260</f>
        <v>0</v>
      </c>
      <c r="BE51" s="129">
        <f ca="1">'Reg Depreciation Calculation'!BE260</f>
        <v>0</v>
      </c>
      <c r="BF51" s="129">
        <f ca="1">'Reg Depreciation Calculation'!BF260</f>
        <v>0</v>
      </c>
      <c r="BG51" s="129">
        <f ca="1">'Reg Depreciation Calculation'!BG260</f>
        <v>0</v>
      </c>
      <c r="BH51" s="129">
        <f ca="1">'Reg Depreciation Calculation'!BH260</f>
        <v>0</v>
      </c>
      <c r="BI51" s="129">
        <f ca="1">'Reg Depreciation Calculation'!BI260</f>
        <v>0</v>
      </c>
      <c r="BJ51" s="129">
        <f ca="1">'Reg Depreciation Calculation'!BJ260</f>
        <v>0</v>
      </c>
      <c r="BK51" s="129">
        <f ca="1">'Reg Depreciation Calculation'!BK260</f>
        <v>0</v>
      </c>
      <c r="BL51" s="129">
        <f ca="1">'Reg Depreciation Calculation'!BL260</f>
        <v>0</v>
      </c>
      <c r="BM51" s="129">
        <f ca="1">'Reg Depreciation Calculation'!BM260</f>
        <v>0</v>
      </c>
      <c r="BN51" s="129">
        <f ca="1">'Reg Depreciation Calculation'!BN260</f>
        <v>0</v>
      </c>
      <c r="BO51" s="129">
        <f ca="1">'Reg Depreciation Calculation'!BO260</f>
        <v>0</v>
      </c>
      <c r="BP51" s="129">
        <f ca="1">'Reg Depreciation Calculation'!BP260</f>
        <v>0</v>
      </c>
      <c r="BQ51" s="129">
        <f ca="1">'Reg Depreciation Calculation'!BQ260</f>
        <v>0</v>
      </c>
      <c r="BR51" s="129">
        <f ca="1">'Reg Depreciation Calculation'!BR260</f>
        <v>0</v>
      </c>
      <c r="BS51" s="129">
        <f ca="1">'Reg Depreciation Calculation'!BS260</f>
        <v>0</v>
      </c>
      <c r="BT51" s="129">
        <f ca="1">'Reg Depreciation Calculation'!BT260</f>
        <v>0</v>
      </c>
      <c r="BU51" s="129">
        <f ca="1">'Reg Depreciation Calculation'!BU260</f>
        <v>0</v>
      </c>
      <c r="BV51" s="129">
        <f ca="1">'Reg Depreciation Calculation'!BV260</f>
        <v>0</v>
      </c>
      <c r="BW51" s="129">
        <f ca="1">'Reg Depreciation Calculation'!BW260</f>
        <v>0</v>
      </c>
      <c r="BX51" s="129">
        <f ca="1">'Reg Depreciation Calculation'!BX260</f>
        <v>0</v>
      </c>
      <c r="BY51" s="129">
        <f ca="1">'Reg Depreciation Calculation'!BY260</f>
        <v>0</v>
      </c>
      <c r="BZ51" s="129">
        <f ca="1">'Reg Depreciation Calculation'!BZ260</f>
        <v>0</v>
      </c>
      <c r="CA51" s="129">
        <f ca="1">'Reg Depreciation Calculation'!CA260</f>
        <v>0</v>
      </c>
      <c r="CB51" s="129">
        <f ca="1">'Reg Depreciation Calculation'!CB260</f>
        <v>0</v>
      </c>
      <c r="CC51" s="129">
        <f ca="1">'Reg Depreciation Calculation'!CC260</f>
        <v>0</v>
      </c>
    </row>
    <row r="52" spans="1:81" outlineLevel="1" x14ac:dyDescent="0.25">
      <c r="B52" s="92" t="str">
        <f>Inputs!B53</f>
        <v>[Not Used]</v>
      </c>
      <c r="C52" s="98" t="str">
        <f t="shared" si="11"/>
        <v>Real 2015</v>
      </c>
      <c r="G52" s="379">
        <f t="shared" ca="1" si="12"/>
        <v>0</v>
      </c>
      <c r="H52" s="129">
        <f ca="1">'Reg Depreciation Calculation'!H261</f>
        <v>0</v>
      </c>
      <c r="I52" s="129">
        <f ca="1">'Reg Depreciation Calculation'!I261</f>
        <v>0</v>
      </c>
      <c r="J52" s="129">
        <f ca="1">'Reg Depreciation Calculation'!J261</f>
        <v>0</v>
      </c>
      <c r="K52" s="129">
        <f ca="1">'Reg Depreciation Calculation'!K261</f>
        <v>0</v>
      </c>
      <c r="L52" s="129">
        <f ca="1">'Reg Depreciation Calculation'!L261</f>
        <v>0</v>
      </c>
      <c r="M52" s="129">
        <f ca="1">'Reg Depreciation Calculation'!M261</f>
        <v>0</v>
      </c>
      <c r="N52" s="129">
        <f ca="1">'Reg Depreciation Calculation'!N261</f>
        <v>0</v>
      </c>
      <c r="O52" s="129">
        <f ca="1">'Reg Depreciation Calculation'!O261</f>
        <v>0</v>
      </c>
      <c r="P52" s="129">
        <f ca="1">'Reg Depreciation Calculation'!P261</f>
        <v>0</v>
      </c>
      <c r="Q52" s="129">
        <f ca="1">'Reg Depreciation Calculation'!Q261</f>
        <v>0</v>
      </c>
      <c r="R52" s="129">
        <f ca="1">'Reg Depreciation Calculation'!R261</f>
        <v>0</v>
      </c>
      <c r="S52" s="129">
        <f ca="1">'Reg Depreciation Calculation'!S261</f>
        <v>0</v>
      </c>
      <c r="T52" s="129">
        <f ca="1">'Reg Depreciation Calculation'!T261</f>
        <v>0</v>
      </c>
      <c r="U52" s="129">
        <f ca="1">'Reg Depreciation Calculation'!U261</f>
        <v>0</v>
      </c>
      <c r="V52" s="129">
        <f ca="1">'Reg Depreciation Calculation'!V261</f>
        <v>0</v>
      </c>
      <c r="W52" s="129">
        <f ca="1">'Reg Depreciation Calculation'!W261</f>
        <v>0</v>
      </c>
      <c r="X52" s="129">
        <f ca="1">'Reg Depreciation Calculation'!X261</f>
        <v>0</v>
      </c>
      <c r="Y52" s="129">
        <f ca="1">'Reg Depreciation Calculation'!Y261</f>
        <v>0</v>
      </c>
      <c r="Z52" s="129">
        <f ca="1">'Reg Depreciation Calculation'!Z261</f>
        <v>0</v>
      </c>
      <c r="AA52" s="129">
        <f ca="1">'Reg Depreciation Calculation'!AA261</f>
        <v>0</v>
      </c>
      <c r="AB52" s="129">
        <f ca="1">'Reg Depreciation Calculation'!AB261</f>
        <v>0</v>
      </c>
      <c r="AC52" s="129">
        <f ca="1">'Reg Depreciation Calculation'!AC261</f>
        <v>0</v>
      </c>
      <c r="AD52" s="129">
        <f ca="1">'Reg Depreciation Calculation'!AD261</f>
        <v>0</v>
      </c>
      <c r="AE52" s="129">
        <f ca="1">'Reg Depreciation Calculation'!AE261</f>
        <v>0</v>
      </c>
      <c r="AF52" s="129">
        <f ca="1">'Reg Depreciation Calculation'!AF261</f>
        <v>0</v>
      </c>
      <c r="AG52" s="129">
        <f ca="1">'Reg Depreciation Calculation'!AG261</f>
        <v>0</v>
      </c>
      <c r="AH52" s="129">
        <f ca="1">'Reg Depreciation Calculation'!AH261</f>
        <v>0</v>
      </c>
      <c r="AI52" s="129">
        <f ca="1">'Reg Depreciation Calculation'!AI261</f>
        <v>0</v>
      </c>
      <c r="AJ52" s="129">
        <f ca="1">'Reg Depreciation Calculation'!AJ261</f>
        <v>0</v>
      </c>
      <c r="AK52" s="129">
        <f ca="1">'Reg Depreciation Calculation'!AK261</f>
        <v>0</v>
      </c>
      <c r="AL52" s="129">
        <f ca="1">'Reg Depreciation Calculation'!AL261</f>
        <v>0</v>
      </c>
      <c r="AM52" s="129">
        <f ca="1">'Reg Depreciation Calculation'!AM261</f>
        <v>0</v>
      </c>
      <c r="AN52" s="129">
        <f ca="1">'Reg Depreciation Calculation'!AN261</f>
        <v>0</v>
      </c>
      <c r="AO52" s="129">
        <f ca="1">'Reg Depreciation Calculation'!AO261</f>
        <v>0</v>
      </c>
      <c r="AP52" s="129">
        <f ca="1">'Reg Depreciation Calculation'!AP261</f>
        <v>0</v>
      </c>
      <c r="AQ52" s="129">
        <f ca="1">'Reg Depreciation Calculation'!AQ261</f>
        <v>0</v>
      </c>
      <c r="AR52" s="129">
        <f ca="1">'Reg Depreciation Calculation'!AR261</f>
        <v>0</v>
      </c>
      <c r="AS52" s="129">
        <f ca="1">'Reg Depreciation Calculation'!AS261</f>
        <v>0</v>
      </c>
      <c r="AT52" s="129">
        <f ca="1">'Reg Depreciation Calculation'!AT261</f>
        <v>0</v>
      </c>
      <c r="AU52" s="129">
        <f ca="1">'Reg Depreciation Calculation'!AU261</f>
        <v>0</v>
      </c>
      <c r="AV52" s="129">
        <f ca="1">'Reg Depreciation Calculation'!AV261</f>
        <v>0</v>
      </c>
      <c r="AW52" s="129">
        <f ca="1">'Reg Depreciation Calculation'!AW261</f>
        <v>0</v>
      </c>
      <c r="AX52" s="129">
        <f ca="1">'Reg Depreciation Calculation'!AX261</f>
        <v>0</v>
      </c>
      <c r="AY52" s="129">
        <f ca="1">'Reg Depreciation Calculation'!AY261</f>
        <v>0</v>
      </c>
      <c r="AZ52" s="129">
        <f ca="1">'Reg Depreciation Calculation'!AZ261</f>
        <v>0</v>
      </c>
      <c r="BA52" s="129">
        <f ca="1">'Reg Depreciation Calculation'!BA261</f>
        <v>0</v>
      </c>
      <c r="BB52" s="129">
        <f ca="1">'Reg Depreciation Calculation'!BB261</f>
        <v>0</v>
      </c>
      <c r="BC52" s="129">
        <f ca="1">'Reg Depreciation Calculation'!BC261</f>
        <v>0</v>
      </c>
      <c r="BD52" s="129">
        <f ca="1">'Reg Depreciation Calculation'!BD261</f>
        <v>0</v>
      </c>
      <c r="BE52" s="129">
        <f ca="1">'Reg Depreciation Calculation'!BE261</f>
        <v>0</v>
      </c>
      <c r="BF52" s="129">
        <f ca="1">'Reg Depreciation Calculation'!BF261</f>
        <v>0</v>
      </c>
      <c r="BG52" s="129">
        <f ca="1">'Reg Depreciation Calculation'!BG261</f>
        <v>0</v>
      </c>
      <c r="BH52" s="129">
        <f ca="1">'Reg Depreciation Calculation'!BH261</f>
        <v>0</v>
      </c>
      <c r="BI52" s="129">
        <f ca="1">'Reg Depreciation Calculation'!BI261</f>
        <v>0</v>
      </c>
      <c r="BJ52" s="129">
        <f ca="1">'Reg Depreciation Calculation'!BJ261</f>
        <v>0</v>
      </c>
      <c r="BK52" s="129">
        <f ca="1">'Reg Depreciation Calculation'!BK261</f>
        <v>0</v>
      </c>
      <c r="BL52" s="129">
        <f ca="1">'Reg Depreciation Calculation'!BL261</f>
        <v>0</v>
      </c>
      <c r="BM52" s="129">
        <f ca="1">'Reg Depreciation Calculation'!BM261</f>
        <v>0</v>
      </c>
      <c r="BN52" s="129">
        <f ca="1">'Reg Depreciation Calculation'!BN261</f>
        <v>0</v>
      </c>
      <c r="BO52" s="129">
        <f ca="1">'Reg Depreciation Calculation'!BO261</f>
        <v>0</v>
      </c>
      <c r="BP52" s="129">
        <f ca="1">'Reg Depreciation Calculation'!BP261</f>
        <v>0</v>
      </c>
      <c r="BQ52" s="129">
        <f ca="1">'Reg Depreciation Calculation'!BQ261</f>
        <v>0</v>
      </c>
      <c r="BR52" s="129">
        <f ca="1">'Reg Depreciation Calculation'!BR261</f>
        <v>0</v>
      </c>
      <c r="BS52" s="129">
        <f ca="1">'Reg Depreciation Calculation'!BS261</f>
        <v>0</v>
      </c>
      <c r="BT52" s="129">
        <f ca="1">'Reg Depreciation Calculation'!BT261</f>
        <v>0</v>
      </c>
      <c r="BU52" s="129">
        <f ca="1">'Reg Depreciation Calculation'!BU261</f>
        <v>0</v>
      </c>
      <c r="BV52" s="129">
        <f ca="1">'Reg Depreciation Calculation'!BV261</f>
        <v>0</v>
      </c>
      <c r="BW52" s="129">
        <f ca="1">'Reg Depreciation Calculation'!BW261</f>
        <v>0</v>
      </c>
      <c r="BX52" s="129">
        <f ca="1">'Reg Depreciation Calculation'!BX261</f>
        <v>0</v>
      </c>
      <c r="BY52" s="129">
        <f ca="1">'Reg Depreciation Calculation'!BY261</f>
        <v>0</v>
      </c>
      <c r="BZ52" s="129">
        <f ca="1">'Reg Depreciation Calculation'!BZ261</f>
        <v>0</v>
      </c>
      <c r="CA52" s="129">
        <f ca="1">'Reg Depreciation Calculation'!CA261</f>
        <v>0</v>
      </c>
      <c r="CB52" s="129">
        <f ca="1">'Reg Depreciation Calculation'!CB261</f>
        <v>0</v>
      </c>
      <c r="CC52" s="129">
        <f ca="1">'Reg Depreciation Calculation'!CC261</f>
        <v>0</v>
      </c>
    </row>
    <row r="53" spans="1:81" outlineLevel="1" x14ac:dyDescent="0.25">
      <c r="B53" s="92" t="str">
        <f>Inputs!B54</f>
        <v>[Not Used]</v>
      </c>
      <c r="C53" s="98" t="str">
        <f t="shared" si="11"/>
        <v>Real 2015</v>
      </c>
      <c r="G53" s="379">
        <f t="shared" ca="1" si="12"/>
        <v>0</v>
      </c>
      <c r="H53" s="129">
        <f ca="1">'Reg Depreciation Calculation'!H262</f>
        <v>0</v>
      </c>
      <c r="I53" s="129">
        <f ca="1">'Reg Depreciation Calculation'!I262</f>
        <v>0</v>
      </c>
      <c r="J53" s="129">
        <f ca="1">'Reg Depreciation Calculation'!J262</f>
        <v>0</v>
      </c>
      <c r="K53" s="129">
        <f ca="1">'Reg Depreciation Calculation'!K262</f>
        <v>0</v>
      </c>
      <c r="L53" s="129">
        <f ca="1">'Reg Depreciation Calculation'!L262</f>
        <v>0</v>
      </c>
      <c r="M53" s="129">
        <f ca="1">'Reg Depreciation Calculation'!M262</f>
        <v>0</v>
      </c>
      <c r="N53" s="129">
        <f ca="1">'Reg Depreciation Calculation'!N262</f>
        <v>0</v>
      </c>
      <c r="O53" s="129">
        <f ca="1">'Reg Depreciation Calculation'!O262</f>
        <v>0</v>
      </c>
      <c r="P53" s="129">
        <f ca="1">'Reg Depreciation Calculation'!P262</f>
        <v>0</v>
      </c>
      <c r="Q53" s="129">
        <f ca="1">'Reg Depreciation Calculation'!Q262</f>
        <v>0</v>
      </c>
      <c r="R53" s="129">
        <f ca="1">'Reg Depreciation Calculation'!R262</f>
        <v>0</v>
      </c>
      <c r="S53" s="129">
        <f ca="1">'Reg Depreciation Calculation'!S262</f>
        <v>0</v>
      </c>
      <c r="T53" s="129">
        <f ca="1">'Reg Depreciation Calculation'!T262</f>
        <v>0</v>
      </c>
      <c r="U53" s="129">
        <f ca="1">'Reg Depreciation Calculation'!U262</f>
        <v>0</v>
      </c>
      <c r="V53" s="129">
        <f ca="1">'Reg Depreciation Calculation'!V262</f>
        <v>0</v>
      </c>
      <c r="W53" s="129">
        <f ca="1">'Reg Depreciation Calculation'!W262</f>
        <v>0</v>
      </c>
      <c r="X53" s="129">
        <f ca="1">'Reg Depreciation Calculation'!X262</f>
        <v>0</v>
      </c>
      <c r="Y53" s="129">
        <f ca="1">'Reg Depreciation Calculation'!Y262</f>
        <v>0</v>
      </c>
      <c r="Z53" s="129">
        <f ca="1">'Reg Depreciation Calculation'!Z262</f>
        <v>0</v>
      </c>
      <c r="AA53" s="129">
        <f ca="1">'Reg Depreciation Calculation'!AA262</f>
        <v>0</v>
      </c>
      <c r="AB53" s="129">
        <f ca="1">'Reg Depreciation Calculation'!AB262</f>
        <v>0</v>
      </c>
      <c r="AC53" s="129">
        <f ca="1">'Reg Depreciation Calculation'!AC262</f>
        <v>0</v>
      </c>
      <c r="AD53" s="129">
        <f ca="1">'Reg Depreciation Calculation'!AD262</f>
        <v>0</v>
      </c>
      <c r="AE53" s="129">
        <f ca="1">'Reg Depreciation Calculation'!AE262</f>
        <v>0</v>
      </c>
      <c r="AF53" s="129">
        <f ca="1">'Reg Depreciation Calculation'!AF262</f>
        <v>0</v>
      </c>
      <c r="AG53" s="129">
        <f ca="1">'Reg Depreciation Calculation'!AG262</f>
        <v>0</v>
      </c>
      <c r="AH53" s="129">
        <f ca="1">'Reg Depreciation Calculation'!AH262</f>
        <v>0</v>
      </c>
      <c r="AI53" s="129">
        <f ca="1">'Reg Depreciation Calculation'!AI262</f>
        <v>0</v>
      </c>
      <c r="AJ53" s="129">
        <f ca="1">'Reg Depreciation Calculation'!AJ262</f>
        <v>0</v>
      </c>
      <c r="AK53" s="129">
        <f ca="1">'Reg Depreciation Calculation'!AK262</f>
        <v>0</v>
      </c>
      <c r="AL53" s="129">
        <f ca="1">'Reg Depreciation Calculation'!AL262</f>
        <v>0</v>
      </c>
      <c r="AM53" s="129">
        <f ca="1">'Reg Depreciation Calculation'!AM262</f>
        <v>0</v>
      </c>
      <c r="AN53" s="129">
        <f ca="1">'Reg Depreciation Calculation'!AN262</f>
        <v>0</v>
      </c>
      <c r="AO53" s="129">
        <f ca="1">'Reg Depreciation Calculation'!AO262</f>
        <v>0</v>
      </c>
      <c r="AP53" s="129">
        <f ca="1">'Reg Depreciation Calculation'!AP262</f>
        <v>0</v>
      </c>
      <c r="AQ53" s="129">
        <f ca="1">'Reg Depreciation Calculation'!AQ262</f>
        <v>0</v>
      </c>
      <c r="AR53" s="129">
        <f ca="1">'Reg Depreciation Calculation'!AR262</f>
        <v>0</v>
      </c>
      <c r="AS53" s="129">
        <f ca="1">'Reg Depreciation Calculation'!AS262</f>
        <v>0</v>
      </c>
      <c r="AT53" s="129">
        <f ca="1">'Reg Depreciation Calculation'!AT262</f>
        <v>0</v>
      </c>
      <c r="AU53" s="129">
        <f ca="1">'Reg Depreciation Calculation'!AU262</f>
        <v>0</v>
      </c>
      <c r="AV53" s="129">
        <f ca="1">'Reg Depreciation Calculation'!AV262</f>
        <v>0</v>
      </c>
      <c r="AW53" s="129">
        <f ca="1">'Reg Depreciation Calculation'!AW262</f>
        <v>0</v>
      </c>
      <c r="AX53" s="129">
        <f ca="1">'Reg Depreciation Calculation'!AX262</f>
        <v>0</v>
      </c>
      <c r="AY53" s="129">
        <f ca="1">'Reg Depreciation Calculation'!AY262</f>
        <v>0</v>
      </c>
      <c r="AZ53" s="129">
        <f ca="1">'Reg Depreciation Calculation'!AZ262</f>
        <v>0</v>
      </c>
      <c r="BA53" s="129">
        <f ca="1">'Reg Depreciation Calculation'!BA262</f>
        <v>0</v>
      </c>
      <c r="BB53" s="129">
        <f ca="1">'Reg Depreciation Calculation'!BB262</f>
        <v>0</v>
      </c>
      <c r="BC53" s="129">
        <f ca="1">'Reg Depreciation Calculation'!BC262</f>
        <v>0</v>
      </c>
      <c r="BD53" s="129">
        <f ca="1">'Reg Depreciation Calculation'!BD262</f>
        <v>0</v>
      </c>
      <c r="BE53" s="129">
        <f ca="1">'Reg Depreciation Calculation'!BE262</f>
        <v>0</v>
      </c>
      <c r="BF53" s="129">
        <f ca="1">'Reg Depreciation Calculation'!BF262</f>
        <v>0</v>
      </c>
      <c r="BG53" s="129">
        <f ca="1">'Reg Depreciation Calculation'!BG262</f>
        <v>0</v>
      </c>
      <c r="BH53" s="129">
        <f ca="1">'Reg Depreciation Calculation'!BH262</f>
        <v>0</v>
      </c>
      <c r="BI53" s="129">
        <f ca="1">'Reg Depreciation Calculation'!BI262</f>
        <v>0</v>
      </c>
      <c r="BJ53" s="129">
        <f ca="1">'Reg Depreciation Calculation'!BJ262</f>
        <v>0</v>
      </c>
      <c r="BK53" s="129">
        <f ca="1">'Reg Depreciation Calculation'!BK262</f>
        <v>0</v>
      </c>
      <c r="BL53" s="129">
        <f ca="1">'Reg Depreciation Calculation'!BL262</f>
        <v>0</v>
      </c>
      <c r="BM53" s="129">
        <f ca="1">'Reg Depreciation Calculation'!BM262</f>
        <v>0</v>
      </c>
      <c r="BN53" s="129">
        <f ca="1">'Reg Depreciation Calculation'!BN262</f>
        <v>0</v>
      </c>
      <c r="BO53" s="129">
        <f ca="1">'Reg Depreciation Calculation'!BO262</f>
        <v>0</v>
      </c>
      <c r="BP53" s="129">
        <f ca="1">'Reg Depreciation Calculation'!BP262</f>
        <v>0</v>
      </c>
      <c r="BQ53" s="129">
        <f ca="1">'Reg Depreciation Calculation'!BQ262</f>
        <v>0</v>
      </c>
      <c r="BR53" s="129">
        <f ca="1">'Reg Depreciation Calculation'!BR262</f>
        <v>0</v>
      </c>
      <c r="BS53" s="129">
        <f ca="1">'Reg Depreciation Calculation'!BS262</f>
        <v>0</v>
      </c>
      <c r="BT53" s="129">
        <f ca="1">'Reg Depreciation Calculation'!BT262</f>
        <v>0</v>
      </c>
      <c r="BU53" s="129">
        <f ca="1">'Reg Depreciation Calculation'!BU262</f>
        <v>0</v>
      </c>
      <c r="BV53" s="129">
        <f ca="1">'Reg Depreciation Calculation'!BV262</f>
        <v>0</v>
      </c>
      <c r="BW53" s="129">
        <f ca="1">'Reg Depreciation Calculation'!BW262</f>
        <v>0</v>
      </c>
      <c r="BX53" s="129">
        <f ca="1">'Reg Depreciation Calculation'!BX262</f>
        <v>0</v>
      </c>
      <c r="BY53" s="129">
        <f ca="1">'Reg Depreciation Calculation'!BY262</f>
        <v>0</v>
      </c>
      <c r="BZ53" s="129">
        <f ca="1">'Reg Depreciation Calculation'!BZ262</f>
        <v>0</v>
      </c>
      <c r="CA53" s="129">
        <f ca="1">'Reg Depreciation Calculation'!CA262</f>
        <v>0</v>
      </c>
      <c r="CB53" s="129">
        <f ca="1">'Reg Depreciation Calculation'!CB262</f>
        <v>0</v>
      </c>
      <c r="CC53" s="129">
        <f ca="1">'Reg Depreciation Calculation'!CC262</f>
        <v>0</v>
      </c>
    </row>
    <row r="54" spans="1:81" outlineLevel="1" x14ac:dyDescent="0.25">
      <c r="B54" s="92" t="str">
        <f>Inputs!B55</f>
        <v>[Not Used]</v>
      </c>
      <c r="C54" s="98" t="str">
        <f t="shared" si="11"/>
        <v>Real 2015</v>
      </c>
      <c r="G54" s="379">
        <f t="shared" ca="1" si="12"/>
        <v>0</v>
      </c>
      <c r="H54" s="129">
        <f ca="1">'Reg Depreciation Calculation'!H263</f>
        <v>0</v>
      </c>
      <c r="I54" s="129">
        <f ca="1">'Reg Depreciation Calculation'!I263</f>
        <v>0</v>
      </c>
      <c r="J54" s="129">
        <f ca="1">'Reg Depreciation Calculation'!J263</f>
        <v>0</v>
      </c>
      <c r="K54" s="129">
        <f ca="1">'Reg Depreciation Calculation'!K263</f>
        <v>0</v>
      </c>
      <c r="L54" s="129">
        <f ca="1">'Reg Depreciation Calculation'!L263</f>
        <v>0</v>
      </c>
      <c r="M54" s="129">
        <f ca="1">'Reg Depreciation Calculation'!M263</f>
        <v>0</v>
      </c>
      <c r="N54" s="129">
        <f ca="1">'Reg Depreciation Calculation'!N263</f>
        <v>0</v>
      </c>
      <c r="O54" s="129">
        <f ca="1">'Reg Depreciation Calculation'!O263</f>
        <v>0</v>
      </c>
      <c r="P54" s="129">
        <f ca="1">'Reg Depreciation Calculation'!P263</f>
        <v>0</v>
      </c>
      <c r="Q54" s="129">
        <f ca="1">'Reg Depreciation Calculation'!Q263</f>
        <v>0</v>
      </c>
      <c r="R54" s="129">
        <f ca="1">'Reg Depreciation Calculation'!R263</f>
        <v>0</v>
      </c>
      <c r="S54" s="129">
        <f ca="1">'Reg Depreciation Calculation'!S263</f>
        <v>0</v>
      </c>
      <c r="T54" s="129">
        <f ca="1">'Reg Depreciation Calculation'!T263</f>
        <v>0</v>
      </c>
      <c r="U54" s="129">
        <f ca="1">'Reg Depreciation Calculation'!U263</f>
        <v>0</v>
      </c>
      <c r="V54" s="129">
        <f ca="1">'Reg Depreciation Calculation'!V263</f>
        <v>0</v>
      </c>
      <c r="W54" s="129">
        <f ca="1">'Reg Depreciation Calculation'!W263</f>
        <v>0</v>
      </c>
      <c r="X54" s="129">
        <f ca="1">'Reg Depreciation Calculation'!X263</f>
        <v>0</v>
      </c>
      <c r="Y54" s="129">
        <f ca="1">'Reg Depreciation Calculation'!Y263</f>
        <v>0</v>
      </c>
      <c r="Z54" s="129">
        <f ca="1">'Reg Depreciation Calculation'!Z263</f>
        <v>0</v>
      </c>
      <c r="AA54" s="129">
        <f ca="1">'Reg Depreciation Calculation'!AA263</f>
        <v>0</v>
      </c>
      <c r="AB54" s="129">
        <f ca="1">'Reg Depreciation Calculation'!AB263</f>
        <v>0</v>
      </c>
      <c r="AC54" s="129">
        <f ca="1">'Reg Depreciation Calculation'!AC263</f>
        <v>0</v>
      </c>
      <c r="AD54" s="129">
        <f ca="1">'Reg Depreciation Calculation'!AD263</f>
        <v>0</v>
      </c>
      <c r="AE54" s="129">
        <f ca="1">'Reg Depreciation Calculation'!AE263</f>
        <v>0</v>
      </c>
      <c r="AF54" s="129">
        <f ca="1">'Reg Depreciation Calculation'!AF263</f>
        <v>0</v>
      </c>
      <c r="AG54" s="129">
        <f ca="1">'Reg Depreciation Calculation'!AG263</f>
        <v>0</v>
      </c>
      <c r="AH54" s="129">
        <f ca="1">'Reg Depreciation Calculation'!AH263</f>
        <v>0</v>
      </c>
      <c r="AI54" s="129">
        <f ca="1">'Reg Depreciation Calculation'!AI263</f>
        <v>0</v>
      </c>
      <c r="AJ54" s="129">
        <f ca="1">'Reg Depreciation Calculation'!AJ263</f>
        <v>0</v>
      </c>
      <c r="AK54" s="129">
        <f ca="1">'Reg Depreciation Calculation'!AK263</f>
        <v>0</v>
      </c>
      <c r="AL54" s="129">
        <f ca="1">'Reg Depreciation Calculation'!AL263</f>
        <v>0</v>
      </c>
      <c r="AM54" s="129">
        <f ca="1">'Reg Depreciation Calculation'!AM263</f>
        <v>0</v>
      </c>
      <c r="AN54" s="129">
        <f ca="1">'Reg Depreciation Calculation'!AN263</f>
        <v>0</v>
      </c>
      <c r="AO54" s="129">
        <f ca="1">'Reg Depreciation Calculation'!AO263</f>
        <v>0</v>
      </c>
      <c r="AP54" s="129">
        <f ca="1">'Reg Depreciation Calculation'!AP263</f>
        <v>0</v>
      </c>
      <c r="AQ54" s="129">
        <f ca="1">'Reg Depreciation Calculation'!AQ263</f>
        <v>0</v>
      </c>
      <c r="AR54" s="129">
        <f ca="1">'Reg Depreciation Calculation'!AR263</f>
        <v>0</v>
      </c>
      <c r="AS54" s="129">
        <f ca="1">'Reg Depreciation Calculation'!AS263</f>
        <v>0</v>
      </c>
      <c r="AT54" s="129">
        <f ca="1">'Reg Depreciation Calculation'!AT263</f>
        <v>0</v>
      </c>
      <c r="AU54" s="129">
        <f ca="1">'Reg Depreciation Calculation'!AU263</f>
        <v>0</v>
      </c>
      <c r="AV54" s="129">
        <f ca="1">'Reg Depreciation Calculation'!AV263</f>
        <v>0</v>
      </c>
      <c r="AW54" s="129">
        <f ca="1">'Reg Depreciation Calculation'!AW263</f>
        <v>0</v>
      </c>
      <c r="AX54" s="129">
        <f ca="1">'Reg Depreciation Calculation'!AX263</f>
        <v>0</v>
      </c>
      <c r="AY54" s="129">
        <f ca="1">'Reg Depreciation Calculation'!AY263</f>
        <v>0</v>
      </c>
      <c r="AZ54" s="129">
        <f ca="1">'Reg Depreciation Calculation'!AZ263</f>
        <v>0</v>
      </c>
      <c r="BA54" s="129">
        <f ca="1">'Reg Depreciation Calculation'!BA263</f>
        <v>0</v>
      </c>
      <c r="BB54" s="129">
        <f ca="1">'Reg Depreciation Calculation'!BB263</f>
        <v>0</v>
      </c>
      <c r="BC54" s="129">
        <f ca="1">'Reg Depreciation Calculation'!BC263</f>
        <v>0</v>
      </c>
      <c r="BD54" s="129">
        <f ca="1">'Reg Depreciation Calculation'!BD263</f>
        <v>0</v>
      </c>
      <c r="BE54" s="129">
        <f ca="1">'Reg Depreciation Calculation'!BE263</f>
        <v>0</v>
      </c>
      <c r="BF54" s="129">
        <f ca="1">'Reg Depreciation Calculation'!BF263</f>
        <v>0</v>
      </c>
      <c r="BG54" s="129">
        <f ca="1">'Reg Depreciation Calculation'!BG263</f>
        <v>0</v>
      </c>
      <c r="BH54" s="129">
        <f ca="1">'Reg Depreciation Calculation'!BH263</f>
        <v>0</v>
      </c>
      <c r="BI54" s="129">
        <f ca="1">'Reg Depreciation Calculation'!BI263</f>
        <v>0</v>
      </c>
      <c r="BJ54" s="129">
        <f ca="1">'Reg Depreciation Calculation'!BJ263</f>
        <v>0</v>
      </c>
      <c r="BK54" s="129">
        <f ca="1">'Reg Depreciation Calculation'!BK263</f>
        <v>0</v>
      </c>
      <c r="BL54" s="129">
        <f ca="1">'Reg Depreciation Calculation'!BL263</f>
        <v>0</v>
      </c>
      <c r="BM54" s="129">
        <f ca="1">'Reg Depreciation Calculation'!BM263</f>
        <v>0</v>
      </c>
      <c r="BN54" s="129">
        <f ca="1">'Reg Depreciation Calculation'!BN263</f>
        <v>0</v>
      </c>
      <c r="BO54" s="129">
        <f ca="1">'Reg Depreciation Calculation'!BO263</f>
        <v>0</v>
      </c>
      <c r="BP54" s="129">
        <f ca="1">'Reg Depreciation Calculation'!BP263</f>
        <v>0</v>
      </c>
      <c r="BQ54" s="129">
        <f ca="1">'Reg Depreciation Calculation'!BQ263</f>
        <v>0</v>
      </c>
      <c r="BR54" s="129">
        <f ca="1">'Reg Depreciation Calculation'!BR263</f>
        <v>0</v>
      </c>
      <c r="BS54" s="129">
        <f ca="1">'Reg Depreciation Calculation'!BS263</f>
        <v>0</v>
      </c>
      <c r="BT54" s="129">
        <f ca="1">'Reg Depreciation Calculation'!BT263</f>
        <v>0</v>
      </c>
      <c r="BU54" s="129">
        <f ca="1">'Reg Depreciation Calculation'!BU263</f>
        <v>0</v>
      </c>
      <c r="BV54" s="129">
        <f ca="1">'Reg Depreciation Calculation'!BV263</f>
        <v>0</v>
      </c>
      <c r="BW54" s="129">
        <f ca="1">'Reg Depreciation Calculation'!BW263</f>
        <v>0</v>
      </c>
      <c r="BX54" s="129">
        <f ca="1">'Reg Depreciation Calculation'!BX263</f>
        <v>0</v>
      </c>
      <c r="BY54" s="129">
        <f ca="1">'Reg Depreciation Calculation'!BY263</f>
        <v>0</v>
      </c>
      <c r="BZ54" s="129">
        <f ca="1">'Reg Depreciation Calculation'!BZ263</f>
        <v>0</v>
      </c>
      <c r="CA54" s="129">
        <f ca="1">'Reg Depreciation Calculation'!CA263</f>
        <v>0</v>
      </c>
      <c r="CB54" s="129">
        <f ca="1">'Reg Depreciation Calculation'!CB263</f>
        <v>0</v>
      </c>
      <c r="CC54" s="129">
        <f ca="1">'Reg Depreciation Calculation'!CC263</f>
        <v>0</v>
      </c>
    </row>
    <row r="55" spans="1:81" outlineLevel="1" x14ac:dyDescent="0.25">
      <c r="B55" s="92" t="str">
        <f>Inputs!B56</f>
        <v>[Not Used]</v>
      </c>
      <c r="C55" s="98" t="str">
        <f t="shared" si="11"/>
        <v>Real 2015</v>
      </c>
      <c r="G55" s="379">
        <f t="shared" ca="1" si="12"/>
        <v>0</v>
      </c>
      <c r="H55" s="129">
        <f ca="1">'Reg Depreciation Calculation'!H264</f>
        <v>0</v>
      </c>
      <c r="I55" s="129">
        <f ca="1">'Reg Depreciation Calculation'!I264</f>
        <v>0</v>
      </c>
      <c r="J55" s="129">
        <f ca="1">'Reg Depreciation Calculation'!J264</f>
        <v>0</v>
      </c>
      <c r="K55" s="129">
        <f ca="1">'Reg Depreciation Calculation'!K264</f>
        <v>0</v>
      </c>
      <c r="L55" s="129">
        <f ca="1">'Reg Depreciation Calculation'!L264</f>
        <v>0</v>
      </c>
      <c r="M55" s="129">
        <f ca="1">'Reg Depreciation Calculation'!M264</f>
        <v>0</v>
      </c>
      <c r="N55" s="129">
        <f ca="1">'Reg Depreciation Calculation'!N264</f>
        <v>0</v>
      </c>
      <c r="O55" s="129">
        <f ca="1">'Reg Depreciation Calculation'!O264</f>
        <v>0</v>
      </c>
      <c r="P55" s="129">
        <f ca="1">'Reg Depreciation Calculation'!P264</f>
        <v>0</v>
      </c>
      <c r="Q55" s="129">
        <f ca="1">'Reg Depreciation Calculation'!Q264</f>
        <v>0</v>
      </c>
      <c r="R55" s="129">
        <f ca="1">'Reg Depreciation Calculation'!R264</f>
        <v>0</v>
      </c>
      <c r="S55" s="129">
        <f ca="1">'Reg Depreciation Calculation'!S264</f>
        <v>0</v>
      </c>
      <c r="T55" s="129">
        <f ca="1">'Reg Depreciation Calculation'!T264</f>
        <v>0</v>
      </c>
      <c r="U55" s="129">
        <f ca="1">'Reg Depreciation Calculation'!U264</f>
        <v>0</v>
      </c>
      <c r="V55" s="129">
        <f ca="1">'Reg Depreciation Calculation'!V264</f>
        <v>0</v>
      </c>
      <c r="W55" s="129">
        <f ca="1">'Reg Depreciation Calculation'!W264</f>
        <v>0</v>
      </c>
      <c r="X55" s="129">
        <f ca="1">'Reg Depreciation Calculation'!X264</f>
        <v>0</v>
      </c>
      <c r="Y55" s="129">
        <f ca="1">'Reg Depreciation Calculation'!Y264</f>
        <v>0</v>
      </c>
      <c r="Z55" s="129">
        <f ca="1">'Reg Depreciation Calculation'!Z264</f>
        <v>0</v>
      </c>
      <c r="AA55" s="129">
        <f ca="1">'Reg Depreciation Calculation'!AA264</f>
        <v>0</v>
      </c>
      <c r="AB55" s="129">
        <f ca="1">'Reg Depreciation Calculation'!AB264</f>
        <v>0</v>
      </c>
      <c r="AC55" s="129">
        <f ca="1">'Reg Depreciation Calculation'!AC264</f>
        <v>0</v>
      </c>
      <c r="AD55" s="129">
        <f ca="1">'Reg Depreciation Calculation'!AD264</f>
        <v>0</v>
      </c>
      <c r="AE55" s="129">
        <f ca="1">'Reg Depreciation Calculation'!AE264</f>
        <v>0</v>
      </c>
      <c r="AF55" s="129">
        <f ca="1">'Reg Depreciation Calculation'!AF264</f>
        <v>0</v>
      </c>
      <c r="AG55" s="129">
        <f ca="1">'Reg Depreciation Calculation'!AG264</f>
        <v>0</v>
      </c>
      <c r="AH55" s="129">
        <f ca="1">'Reg Depreciation Calculation'!AH264</f>
        <v>0</v>
      </c>
      <c r="AI55" s="129">
        <f ca="1">'Reg Depreciation Calculation'!AI264</f>
        <v>0</v>
      </c>
      <c r="AJ55" s="129">
        <f ca="1">'Reg Depreciation Calculation'!AJ264</f>
        <v>0</v>
      </c>
      <c r="AK55" s="129">
        <f ca="1">'Reg Depreciation Calculation'!AK264</f>
        <v>0</v>
      </c>
      <c r="AL55" s="129">
        <f ca="1">'Reg Depreciation Calculation'!AL264</f>
        <v>0</v>
      </c>
      <c r="AM55" s="129">
        <f ca="1">'Reg Depreciation Calculation'!AM264</f>
        <v>0</v>
      </c>
      <c r="AN55" s="129">
        <f ca="1">'Reg Depreciation Calculation'!AN264</f>
        <v>0</v>
      </c>
      <c r="AO55" s="129">
        <f ca="1">'Reg Depreciation Calculation'!AO264</f>
        <v>0</v>
      </c>
      <c r="AP55" s="129">
        <f ca="1">'Reg Depreciation Calculation'!AP264</f>
        <v>0</v>
      </c>
      <c r="AQ55" s="129">
        <f ca="1">'Reg Depreciation Calculation'!AQ264</f>
        <v>0</v>
      </c>
      <c r="AR55" s="129">
        <f ca="1">'Reg Depreciation Calculation'!AR264</f>
        <v>0</v>
      </c>
      <c r="AS55" s="129">
        <f ca="1">'Reg Depreciation Calculation'!AS264</f>
        <v>0</v>
      </c>
      <c r="AT55" s="129">
        <f ca="1">'Reg Depreciation Calculation'!AT264</f>
        <v>0</v>
      </c>
      <c r="AU55" s="129">
        <f ca="1">'Reg Depreciation Calculation'!AU264</f>
        <v>0</v>
      </c>
      <c r="AV55" s="129">
        <f ca="1">'Reg Depreciation Calculation'!AV264</f>
        <v>0</v>
      </c>
      <c r="AW55" s="129">
        <f ca="1">'Reg Depreciation Calculation'!AW264</f>
        <v>0</v>
      </c>
      <c r="AX55" s="129">
        <f ca="1">'Reg Depreciation Calculation'!AX264</f>
        <v>0</v>
      </c>
      <c r="AY55" s="129">
        <f ca="1">'Reg Depreciation Calculation'!AY264</f>
        <v>0</v>
      </c>
      <c r="AZ55" s="129">
        <f ca="1">'Reg Depreciation Calculation'!AZ264</f>
        <v>0</v>
      </c>
      <c r="BA55" s="129">
        <f ca="1">'Reg Depreciation Calculation'!BA264</f>
        <v>0</v>
      </c>
      <c r="BB55" s="129">
        <f ca="1">'Reg Depreciation Calculation'!BB264</f>
        <v>0</v>
      </c>
      <c r="BC55" s="129">
        <f ca="1">'Reg Depreciation Calculation'!BC264</f>
        <v>0</v>
      </c>
      <c r="BD55" s="129">
        <f ca="1">'Reg Depreciation Calculation'!BD264</f>
        <v>0</v>
      </c>
      <c r="BE55" s="129">
        <f ca="1">'Reg Depreciation Calculation'!BE264</f>
        <v>0</v>
      </c>
      <c r="BF55" s="129">
        <f ca="1">'Reg Depreciation Calculation'!BF264</f>
        <v>0</v>
      </c>
      <c r="BG55" s="129">
        <f ca="1">'Reg Depreciation Calculation'!BG264</f>
        <v>0</v>
      </c>
      <c r="BH55" s="129">
        <f ca="1">'Reg Depreciation Calculation'!BH264</f>
        <v>0</v>
      </c>
      <c r="BI55" s="129">
        <f ca="1">'Reg Depreciation Calculation'!BI264</f>
        <v>0</v>
      </c>
      <c r="BJ55" s="129">
        <f ca="1">'Reg Depreciation Calculation'!BJ264</f>
        <v>0</v>
      </c>
      <c r="BK55" s="129">
        <f ca="1">'Reg Depreciation Calculation'!BK264</f>
        <v>0</v>
      </c>
      <c r="BL55" s="129">
        <f ca="1">'Reg Depreciation Calculation'!BL264</f>
        <v>0</v>
      </c>
      <c r="BM55" s="129">
        <f ca="1">'Reg Depreciation Calculation'!BM264</f>
        <v>0</v>
      </c>
      <c r="BN55" s="129">
        <f ca="1">'Reg Depreciation Calculation'!BN264</f>
        <v>0</v>
      </c>
      <c r="BO55" s="129">
        <f ca="1">'Reg Depreciation Calculation'!BO264</f>
        <v>0</v>
      </c>
      <c r="BP55" s="129">
        <f ca="1">'Reg Depreciation Calculation'!BP264</f>
        <v>0</v>
      </c>
      <c r="BQ55" s="129">
        <f ca="1">'Reg Depreciation Calculation'!BQ264</f>
        <v>0</v>
      </c>
      <c r="BR55" s="129">
        <f ca="1">'Reg Depreciation Calculation'!BR264</f>
        <v>0</v>
      </c>
      <c r="BS55" s="129">
        <f ca="1">'Reg Depreciation Calculation'!BS264</f>
        <v>0</v>
      </c>
      <c r="BT55" s="129">
        <f ca="1">'Reg Depreciation Calculation'!BT264</f>
        <v>0</v>
      </c>
      <c r="BU55" s="129">
        <f ca="1">'Reg Depreciation Calculation'!BU264</f>
        <v>0</v>
      </c>
      <c r="BV55" s="129">
        <f ca="1">'Reg Depreciation Calculation'!BV264</f>
        <v>0</v>
      </c>
      <c r="BW55" s="129">
        <f ca="1">'Reg Depreciation Calculation'!BW264</f>
        <v>0</v>
      </c>
      <c r="BX55" s="129">
        <f ca="1">'Reg Depreciation Calculation'!BX264</f>
        <v>0</v>
      </c>
      <c r="BY55" s="129">
        <f ca="1">'Reg Depreciation Calculation'!BY264</f>
        <v>0</v>
      </c>
      <c r="BZ55" s="129">
        <f ca="1">'Reg Depreciation Calculation'!BZ264</f>
        <v>0</v>
      </c>
      <c r="CA55" s="129">
        <f ca="1">'Reg Depreciation Calculation'!CA264</f>
        <v>0</v>
      </c>
      <c r="CB55" s="129">
        <f ca="1">'Reg Depreciation Calculation'!CB264</f>
        <v>0</v>
      </c>
      <c r="CC55" s="129">
        <f ca="1">'Reg Depreciation Calculation'!CC264</f>
        <v>0</v>
      </c>
    </row>
    <row r="56" spans="1:81" outlineLevel="1" x14ac:dyDescent="0.25">
      <c r="B56" s="92" t="str">
        <f>Inputs!B57</f>
        <v>[Not Used]</v>
      </c>
      <c r="C56" s="98" t="str">
        <f t="shared" si="11"/>
        <v>Real 2015</v>
      </c>
      <c r="G56" s="379">
        <f t="shared" ca="1" si="12"/>
        <v>0</v>
      </c>
      <c r="H56" s="129">
        <f ca="1">'Reg Depreciation Calculation'!H265</f>
        <v>0</v>
      </c>
      <c r="I56" s="129">
        <f ca="1">'Reg Depreciation Calculation'!I265</f>
        <v>0</v>
      </c>
      <c r="J56" s="129">
        <f ca="1">'Reg Depreciation Calculation'!J265</f>
        <v>0</v>
      </c>
      <c r="K56" s="129">
        <f ca="1">'Reg Depreciation Calculation'!K265</f>
        <v>0</v>
      </c>
      <c r="L56" s="129">
        <f ca="1">'Reg Depreciation Calculation'!L265</f>
        <v>0</v>
      </c>
      <c r="M56" s="129">
        <f ca="1">'Reg Depreciation Calculation'!M265</f>
        <v>0</v>
      </c>
      <c r="N56" s="129">
        <f ca="1">'Reg Depreciation Calculation'!N265</f>
        <v>0</v>
      </c>
      <c r="O56" s="129">
        <f ca="1">'Reg Depreciation Calculation'!O265</f>
        <v>0</v>
      </c>
      <c r="P56" s="129">
        <f ca="1">'Reg Depreciation Calculation'!P265</f>
        <v>0</v>
      </c>
      <c r="Q56" s="129">
        <f ca="1">'Reg Depreciation Calculation'!Q265</f>
        <v>0</v>
      </c>
      <c r="R56" s="129">
        <f ca="1">'Reg Depreciation Calculation'!R265</f>
        <v>0</v>
      </c>
      <c r="S56" s="129">
        <f ca="1">'Reg Depreciation Calculation'!S265</f>
        <v>0</v>
      </c>
      <c r="T56" s="129">
        <f ca="1">'Reg Depreciation Calculation'!T265</f>
        <v>0</v>
      </c>
      <c r="U56" s="129">
        <f ca="1">'Reg Depreciation Calculation'!U265</f>
        <v>0</v>
      </c>
      <c r="V56" s="129">
        <f ca="1">'Reg Depreciation Calculation'!V265</f>
        <v>0</v>
      </c>
      <c r="W56" s="129">
        <f ca="1">'Reg Depreciation Calculation'!W265</f>
        <v>0</v>
      </c>
      <c r="X56" s="129">
        <f ca="1">'Reg Depreciation Calculation'!X265</f>
        <v>0</v>
      </c>
      <c r="Y56" s="129">
        <f ca="1">'Reg Depreciation Calculation'!Y265</f>
        <v>0</v>
      </c>
      <c r="Z56" s="129">
        <f ca="1">'Reg Depreciation Calculation'!Z265</f>
        <v>0</v>
      </c>
      <c r="AA56" s="129">
        <f ca="1">'Reg Depreciation Calculation'!AA265</f>
        <v>0</v>
      </c>
      <c r="AB56" s="129">
        <f ca="1">'Reg Depreciation Calculation'!AB265</f>
        <v>0</v>
      </c>
      <c r="AC56" s="129">
        <f ca="1">'Reg Depreciation Calculation'!AC265</f>
        <v>0</v>
      </c>
      <c r="AD56" s="129">
        <f ca="1">'Reg Depreciation Calculation'!AD265</f>
        <v>0</v>
      </c>
      <c r="AE56" s="129">
        <f ca="1">'Reg Depreciation Calculation'!AE265</f>
        <v>0</v>
      </c>
      <c r="AF56" s="129">
        <f ca="1">'Reg Depreciation Calculation'!AF265</f>
        <v>0</v>
      </c>
      <c r="AG56" s="129">
        <f ca="1">'Reg Depreciation Calculation'!AG265</f>
        <v>0</v>
      </c>
      <c r="AH56" s="129">
        <f ca="1">'Reg Depreciation Calculation'!AH265</f>
        <v>0</v>
      </c>
      <c r="AI56" s="129">
        <f ca="1">'Reg Depreciation Calculation'!AI265</f>
        <v>0</v>
      </c>
      <c r="AJ56" s="129">
        <f ca="1">'Reg Depreciation Calculation'!AJ265</f>
        <v>0</v>
      </c>
      <c r="AK56" s="129">
        <f ca="1">'Reg Depreciation Calculation'!AK265</f>
        <v>0</v>
      </c>
      <c r="AL56" s="129">
        <f ca="1">'Reg Depreciation Calculation'!AL265</f>
        <v>0</v>
      </c>
      <c r="AM56" s="129">
        <f ca="1">'Reg Depreciation Calculation'!AM265</f>
        <v>0</v>
      </c>
      <c r="AN56" s="129">
        <f ca="1">'Reg Depreciation Calculation'!AN265</f>
        <v>0</v>
      </c>
      <c r="AO56" s="129">
        <f ca="1">'Reg Depreciation Calculation'!AO265</f>
        <v>0</v>
      </c>
      <c r="AP56" s="129">
        <f ca="1">'Reg Depreciation Calculation'!AP265</f>
        <v>0</v>
      </c>
      <c r="AQ56" s="129">
        <f ca="1">'Reg Depreciation Calculation'!AQ265</f>
        <v>0</v>
      </c>
      <c r="AR56" s="129">
        <f ca="1">'Reg Depreciation Calculation'!AR265</f>
        <v>0</v>
      </c>
      <c r="AS56" s="129">
        <f ca="1">'Reg Depreciation Calculation'!AS265</f>
        <v>0</v>
      </c>
      <c r="AT56" s="129">
        <f ca="1">'Reg Depreciation Calculation'!AT265</f>
        <v>0</v>
      </c>
      <c r="AU56" s="129">
        <f ca="1">'Reg Depreciation Calculation'!AU265</f>
        <v>0</v>
      </c>
      <c r="AV56" s="129">
        <f ca="1">'Reg Depreciation Calculation'!AV265</f>
        <v>0</v>
      </c>
      <c r="AW56" s="129">
        <f ca="1">'Reg Depreciation Calculation'!AW265</f>
        <v>0</v>
      </c>
      <c r="AX56" s="129">
        <f ca="1">'Reg Depreciation Calculation'!AX265</f>
        <v>0</v>
      </c>
      <c r="AY56" s="129">
        <f ca="1">'Reg Depreciation Calculation'!AY265</f>
        <v>0</v>
      </c>
      <c r="AZ56" s="129">
        <f ca="1">'Reg Depreciation Calculation'!AZ265</f>
        <v>0</v>
      </c>
      <c r="BA56" s="129">
        <f ca="1">'Reg Depreciation Calculation'!BA265</f>
        <v>0</v>
      </c>
      <c r="BB56" s="129">
        <f ca="1">'Reg Depreciation Calculation'!BB265</f>
        <v>0</v>
      </c>
      <c r="BC56" s="129">
        <f ca="1">'Reg Depreciation Calculation'!BC265</f>
        <v>0</v>
      </c>
      <c r="BD56" s="129">
        <f ca="1">'Reg Depreciation Calculation'!BD265</f>
        <v>0</v>
      </c>
      <c r="BE56" s="129">
        <f ca="1">'Reg Depreciation Calculation'!BE265</f>
        <v>0</v>
      </c>
      <c r="BF56" s="129">
        <f ca="1">'Reg Depreciation Calculation'!BF265</f>
        <v>0</v>
      </c>
      <c r="BG56" s="129">
        <f ca="1">'Reg Depreciation Calculation'!BG265</f>
        <v>0</v>
      </c>
      <c r="BH56" s="129">
        <f ca="1">'Reg Depreciation Calculation'!BH265</f>
        <v>0</v>
      </c>
      <c r="BI56" s="129">
        <f ca="1">'Reg Depreciation Calculation'!BI265</f>
        <v>0</v>
      </c>
      <c r="BJ56" s="129">
        <f ca="1">'Reg Depreciation Calculation'!BJ265</f>
        <v>0</v>
      </c>
      <c r="BK56" s="129">
        <f ca="1">'Reg Depreciation Calculation'!BK265</f>
        <v>0</v>
      </c>
      <c r="BL56" s="129">
        <f ca="1">'Reg Depreciation Calculation'!BL265</f>
        <v>0</v>
      </c>
      <c r="BM56" s="129">
        <f ca="1">'Reg Depreciation Calculation'!BM265</f>
        <v>0</v>
      </c>
      <c r="BN56" s="129">
        <f ca="1">'Reg Depreciation Calculation'!BN265</f>
        <v>0</v>
      </c>
      <c r="BO56" s="129">
        <f ca="1">'Reg Depreciation Calculation'!BO265</f>
        <v>0</v>
      </c>
      <c r="BP56" s="129">
        <f ca="1">'Reg Depreciation Calculation'!BP265</f>
        <v>0</v>
      </c>
      <c r="BQ56" s="129">
        <f ca="1">'Reg Depreciation Calculation'!BQ265</f>
        <v>0</v>
      </c>
      <c r="BR56" s="129">
        <f ca="1">'Reg Depreciation Calculation'!BR265</f>
        <v>0</v>
      </c>
      <c r="BS56" s="129">
        <f ca="1">'Reg Depreciation Calculation'!BS265</f>
        <v>0</v>
      </c>
      <c r="BT56" s="129">
        <f ca="1">'Reg Depreciation Calculation'!BT265</f>
        <v>0</v>
      </c>
      <c r="BU56" s="129">
        <f ca="1">'Reg Depreciation Calculation'!BU265</f>
        <v>0</v>
      </c>
      <c r="BV56" s="129">
        <f ca="1">'Reg Depreciation Calculation'!BV265</f>
        <v>0</v>
      </c>
      <c r="BW56" s="129">
        <f ca="1">'Reg Depreciation Calculation'!BW265</f>
        <v>0</v>
      </c>
      <c r="BX56" s="129">
        <f ca="1">'Reg Depreciation Calculation'!BX265</f>
        <v>0</v>
      </c>
      <c r="BY56" s="129">
        <f ca="1">'Reg Depreciation Calculation'!BY265</f>
        <v>0</v>
      </c>
      <c r="BZ56" s="129">
        <f ca="1">'Reg Depreciation Calculation'!BZ265</f>
        <v>0</v>
      </c>
      <c r="CA56" s="129">
        <f ca="1">'Reg Depreciation Calculation'!CA265</f>
        <v>0</v>
      </c>
      <c r="CB56" s="129">
        <f ca="1">'Reg Depreciation Calculation'!CB265</f>
        <v>0</v>
      </c>
      <c r="CC56" s="129">
        <f ca="1">'Reg Depreciation Calculation'!CC265</f>
        <v>0</v>
      </c>
    </row>
    <row r="57" spans="1:81" outlineLevel="1" x14ac:dyDescent="0.25">
      <c r="B57" s="92" t="str">
        <f>Inputs!B58</f>
        <v>[Not Used]</v>
      </c>
      <c r="C57" s="98" t="str">
        <f t="shared" si="11"/>
        <v>Real 2015</v>
      </c>
      <c r="G57" s="379">
        <f t="shared" ca="1" si="12"/>
        <v>0</v>
      </c>
      <c r="H57" s="129">
        <f ca="1">'Reg Depreciation Calculation'!H266</f>
        <v>0</v>
      </c>
      <c r="I57" s="129">
        <f ca="1">'Reg Depreciation Calculation'!I266</f>
        <v>0</v>
      </c>
      <c r="J57" s="129">
        <f ca="1">'Reg Depreciation Calculation'!J266</f>
        <v>0</v>
      </c>
      <c r="K57" s="129">
        <f ca="1">'Reg Depreciation Calculation'!K266</f>
        <v>0</v>
      </c>
      <c r="L57" s="129">
        <f ca="1">'Reg Depreciation Calculation'!L266</f>
        <v>0</v>
      </c>
      <c r="M57" s="129">
        <f ca="1">'Reg Depreciation Calculation'!M266</f>
        <v>0</v>
      </c>
      <c r="N57" s="129">
        <f ca="1">'Reg Depreciation Calculation'!N266</f>
        <v>0</v>
      </c>
      <c r="O57" s="129">
        <f ca="1">'Reg Depreciation Calculation'!O266</f>
        <v>0</v>
      </c>
      <c r="P57" s="129">
        <f ca="1">'Reg Depreciation Calculation'!P266</f>
        <v>0</v>
      </c>
      <c r="Q57" s="129">
        <f ca="1">'Reg Depreciation Calculation'!Q266</f>
        <v>0</v>
      </c>
      <c r="R57" s="129">
        <f ca="1">'Reg Depreciation Calculation'!R266</f>
        <v>0</v>
      </c>
      <c r="S57" s="129">
        <f ca="1">'Reg Depreciation Calculation'!S266</f>
        <v>0</v>
      </c>
      <c r="T57" s="129">
        <f ca="1">'Reg Depreciation Calculation'!T266</f>
        <v>0</v>
      </c>
      <c r="U57" s="129">
        <f ca="1">'Reg Depreciation Calculation'!U266</f>
        <v>0</v>
      </c>
      <c r="V57" s="129">
        <f ca="1">'Reg Depreciation Calculation'!V266</f>
        <v>0</v>
      </c>
      <c r="W57" s="129">
        <f ca="1">'Reg Depreciation Calculation'!W266</f>
        <v>0</v>
      </c>
      <c r="X57" s="129">
        <f ca="1">'Reg Depreciation Calculation'!X266</f>
        <v>0</v>
      </c>
      <c r="Y57" s="129">
        <f ca="1">'Reg Depreciation Calculation'!Y266</f>
        <v>0</v>
      </c>
      <c r="Z57" s="129">
        <f ca="1">'Reg Depreciation Calculation'!Z266</f>
        <v>0</v>
      </c>
      <c r="AA57" s="129">
        <f ca="1">'Reg Depreciation Calculation'!AA266</f>
        <v>0</v>
      </c>
      <c r="AB57" s="129">
        <f ca="1">'Reg Depreciation Calculation'!AB266</f>
        <v>0</v>
      </c>
      <c r="AC57" s="129">
        <f ca="1">'Reg Depreciation Calculation'!AC266</f>
        <v>0</v>
      </c>
      <c r="AD57" s="129">
        <f ca="1">'Reg Depreciation Calculation'!AD266</f>
        <v>0</v>
      </c>
      <c r="AE57" s="129">
        <f ca="1">'Reg Depreciation Calculation'!AE266</f>
        <v>0</v>
      </c>
      <c r="AF57" s="129">
        <f ca="1">'Reg Depreciation Calculation'!AF266</f>
        <v>0</v>
      </c>
      <c r="AG57" s="129">
        <f ca="1">'Reg Depreciation Calculation'!AG266</f>
        <v>0</v>
      </c>
      <c r="AH57" s="129">
        <f ca="1">'Reg Depreciation Calculation'!AH266</f>
        <v>0</v>
      </c>
      <c r="AI57" s="129">
        <f ca="1">'Reg Depreciation Calculation'!AI266</f>
        <v>0</v>
      </c>
      <c r="AJ57" s="129">
        <f ca="1">'Reg Depreciation Calculation'!AJ266</f>
        <v>0</v>
      </c>
      <c r="AK57" s="129">
        <f ca="1">'Reg Depreciation Calculation'!AK266</f>
        <v>0</v>
      </c>
      <c r="AL57" s="129">
        <f ca="1">'Reg Depreciation Calculation'!AL266</f>
        <v>0</v>
      </c>
      <c r="AM57" s="129">
        <f ca="1">'Reg Depreciation Calculation'!AM266</f>
        <v>0</v>
      </c>
      <c r="AN57" s="129">
        <f ca="1">'Reg Depreciation Calculation'!AN266</f>
        <v>0</v>
      </c>
      <c r="AO57" s="129">
        <f ca="1">'Reg Depreciation Calculation'!AO266</f>
        <v>0</v>
      </c>
      <c r="AP57" s="129">
        <f ca="1">'Reg Depreciation Calculation'!AP266</f>
        <v>0</v>
      </c>
      <c r="AQ57" s="129">
        <f ca="1">'Reg Depreciation Calculation'!AQ266</f>
        <v>0</v>
      </c>
      <c r="AR57" s="129">
        <f ca="1">'Reg Depreciation Calculation'!AR266</f>
        <v>0</v>
      </c>
      <c r="AS57" s="129">
        <f ca="1">'Reg Depreciation Calculation'!AS266</f>
        <v>0</v>
      </c>
      <c r="AT57" s="129">
        <f ca="1">'Reg Depreciation Calculation'!AT266</f>
        <v>0</v>
      </c>
      <c r="AU57" s="129">
        <f ca="1">'Reg Depreciation Calculation'!AU266</f>
        <v>0</v>
      </c>
      <c r="AV57" s="129">
        <f ca="1">'Reg Depreciation Calculation'!AV266</f>
        <v>0</v>
      </c>
      <c r="AW57" s="129">
        <f ca="1">'Reg Depreciation Calculation'!AW266</f>
        <v>0</v>
      </c>
      <c r="AX57" s="129">
        <f ca="1">'Reg Depreciation Calculation'!AX266</f>
        <v>0</v>
      </c>
      <c r="AY57" s="129">
        <f ca="1">'Reg Depreciation Calculation'!AY266</f>
        <v>0</v>
      </c>
      <c r="AZ57" s="129">
        <f ca="1">'Reg Depreciation Calculation'!AZ266</f>
        <v>0</v>
      </c>
      <c r="BA57" s="129">
        <f ca="1">'Reg Depreciation Calculation'!BA266</f>
        <v>0</v>
      </c>
      <c r="BB57" s="129">
        <f ca="1">'Reg Depreciation Calculation'!BB266</f>
        <v>0</v>
      </c>
      <c r="BC57" s="129">
        <f ca="1">'Reg Depreciation Calculation'!BC266</f>
        <v>0</v>
      </c>
      <c r="BD57" s="129">
        <f ca="1">'Reg Depreciation Calculation'!BD266</f>
        <v>0</v>
      </c>
      <c r="BE57" s="129">
        <f ca="1">'Reg Depreciation Calculation'!BE266</f>
        <v>0</v>
      </c>
      <c r="BF57" s="129">
        <f ca="1">'Reg Depreciation Calculation'!BF266</f>
        <v>0</v>
      </c>
      <c r="BG57" s="129">
        <f ca="1">'Reg Depreciation Calculation'!BG266</f>
        <v>0</v>
      </c>
      <c r="BH57" s="129">
        <f ca="1">'Reg Depreciation Calculation'!BH266</f>
        <v>0</v>
      </c>
      <c r="BI57" s="129">
        <f ca="1">'Reg Depreciation Calculation'!BI266</f>
        <v>0</v>
      </c>
      <c r="BJ57" s="129">
        <f ca="1">'Reg Depreciation Calculation'!BJ266</f>
        <v>0</v>
      </c>
      <c r="BK57" s="129">
        <f ca="1">'Reg Depreciation Calculation'!BK266</f>
        <v>0</v>
      </c>
      <c r="BL57" s="129">
        <f ca="1">'Reg Depreciation Calculation'!BL266</f>
        <v>0</v>
      </c>
      <c r="BM57" s="129">
        <f ca="1">'Reg Depreciation Calculation'!BM266</f>
        <v>0</v>
      </c>
      <c r="BN57" s="129">
        <f ca="1">'Reg Depreciation Calculation'!BN266</f>
        <v>0</v>
      </c>
      <c r="BO57" s="129">
        <f ca="1">'Reg Depreciation Calculation'!BO266</f>
        <v>0</v>
      </c>
      <c r="BP57" s="129">
        <f ca="1">'Reg Depreciation Calculation'!BP266</f>
        <v>0</v>
      </c>
      <c r="BQ57" s="129">
        <f ca="1">'Reg Depreciation Calculation'!BQ266</f>
        <v>0</v>
      </c>
      <c r="BR57" s="129">
        <f ca="1">'Reg Depreciation Calculation'!BR266</f>
        <v>0</v>
      </c>
      <c r="BS57" s="129">
        <f ca="1">'Reg Depreciation Calculation'!BS266</f>
        <v>0</v>
      </c>
      <c r="BT57" s="129">
        <f ca="1">'Reg Depreciation Calculation'!BT266</f>
        <v>0</v>
      </c>
      <c r="BU57" s="129">
        <f ca="1">'Reg Depreciation Calculation'!BU266</f>
        <v>0</v>
      </c>
      <c r="BV57" s="129">
        <f ca="1">'Reg Depreciation Calculation'!BV266</f>
        <v>0</v>
      </c>
      <c r="BW57" s="129">
        <f ca="1">'Reg Depreciation Calculation'!BW266</f>
        <v>0</v>
      </c>
      <c r="BX57" s="129">
        <f ca="1">'Reg Depreciation Calculation'!BX266</f>
        <v>0</v>
      </c>
      <c r="BY57" s="129">
        <f ca="1">'Reg Depreciation Calculation'!BY266</f>
        <v>0</v>
      </c>
      <c r="BZ57" s="129">
        <f ca="1">'Reg Depreciation Calculation'!BZ266</f>
        <v>0</v>
      </c>
      <c r="CA57" s="129">
        <f ca="1">'Reg Depreciation Calculation'!CA266</f>
        <v>0</v>
      </c>
      <c r="CB57" s="129">
        <f ca="1">'Reg Depreciation Calculation'!CB266</f>
        <v>0</v>
      </c>
      <c r="CC57" s="129">
        <f ca="1">'Reg Depreciation Calculation'!CC266</f>
        <v>0</v>
      </c>
    </row>
    <row r="58" spans="1:81" outlineLevel="1" x14ac:dyDescent="0.25">
      <c r="B58" s="92" t="str">
        <f>Inputs!B59</f>
        <v>[Not Used]</v>
      </c>
      <c r="C58" s="98" t="str">
        <f t="shared" si="11"/>
        <v>Real 2015</v>
      </c>
      <c r="G58" s="379">
        <f t="shared" ca="1" si="12"/>
        <v>0</v>
      </c>
      <c r="H58" s="129">
        <f ca="1">'Reg Depreciation Calculation'!H267</f>
        <v>0</v>
      </c>
      <c r="I58" s="129">
        <f ca="1">'Reg Depreciation Calculation'!I267</f>
        <v>0</v>
      </c>
      <c r="J58" s="129">
        <f ca="1">'Reg Depreciation Calculation'!J267</f>
        <v>0</v>
      </c>
      <c r="K58" s="129">
        <f ca="1">'Reg Depreciation Calculation'!K267</f>
        <v>0</v>
      </c>
      <c r="L58" s="129">
        <f ca="1">'Reg Depreciation Calculation'!L267</f>
        <v>0</v>
      </c>
      <c r="M58" s="129">
        <f ca="1">'Reg Depreciation Calculation'!M267</f>
        <v>0</v>
      </c>
      <c r="N58" s="129">
        <f ca="1">'Reg Depreciation Calculation'!N267</f>
        <v>0</v>
      </c>
      <c r="O58" s="129">
        <f ca="1">'Reg Depreciation Calculation'!O267</f>
        <v>0</v>
      </c>
      <c r="P58" s="129">
        <f ca="1">'Reg Depreciation Calculation'!P267</f>
        <v>0</v>
      </c>
      <c r="Q58" s="129">
        <f ca="1">'Reg Depreciation Calculation'!Q267</f>
        <v>0</v>
      </c>
      <c r="R58" s="129">
        <f ca="1">'Reg Depreciation Calculation'!R267</f>
        <v>0</v>
      </c>
      <c r="S58" s="129">
        <f ca="1">'Reg Depreciation Calculation'!S267</f>
        <v>0</v>
      </c>
      <c r="T58" s="129">
        <f ca="1">'Reg Depreciation Calculation'!T267</f>
        <v>0</v>
      </c>
      <c r="U58" s="129">
        <f ca="1">'Reg Depreciation Calculation'!U267</f>
        <v>0</v>
      </c>
      <c r="V58" s="129">
        <f ca="1">'Reg Depreciation Calculation'!V267</f>
        <v>0</v>
      </c>
      <c r="W58" s="129">
        <f ca="1">'Reg Depreciation Calculation'!W267</f>
        <v>0</v>
      </c>
      <c r="X58" s="129">
        <f ca="1">'Reg Depreciation Calculation'!X267</f>
        <v>0</v>
      </c>
      <c r="Y58" s="129">
        <f ca="1">'Reg Depreciation Calculation'!Y267</f>
        <v>0</v>
      </c>
      <c r="Z58" s="129">
        <f ca="1">'Reg Depreciation Calculation'!Z267</f>
        <v>0</v>
      </c>
      <c r="AA58" s="129">
        <f ca="1">'Reg Depreciation Calculation'!AA267</f>
        <v>0</v>
      </c>
      <c r="AB58" s="129">
        <f ca="1">'Reg Depreciation Calculation'!AB267</f>
        <v>0</v>
      </c>
      <c r="AC58" s="129">
        <f ca="1">'Reg Depreciation Calculation'!AC267</f>
        <v>0</v>
      </c>
      <c r="AD58" s="129">
        <f ca="1">'Reg Depreciation Calculation'!AD267</f>
        <v>0</v>
      </c>
      <c r="AE58" s="129">
        <f ca="1">'Reg Depreciation Calculation'!AE267</f>
        <v>0</v>
      </c>
      <c r="AF58" s="129">
        <f ca="1">'Reg Depreciation Calculation'!AF267</f>
        <v>0</v>
      </c>
      <c r="AG58" s="129">
        <f ca="1">'Reg Depreciation Calculation'!AG267</f>
        <v>0</v>
      </c>
      <c r="AH58" s="129">
        <f ca="1">'Reg Depreciation Calculation'!AH267</f>
        <v>0</v>
      </c>
      <c r="AI58" s="129">
        <f ca="1">'Reg Depreciation Calculation'!AI267</f>
        <v>0</v>
      </c>
      <c r="AJ58" s="129">
        <f ca="1">'Reg Depreciation Calculation'!AJ267</f>
        <v>0</v>
      </c>
      <c r="AK58" s="129">
        <f ca="1">'Reg Depreciation Calculation'!AK267</f>
        <v>0</v>
      </c>
      <c r="AL58" s="129">
        <f ca="1">'Reg Depreciation Calculation'!AL267</f>
        <v>0</v>
      </c>
      <c r="AM58" s="129">
        <f ca="1">'Reg Depreciation Calculation'!AM267</f>
        <v>0</v>
      </c>
      <c r="AN58" s="129">
        <f ca="1">'Reg Depreciation Calculation'!AN267</f>
        <v>0</v>
      </c>
      <c r="AO58" s="129">
        <f ca="1">'Reg Depreciation Calculation'!AO267</f>
        <v>0</v>
      </c>
      <c r="AP58" s="129">
        <f ca="1">'Reg Depreciation Calculation'!AP267</f>
        <v>0</v>
      </c>
      <c r="AQ58" s="129">
        <f ca="1">'Reg Depreciation Calculation'!AQ267</f>
        <v>0</v>
      </c>
      <c r="AR58" s="129">
        <f ca="1">'Reg Depreciation Calculation'!AR267</f>
        <v>0</v>
      </c>
      <c r="AS58" s="129">
        <f ca="1">'Reg Depreciation Calculation'!AS267</f>
        <v>0</v>
      </c>
      <c r="AT58" s="129">
        <f ca="1">'Reg Depreciation Calculation'!AT267</f>
        <v>0</v>
      </c>
      <c r="AU58" s="129">
        <f ca="1">'Reg Depreciation Calculation'!AU267</f>
        <v>0</v>
      </c>
      <c r="AV58" s="129">
        <f ca="1">'Reg Depreciation Calculation'!AV267</f>
        <v>0</v>
      </c>
      <c r="AW58" s="129">
        <f ca="1">'Reg Depreciation Calculation'!AW267</f>
        <v>0</v>
      </c>
      <c r="AX58" s="129">
        <f ca="1">'Reg Depreciation Calculation'!AX267</f>
        <v>0</v>
      </c>
      <c r="AY58" s="129">
        <f ca="1">'Reg Depreciation Calculation'!AY267</f>
        <v>0</v>
      </c>
      <c r="AZ58" s="129">
        <f ca="1">'Reg Depreciation Calculation'!AZ267</f>
        <v>0</v>
      </c>
      <c r="BA58" s="129">
        <f ca="1">'Reg Depreciation Calculation'!BA267</f>
        <v>0</v>
      </c>
      <c r="BB58" s="129">
        <f ca="1">'Reg Depreciation Calculation'!BB267</f>
        <v>0</v>
      </c>
      <c r="BC58" s="129">
        <f ca="1">'Reg Depreciation Calculation'!BC267</f>
        <v>0</v>
      </c>
      <c r="BD58" s="129">
        <f ca="1">'Reg Depreciation Calculation'!BD267</f>
        <v>0</v>
      </c>
      <c r="BE58" s="129">
        <f ca="1">'Reg Depreciation Calculation'!BE267</f>
        <v>0</v>
      </c>
      <c r="BF58" s="129">
        <f ca="1">'Reg Depreciation Calculation'!BF267</f>
        <v>0</v>
      </c>
      <c r="BG58" s="129">
        <f ca="1">'Reg Depreciation Calculation'!BG267</f>
        <v>0</v>
      </c>
      <c r="BH58" s="129">
        <f ca="1">'Reg Depreciation Calculation'!BH267</f>
        <v>0</v>
      </c>
      <c r="BI58" s="129">
        <f ca="1">'Reg Depreciation Calculation'!BI267</f>
        <v>0</v>
      </c>
      <c r="BJ58" s="129">
        <f ca="1">'Reg Depreciation Calculation'!BJ267</f>
        <v>0</v>
      </c>
      <c r="BK58" s="129">
        <f ca="1">'Reg Depreciation Calculation'!BK267</f>
        <v>0</v>
      </c>
      <c r="BL58" s="129">
        <f ca="1">'Reg Depreciation Calculation'!BL267</f>
        <v>0</v>
      </c>
      <c r="BM58" s="129">
        <f ca="1">'Reg Depreciation Calculation'!BM267</f>
        <v>0</v>
      </c>
      <c r="BN58" s="129">
        <f ca="1">'Reg Depreciation Calculation'!BN267</f>
        <v>0</v>
      </c>
      <c r="BO58" s="129">
        <f ca="1">'Reg Depreciation Calculation'!BO267</f>
        <v>0</v>
      </c>
      <c r="BP58" s="129">
        <f ca="1">'Reg Depreciation Calculation'!BP267</f>
        <v>0</v>
      </c>
      <c r="BQ58" s="129">
        <f ca="1">'Reg Depreciation Calculation'!BQ267</f>
        <v>0</v>
      </c>
      <c r="BR58" s="129">
        <f ca="1">'Reg Depreciation Calculation'!BR267</f>
        <v>0</v>
      </c>
      <c r="BS58" s="129">
        <f ca="1">'Reg Depreciation Calculation'!BS267</f>
        <v>0</v>
      </c>
      <c r="BT58" s="129">
        <f ca="1">'Reg Depreciation Calculation'!BT267</f>
        <v>0</v>
      </c>
      <c r="BU58" s="129">
        <f ca="1">'Reg Depreciation Calculation'!BU267</f>
        <v>0</v>
      </c>
      <c r="BV58" s="129">
        <f ca="1">'Reg Depreciation Calculation'!BV267</f>
        <v>0</v>
      </c>
      <c r="BW58" s="129">
        <f ca="1">'Reg Depreciation Calculation'!BW267</f>
        <v>0</v>
      </c>
      <c r="BX58" s="129">
        <f ca="1">'Reg Depreciation Calculation'!BX267</f>
        <v>0</v>
      </c>
      <c r="BY58" s="129">
        <f ca="1">'Reg Depreciation Calculation'!BY267</f>
        <v>0</v>
      </c>
      <c r="BZ58" s="129">
        <f ca="1">'Reg Depreciation Calculation'!BZ267</f>
        <v>0</v>
      </c>
      <c r="CA58" s="129">
        <f ca="1">'Reg Depreciation Calculation'!CA267</f>
        <v>0</v>
      </c>
      <c r="CB58" s="129">
        <f ca="1">'Reg Depreciation Calculation'!CB267</f>
        <v>0</v>
      </c>
      <c r="CC58" s="129">
        <f ca="1">'Reg Depreciation Calculation'!CC267</f>
        <v>0</v>
      </c>
    </row>
    <row r="59" spans="1:81" ht="15.75" outlineLevel="1" thickBot="1" x14ac:dyDescent="0.3">
      <c r="B59" s="27" t="s">
        <v>59</v>
      </c>
      <c r="C59" s="227" t="str">
        <f t="shared" si="11"/>
        <v>Real 2015</v>
      </c>
      <c r="G59" s="124">
        <f t="shared" ca="1" si="12"/>
        <v>2063.6349751199809</v>
      </c>
      <c r="H59" s="124">
        <f t="shared" ref="H59:AM59" ca="1" si="13">SUM(H34:H58)</f>
        <v>0</v>
      </c>
      <c r="I59" s="124">
        <f t="shared" ca="1" si="13"/>
        <v>0</v>
      </c>
      <c r="J59" s="124">
        <f t="shared" ca="1" si="13"/>
        <v>0</v>
      </c>
      <c r="K59" s="124">
        <f t="shared" ca="1" si="13"/>
        <v>0</v>
      </c>
      <c r="L59" s="124">
        <f t="shared" ca="1" si="13"/>
        <v>0</v>
      </c>
      <c r="M59" s="124">
        <f t="shared" ca="1" si="13"/>
        <v>118.93326824156065</v>
      </c>
      <c r="N59" s="124">
        <f t="shared" ca="1" si="13"/>
        <v>107.18414229321384</v>
      </c>
      <c r="O59" s="124">
        <f t="shared" ca="1" si="13"/>
        <v>103.64401365337588</v>
      </c>
      <c r="P59" s="124">
        <f t="shared" ca="1" si="13"/>
        <v>101.4040919830758</v>
      </c>
      <c r="Q59" s="124">
        <f t="shared" ca="1" si="13"/>
        <v>94.915176531822638</v>
      </c>
      <c r="R59" s="124">
        <f t="shared" ca="1" si="13"/>
        <v>83.993190268643872</v>
      </c>
      <c r="S59" s="124">
        <f t="shared" ca="1" si="13"/>
        <v>81.715519178388831</v>
      </c>
      <c r="T59" s="124">
        <f t="shared" ca="1" si="13"/>
        <v>81.715519178388831</v>
      </c>
      <c r="U59" s="124">
        <f t="shared" ca="1" si="13"/>
        <v>81.715519178388831</v>
      </c>
      <c r="V59" s="124">
        <f t="shared" ca="1" si="13"/>
        <v>81.715519178388831</v>
      </c>
      <c r="W59" s="124">
        <f t="shared" ca="1" si="13"/>
        <v>81.715519178388831</v>
      </c>
      <c r="X59" s="124">
        <f t="shared" ca="1" si="13"/>
        <v>81.715519178388831</v>
      </c>
      <c r="Y59" s="124">
        <f t="shared" ca="1" si="13"/>
        <v>81.715519178388831</v>
      </c>
      <c r="Z59" s="124">
        <f t="shared" ca="1" si="13"/>
        <v>81.715519178388831</v>
      </c>
      <c r="AA59" s="124">
        <f t="shared" ca="1" si="13"/>
        <v>81.715519178388831</v>
      </c>
      <c r="AB59" s="124">
        <f t="shared" ca="1" si="13"/>
        <v>81.715519178388831</v>
      </c>
      <c r="AC59" s="124">
        <f t="shared" ca="1" si="13"/>
        <v>81.715519178388831</v>
      </c>
      <c r="AD59" s="124">
        <f t="shared" ca="1" si="13"/>
        <v>81.715519178388831</v>
      </c>
      <c r="AE59" s="124">
        <f t="shared" ca="1" si="13"/>
        <v>81.715519178388831</v>
      </c>
      <c r="AF59" s="124">
        <f t="shared" ca="1" si="13"/>
        <v>21.585162265708163</v>
      </c>
      <c r="AG59" s="124">
        <f t="shared" ca="1" si="13"/>
        <v>21.585162265708163</v>
      </c>
      <c r="AH59" s="124">
        <f t="shared" ca="1" si="13"/>
        <v>21.585162265708163</v>
      </c>
      <c r="AI59" s="124">
        <f t="shared" ca="1" si="13"/>
        <v>21.585162265708163</v>
      </c>
      <c r="AJ59" s="124">
        <f t="shared" ca="1" si="13"/>
        <v>21.585162265708163</v>
      </c>
      <c r="AK59" s="124">
        <f t="shared" ca="1" si="13"/>
        <v>21.585162265708163</v>
      </c>
      <c r="AL59" s="124">
        <f t="shared" ca="1" si="13"/>
        <v>21.585162265708163</v>
      </c>
      <c r="AM59" s="124">
        <f t="shared" ca="1" si="13"/>
        <v>21.585162265708163</v>
      </c>
      <c r="AN59" s="124">
        <f t="shared" ref="AN59:CC59" ca="1" si="14">SUM(AN34:AN58)</f>
        <v>21.585162265708163</v>
      </c>
      <c r="AO59" s="124">
        <f t="shared" ca="1" si="14"/>
        <v>21.585162265708163</v>
      </c>
      <c r="AP59" s="124">
        <f t="shared" ca="1" si="14"/>
        <v>21.585162265708163</v>
      </c>
      <c r="AQ59" s="124">
        <f t="shared" ca="1" si="14"/>
        <v>21.585162265708163</v>
      </c>
      <c r="AR59" s="124">
        <f t="shared" ca="1" si="14"/>
        <v>21.585162265708163</v>
      </c>
      <c r="AS59" s="124">
        <f t="shared" ca="1" si="14"/>
        <v>18.696084935693374</v>
      </c>
      <c r="AT59" s="124">
        <f t="shared" ca="1" si="14"/>
        <v>15.381627424101884</v>
      </c>
      <c r="AU59" s="124">
        <f t="shared" ca="1" si="14"/>
        <v>8.7427684877472593</v>
      </c>
      <c r="AV59" s="124">
        <f t="shared" ca="1" si="14"/>
        <v>3.0786815569488977</v>
      </c>
      <c r="AW59" s="124">
        <f t="shared" ca="1" si="14"/>
        <v>2.9762701005258552</v>
      </c>
      <c r="AX59" s="124">
        <f t="shared" ca="1" si="14"/>
        <v>2.9762701005258552</v>
      </c>
      <c r="AY59" s="124">
        <f t="shared" ca="1" si="14"/>
        <v>2.9762701005258552</v>
      </c>
      <c r="AZ59" s="124">
        <f t="shared" ca="1" si="14"/>
        <v>2.9762701005258552</v>
      </c>
      <c r="BA59" s="124">
        <f t="shared" ca="1" si="14"/>
        <v>2.9762701005258552</v>
      </c>
      <c r="BB59" s="124">
        <f t="shared" ca="1" si="14"/>
        <v>2.9762701005258552</v>
      </c>
      <c r="BC59" s="124">
        <f t="shared" ca="1" si="14"/>
        <v>2.9762701005258552</v>
      </c>
      <c r="BD59" s="124">
        <f t="shared" ca="1" si="14"/>
        <v>2.9762701005258552</v>
      </c>
      <c r="BE59" s="124">
        <f t="shared" ca="1" si="14"/>
        <v>2.9762701005258552</v>
      </c>
      <c r="BF59" s="124">
        <f t="shared" ca="1" si="14"/>
        <v>2.9762701005258552</v>
      </c>
      <c r="BG59" s="124">
        <f t="shared" ca="1" si="14"/>
        <v>2.9762701005258552</v>
      </c>
      <c r="BH59" s="124">
        <f t="shared" ca="1" si="14"/>
        <v>2.9762701005258552</v>
      </c>
      <c r="BI59" s="124">
        <f t="shared" ca="1" si="14"/>
        <v>2.9762701005258552</v>
      </c>
      <c r="BJ59" s="124">
        <f t="shared" ca="1" si="14"/>
        <v>2.9762701005258552</v>
      </c>
      <c r="BK59" s="124">
        <f t="shared" ca="1" si="14"/>
        <v>2.9762701005258552</v>
      </c>
      <c r="BL59" s="124">
        <f t="shared" ca="1" si="14"/>
        <v>2.9762701005258552</v>
      </c>
      <c r="BM59" s="124">
        <f t="shared" ca="1" si="14"/>
        <v>2.9762701005258552</v>
      </c>
      <c r="BN59" s="124">
        <f t="shared" ca="1" si="14"/>
        <v>2.9762701005258552</v>
      </c>
      <c r="BO59" s="124">
        <f t="shared" ca="1" si="14"/>
        <v>2.9762701005258552</v>
      </c>
      <c r="BP59" s="124">
        <f t="shared" ca="1" si="14"/>
        <v>2.9762701005258552</v>
      </c>
      <c r="BQ59" s="124">
        <f t="shared" ca="1" si="14"/>
        <v>2.5528922210584697</v>
      </c>
      <c r="BR59" s="124">
        <f t="shared" ca="1" si="14"/>
        <v>1.5611536757050859</v>
      </c>
      <c r="BS59" s="124">
        <f t="shared" ca="1" si="14"/>
        <v>0.91144866019068127</v>
      </c>
      <c r="BT59" s="124">
        <f t="shared" ca="1" si="14"/>
        <v>0.20217440306347972</v>
      </c>
      <c r="BU59" s="124">
        <f t="shared" ca="1" si="14"/>
        <v>0</v>
      </c>
      <c r="BV59" s="124">
        <f t="shared" ca="1" si="14"/>
        <v>0</v>
      </c>
      <c r="BW59" s="124">
        <f t="shared" ca="1" si="14"/>
        <v>0</v>
      </c>
      <c r="BX59" s="124">
        <f t="shared" ca="1" si="14"/>
        <v>0</v>
      </c>
      <c r="BY59" s="124">
        <f t="shared" ca="1" si="14"/>
        <v>0</v>
      </c>
      <c r="BZ59" s="124">
        <f t="shared" ca="1" si="14"/>
        <v>0</v>
      </c>
      <c r="CA59" s="124">
        <f t="shared" ca="1" si="14"/>
        <v>0</v>
      </c>
      <c r="CB59" s="124">
        <f t="shared" ca="1" si="14"/>
        <v>0</v>
      </c>
      <c r="CC59" s="124">
        <f t="shared" ca="1" si="14"/>
        <v>0</v>
      </c>
    </row>
    <row r="60" spans="1:81" outlineLevel="1" x14ac:dyDescent="0.25">
      <c r="G60" s="20"/>
    </row>
    <row r="61" spans="1:81" outlineLevel="1" x14ac:dyDescent="0.25">
      <c r="G61" s="20"/>
    </row>
    <row r="63" spans="1:81" x14ac:dyDescent="0.25">
      <c r="A63" s="9" t="s">
        <v>57</v>
      </c>
      <c r="B63" s="9"/>
      <c r="C63" s="96"/>
      <c r="D63" s="10"/>
      <c r="E63" s="9"/>
      <c r="F63" s="9"/>
      <c r="G63" s="28"/>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row>
  </sheetData>
  <pageMargins left="0.7" right="0.7" top="0.75" bottom="0.75" header="0.3" footer="0.3"/>
  <pageSetup paperSize="1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L274"/>
  <sheetViews>
    <sheetView showGridLines="0" zoomScale="85" zoomScaleNormal="85" workbookViewId="0">
      <pane xSplit="1" ySplit="8" topLeftCell="B9" activePane="bottomRight" state="frozen"/>
      <selection pane="topRight" activeCell="B1" sqref="B1"/>
      <selection pane="bottomLeft" activeCell="A9" sqref="A9"/>
      <selection pane="bottomRight" activeCell="L195" sqref="L195"/>
    </sheetView>
  </sheetViews>
  <sheetFormatPr defaultColWidth="0" defaultRowHeight="15" outlineLevelRow="1" x14ac:dyDescent="0.25"/>
  <cols>
    <col min="1" max="1" width="9.140625" customWidth="1"/>
    <col min="2" max="2" width="58.85546875" customWidth="1"/>
    <col min="3" max="3" width="12.5703125" style="6" customWidth="1"/>
    <col min="4" max="4" width="13" customWidth="1"/>
    <col min="5" max="6" width="16.85546875" customWidth="1"/>
    <col min="7" max="7" width="11.5703125" style="20" customWidth="1"/>
    <col min="8" max="81" width="11.5703125" customWidth="1"/>
    <col min="82" max="82" width="9.140625" customWidth="1"/>
    <col min="83" max="90" width="0" hidden="1" customWidth="1"/>
    <col min="91" max="16384" width="9.140625" hidden="1"/>
  </cols>
  <sheetData>
    <row r="2" spans="1:81" x14ac:dyDescent="0.25">
      <c r="B2" s="142" t="s">
        <v>84</v>
      </c>
      <c r="C2" s="230">
        <f ca="1">'Error Checks'!C13</f>
        <v>0</v>
      </c>
    </row>
    <row r="4" spans="1:81" x14ac:dyDescent="0.25">
      <c r="A4" s="21" t="s">
        <v>29</v>
      </c>
      <c r="B4" s="21"/>
      <c r="C4" s="95"/>
      <c r="D4" s="22"/>
      <c r="E4" s="22"/>
      <c r="F4" s="22"/>
      <c r="G4" s="100">
        <f>Inputs!G4</f>
        <v>2010</v>
      </c>
      <c r="H4" s="100">
        <f>Inputs!H4</f>
        <v>2011</v>
      </c>
      <c r="I4" s="100">
        <f>Inputs!I4</f>
        <v>2012</v>
      </c>
      <c r="J4" s="100">
        <f>Inputs!J4</f>
        <v>2013</v>
      </c>
      <c r="K4" s="100">
        <f>Inputs!K4</f>
        <v>2014</v>
      </c>
      <c r="L4" s="100">
        <f>Inputs!L4</f>
        <v>2015</v>
      </c>
      <c r="M4" s="100">
        <f>Inputs!M4</f>
        <v>2016</v>
      </c>
      <c r="N4" s="100">
        <f>Inputs!N4</f>
        <v>2017</v>
      </c>
      <c r="O4" s="100">
        <f>Inputs!O4</f>
        <v>2018</v>
      </c>
      <c r="P4" s="100">
        <f>Inputs!P4</f>
        <v>2019</v>
      </c>
      <c r="Q4" s="100">
        <f>Inputs!Q4</f>
        <v>2020</v>
      </c>
      <c r="R4" s="100">
        <f>Inputs!R4</f>
        <v>2021</v>
      </c>
      <c r="S4" s="100">
        <f>Inputs!S4</f>
        <v>2022</v>
      </c>
      <c r="T4" s="100">
        <f>Inputs!T4</f>
        <v>2023</v>
      </c>
      <c r="U4" s="100">
        <f>Inputs!U4</f>
        <v>2024</v>
      </c>
      <c r="V4" s="100">
        <f>Inputs!V4</f>
        <v>2025</v>
      </c>
      <c r="W4" s="100">
        <f>Inputs!W4</f>
        <v>2026</v>
      </c>
      <c r="X4" s="100">
        <f>Inputs!X4</f>
        <v>2027</v>
      </c>
      <c r="Y4" s="100">
        <f>Inputs!Y4</f>
        <v>2028</v>
      </c>
      <c r="Z4" s="100">
        <f>Inputs!Z4</f>
        <v>2029</v>
      </c>
      <c r="AA4" s="100">
        <f>Inputs!AA4</f>
        <v>2030</v>
      </c>
      <c r="AB4" s="100">
        <f>Inputs!AB4</f>
        <v>2031</v>
      </c>
      <c r="AC4" s="100">
        <f>Inputs!AC4</f>
        <v>2032</v>
      </c>
      <c r="AD4" s="100">
        <f>Inputs!AD4</f>
        <v>2033</v>
      </c>
      <c r="AE4" s="100">
        <f>Inputs!AE4</f>
        <v>2034</v>
      </c>
      <c r="AF4" s="100">
        <f>Inputs!AF4</f>
        <v>2035</v>
      </c>
      <c r="AG4" s="100">
        <f>Inputs!AG4</f>
        <v>2036</v>
      </c>
      <c r="AH4" s="100">
        <f>Inputs!AH4</f>
        <v>2037</v>
      </c>
      <c r="AI4" s="100">
        <f>Inputs!AI4</f>
        <v>2038</v>
      </c>
      <c r="AJ4" s="100">
        <f>Inputs!AJ4</f>
        <v>2039</v>
      </c>
      <c r="AK4" s="100">
        <f>Inputs!AK4</f>
        <v>2040</v>
      </c>
      <c r="AL4" s="100">
        <f>Inputs!AL4</f>
        <v>2041</v>
      </c>
      <c r="AM4" s="100">
        <f>Inputs!AM4</f>
        <v>2042</v>
      </c>
      <c r="AN4" s="100">
        <f>Inputs!AN4</f>
        <v>2043</v>
      </c>
      <c r="AO4" s="100">
        <f>Inputs!AO4</f>
        <v>2044</v>
      </c>
      <c r="AP4" s="100">
        <f>Inputs!AP4</f>
        <v>2045</v>
      </c>
      <c r="AQ4" s="100">
        <f>Inputs!AQ4</f>
        <v>2046</v>
      </c>
      <c r="AR4" s="100">
        <f>Inputs!AR4</f>
        <v>2047</v>
      </c>
      <c r="AS4" s="100">
        <f>Inputs!AS4</f>
        <v>2048</v>
      </c>
      <c r="AT4" s="100">
        <f>Inputs!AT4</f>
        <v>2049</v>
      </c>
      <c r="AU4" s="100">
        <f>Inputs!AU4</f>
        <v>2050</v>
      </c>
      <c r="AV4" s="100">
        <f>Inputs!AV4</f>
        <v>2051</v>
      </c>
      <c r="AW4" s="100">
        <f>Inputs!AW4</f>
        <v>2052</v>
      </c>
      <c r="AX4" s="100">
        <f>Inputs!AX4</f>
        <v>2053</v>
      </c>
      <c r="AY4" s="100">
        <f>Inputs!AY4</f>
        <v>2054</v>
      </c>
      <c r="AZ4" s="100">
        <f>Inputs!AZ4</f>
        <v>2055</v>
      </c>
      <c r="BA4" s="100">
        <f>Inputs!BA4</f>
        <v>2056</v>
      </c>
      <c r="BB4" s="100">
        <f>Inputs!BB4</f>
        <v>2057</v>
      </c>
      <c r="BC4" s="100">
        <f>Inputs!BC4</f>
        <v>2058</v>
      </c>
      <c r="BD4" s="100">
        <f>Inputs!BD4</f>
        <v>2059</v>
      </c>
      <c r="BE4" s="100">
        <f>Inputs!BE4</f>
        <v>2060</v>
      </c>
      <c r="BF4" s="100">
        <f>Inputs!BF4</f>
        <v>2061</v>
      </c>
      <c r="BG4" s="100">
        <f>Inputs!BG4</f>
        <v>2062</v>
      </c>
      <c r="BH4" s="100">
        <f>Inputs!BH4</f>
        <v>2063</v>
      </c>
      <c r="BI4" s="100">
        <f>Inputs!BI4</f>
        <v>2064</v>
      </c>
      <c r="BJ4" s="100">
        <f>Inputs!BJ4</f>
        <v>2065</v>
      </c>
      <c r="BK4" s="100">
        <f>Inputs!BK4</f>
        <v>2066</v>
      </c>
      <c r="BL4" s="100">
        <f>Inputs!BL4</f>
        <v>2067</v>
      </c>
      <c r="BM4" s="100">
        <f>Inputs!BM4</f>
        <v>2068</v>
      </c>
      <c r="BN4" s="100">
        <f>Inputs!BN4</f>
        <v>2069</v>
      </c>
      <c r="BO4" s="100">
        <f>Inputs!BO4</f>
        <v>2070</v>
      </c>
      <c r="BP4" s="100">
        <f>Inputs!BP4</f>
        <v>2071</v>
      </c>
      <c r="BQ4" s="100">
        <f>Inputs!BQ4</f>
        <v>2072</v>
      </c>
      <c r="BR4" s="100">
        <f>Inputs!BR4</f>
        <v>2073</v>
      </c>
      <c r="BS4" s="100">
        <f>Inputs!BS4</f>
        <v>2074</v>
      </c>
      <c r="BT4" s="100">
        <f>Inputs!BT4</f>
        <v>2075</v>
      </c>
      <c r="BU4" s="100">
        <f>Inputs!BU4</f>
        <v>2076</v>
      </c>
      <c r="BV4" s="100">
        <f>Inputs!BV4</f>
        <v>2077</v>
      </c>
      <c r="BW4" s="100">
        <f>Inputs!BW4</f>
        <v>2078</v>
      </c>
      <c r="BX4" s="100">
        <f>Inputs!BX4</f>
        <v>2079</v>
      </c>
      <c r="BY4" s="100">
        <f>Inputs!BY4</f>
        <v>2080</v>
      </c>
      <c r="BZ4" s="100">
        <f>Inputs!BZ4</f>
        <v>2081</v>
      </c>
      <c r="CA4" s="100">
        <f>Inputs!CA4</f>
        <v>2082</v>
      </c>
      <c r="CB4" s="100">
        <f>Inputs!CB4</f>
        <v>2083</v>
      </c>
      <c r="CC4" s="100">
        <f>Inputs!CC4</f>
        <v>2084</v>
      </c>
    </row>
    <row r="6" spans="1:81" x14ac:dyDescent="0.25">
      <c r="B6" s="18" t="s">
        <v>13</v>
      </c>
      <c r="C6"/>
      <c r="D6" s="1"/>
      <c r="H6" s="19">
        <v>1</v>
      </c>
      <c r="I6" s="92">
        <f t="shared" ref="I6:AN6" si="0">H6+1</f>
        <v>2</v>
      </c>
      <c r="J6" s="92">
        <f t="shared" si="0"/>
        <v>3</v>
      </c>
      <c r="K6" s="92">
        <f t="shared" si="0"/>
        <v>4</v>
      </c>
      <c r="L6" s="92">
        <f t="shared" si="0"/>
        <v>5</v>
      </c>
      <c r="M6" s="92">
        <f t="shared" si="0"/>
        <v>6</v>
      </c>
      <c r="N6" s="92">
        <f t="shared" si="0"/>
        <v>7</v>
      </c>
      <c r="O6" s="92">
        <f t="shared" si="0"/>
        <v>8</v>
      </c>
      <c r="P6" s="92">
        <f t="shared" si="0"/>
        <v>9</v>
      </c>
      <c r="Q6" s="92">
        <f t="shared" si="0"/>
        <v>10</v>
      </c>
      <c r="R6" s="92">
        <f t="shared" si="0"/>
        <v>11</v>
      </c>
      <c r="S6" s="92">
        <f t="shared" si="0"/>
        <v>12</v>
      </c>
      <c r="T6" s="92">
        <f t="shared" si="0"/>
        <v>13</v>
      </c>
      <c r="U6" s="92">
        <f t="shared" si="0"/>
        <v>14</v>
      </c>
      <c r="V6" s="92">
        <f t="shared" si="0"/>
        <v>15</v>
      </c>
      <c r="W6" s="92">
        <f t="shared" si="0"/>
        <v>16</v>
      </c>
      <c r="X6" s="92">
        <f t="shared" si="0"/>
        <v>17</v>
      </c>
      <c r="Y6" s="92">
        <f t="shared" si="0"/>
        <v>18</v>
      </c>
      <c r="Z6" s="92">
        <f t="shared" si="0"/>
        <v>19</v>
      </c>
      <c r="AA6" s="92">
        <f t="shared" si="0"/>
        <v>20</v>
      </c>
      <c r="AB6" s="92">
        <f t="shared" si="0"/>
        <v>21</v>
      </c>
      <c r="AC6" s="92">
        <f t="shared" si="0"/>
        <v>22</v>
      </c>
      <c r="AD6" s="92">
        <f t="shared" si="0"/>
        <v>23</v>
      </c>
      <c r="AE6" s="92">
        <f t="shared" si="0"/>
        <v>24</v>
      </c>
      <c r="AF6" s="92">
        <f t="shared" si="0"/>
        <v>25</v>
      </c>
      <c r="AG6" s="92">
        <f t="shared" si="0"/>
        <v>26</v>
      </c>
      <c r="AH6" s="92">
        <f t="shared" si="0"/>
        <v>27</v>
      </c>
      <c r="AI6" s="92">
        <f t="shared" si="0"/>
        <v>28</v>
      </c>
      <c r="AJ6" s="92">
        <f t="shared" si="0"/>
        <v>29</v>
      </c>
      <c r="AK6" s="92">
        <f t="shared" si="0"/>
        <v>30</v>
      </c>
      <c r="AL6" s="92">
        <f t="shared" si="0"/>
        <v>31</v>
      </c>
      <c r="AM6" s="92">
        <f t="shared" si="0"/>
        <v>32</v>
      </c>
      <c r="AN6" s="92">
        <f t="shared" si="0"/>
        <v>33</v>
      </c>
      <c r="AO6" s="92">
        <f t="shared" ref="AO6:BI6" si="1">AN6+1</f>
        <v>34</v>
      </c>
      <c r="AP6" s="92">
        <f t="shared" si="1"/>
        <v>35</v>
      </c>
      <c r="AQ6" s="92">
        <f t="shared" si="1"/>
        <v>36</v>
      </c>
      <c r="AR6" s="92">
        <f t="shared" si="1"/>
        <v>37</v>
      </c>
      <c r="AS6" s="92">
        <f t="shared" si="1"/>
        <v>38</v>
      </c>
      <c r="AT6" s="92">
        <f t="shared" si="1"/>
        <v>39</v>
      </c>
      <c r="AU6" s="92">
        <f t="shared" si="1"/>
        <v>40</v>
      </c>
      <c r="AV6" s="92">
        <f t="shared" si="1"/>
        <v>41</v>
      </c>
      <c r="AW6" s="92">
        <f t="shared" si="1"/>
        <v>42</v>
      </c>
      <c r="AX6" s="92">
        <f t="shared" si="1"/>
        <v>43</v>
      </c>
      <c r="AY6" s="92">
        <f t="shared" si="1"/>
        <v>44</v>
      </c>
      <c r="AZ6" s="92">
        <f t="shared" si="1"/>
        <v>45</v>
      </c>
      <c r="BA6" s="92">
        <f t="shared" si="1"/>
        <v>46</v>
      </c>
      <c r="BB6" s="92">
        <f t="shared" si="1"/>
        <v>47</v>
      </c>
      <c r="BC6" s="92">
        <f t="shared" si="1"/>
        <v>48</v>
      </c>
      <c r="BD6" s="92">
        <f t="shared" si="1"/>
        <v>49</v>
      </c>
      <c r="BE6" s="92">
        <f t="shared" si="1"/>
        <v>50</v>
      </c>
      <c r="BF6" s="92">
        <f t="shared" si="1"/>
        <v>51</v>
      </c>
      <c r="BG6" s="92">
        <f t="shared" si="1"/>
        <v>52</v>
      </c>
      <c r="BH6" s="92">
        <f t="shared" si="1"/>
        <v>53</v>
      </c>
      <c r="BI6" s="92">
        <f t="shared" si="1"/>
        <v>54</v>
      </c>
      <c r="BJ6" s="92">
        <f>BI6+1</f>
        <v>55</v>
      </c>
      <c r="BK6" s="92">
        <f>BJ6+1</f>
        <v>56</v>
      </c>
      <c r="BL6" s="92">
        <f>BK6+1</f>
        <v>57</v>
      </c>
      <c r="BM6" s="92">
        <f>BL6+1</f>
        <v>58</v>
      </c>
      <c r="BN6" s="92">
        <f>BM6+1</f>
        <v>59</v>
      </c>
      <c r="BO6" s="92">
        <f t="shared" ref="BO6:CC6" si="2">BN6+1</f>
        <v>60</v>
      </c>
      <c r="BP6" s="92">
        <f t="shared" si="2"/>
        <v>61</v>
      </c>
      <c r="BQ6" s="92">
        <f t="shared" si="2"/>
        <v>62</v>
      </c>
      <c r="BR6" s="92">
        <f t="shared" si="2"/>
        <v>63</v>
      </c>
      <c r="BS6" s="92">
        <f t="shared" si="2"/>
        <v>64</v>
      </c>
      <c r="BT6" s="92">
        <f t="shared" si="2"/>
        <v>65</v>
      </c>
      <c r="BU6" s="92">
        <f t="shared" si="2"/>
        <v>66</v>
      </c>
      <c r="BV6" s="92">
        <f t="shared" si="2"/>
        <v>67</v>
      </c>
      <c r="BW6" s="92">
        <f t="shared" si="2"/>
        <v>68</v>
      </c>
      <c r="BX6" s="92">
        <f t="shared" si="2"/>
        <v>69</v>
      </c>
      <c r="BY6" s="92">
        <f t="shared" si="2"/>
        <v>70</v>
      </c>
      <c r="BZ6" s="92">
        <f t="shared" si="2"/>
        <v>71</v>
      </c>
      <c r="CA6" s="92">
        <f t="shared" si="2"/>
        <v>72</v>
      </c>
      <c r="CB6" s="92">
        <f t="shared" si="2"/>
        <v>73</v>
      </c>
      <c r="CC6" s="92">
        <f t="shared" si="2"/>
        <v>74</v>
      </c>
    </row>
    <row r="7" spans="1:81" x14ac:dyDescent="0.25">
      <c r="B7" s="18" t="s">
        <v>21</v>
      </c>
      <c r="C7" s="98">
        <f>Inputs!C10</f>
        <v>2016</v>
      </c>
    </row>
    <row r="8" spans="1:81" x14ac:dyDescent="0.25">
      <c r="B8" s="18" t="s">
        <v>53</v>
      </c>
      <c r="C8" s="98">
        <f>Inputs!C11</f>
        <v>2020</v>
      </c>
    </row>
    <row r="10" spans="1:81" x14ac:dyDescent="0.25">
      <c r="B10" s="2"/>
      <c r="D10" s="1"/>
    </row>
    <row r="11" spans="1:81" x14ac:dyDescent="0.25">
      <c r="A11" s="9" t="s">
        <v>18</v>
      </c>
      <c r="B11" s="9"/>
      <c r="C11" s="96"/>
      <c r="D11" s="10"/>
      <c r="E11" s="9"/>
      <c r="F11" s="9"/>
      <c r="G11" s="28"/>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row>
    <row r="12" spans="1:81" outlineLevel="1" x14ac:dyDescent="0.25">
      <c r="B12" s="2"/>
      <c r="D12" s="1"/>
    </row>
    <row r="13" spans="1:81" outlineLevel="1" x14ac:dyDescent="0.25">
      <c r="B13" s="18" t="s">
        <v>52</v>
      </c>
      <c r="D13" s="1"/>
      <c r="G13" s="231">
        <f>Inputs!G16</f>
        <v>1.2612612612612484E-2</v>
      </c>
      <c r="H13" s="231">
        <f>Inputs!H16</f>
        <v>2.7876631079478242E-2</v>
      </c>
      <c r="I13" s="231">
        <f>Inputs!I16</f>
        <v>3.5177944267785755E-2</v>
      </c>
      <c r="J13" s="231">
        <f>Inputs!J16</f>
        <v>2.0040080160320401E-2</v>
      </c>
      <c r="K13" s="231">
        <f>Inputs!K16</f>
        <v>2.16110019646365E-2</v>
      </c>
      <c r="L13" s="231">
        <f>Inputs!L16</f>
        <v>2.3076923076923217E-2</v>
      </c>
      <c r="M13" s="231">
        <f>Inputs!M16</f>
        <v>2.5000000000000001E-2</v>
      </c>
      <c r="N13" s="231">
        <f>Inputs!N16</f>
        <v>2.5000000000000001E-2</v>
      </c>
      <c r="O13" s="231">
        <f>Inputs!O16</f>
        <v>2.5000000000000001E-2</v>
      </c>
      <c r="P13" s="231">
        <f>Inputs!P16</f>
        <v>2.5000000000000001E-2</v>
      </c>
      <c r="Q13" s="231">
        <f>Inputs!Q16</f>
        <v>2.5000000000000001E-2</v>
      </c>
      <c r="R13" s="231">
        <f>Inputs!R16</f>
        <v>2.5000000000000001E-2</v>
      </c>
      <c r="S13" s="231">
        <f>Inputs!S16</f>
        <v>2.5000000000000001E-2</v>
      </c>
      <c r="T13" s="231">
        <f>Inputs!T16</f>
        <v>2.5000000000000001E-2</v>
      </c>
      <c r="U13" s="231">
        <f>Inputs!U16</f>
        <v>2.5000000000000001E-2</v>
      </c>
      <c r="V13" s="231">
        <f>Inputs!V16</f>
        <v>2.5000000000000001E-2</v>
      </c>
      <c r="W13" s="231">
        <f>Inputs!W16</f>
        <v>2.5000000000000001E-2</v>
      </c>
      <c r="X13" s="231">
        <f>Inputs!X16</f>
        <v>2.5000000000000001E-2</v>
      </c>
      <c r="Y13" s="231">
        <f>Inputs!Y16</f>
        <v>2.5000000000000001E-2</v>
      </c>
      <c r="Z13" s="231">
        <f>Inputs!Z16</f>
        <v>2.5000000000000001E-2</v>
      </c>
      <c r="AA13" s="231">
        <f>Inputs!AA16</f>
        <v>2.5000000000000001E-2</v>
      </c>
      <c r="AB13" s="231">
        <f>Inputs!AB16</f>
        <v>2.5000000000000001E-2</v>
      </c>
      <c r="AC13" s="231">
        <f>Inputs!AC16</f>
        <v>2.5000000000000001E-2</v>
      </c>
      <c r="AD13" s="231">
        <f>Inputs!AD16</f>
        <v>2.5000000000000001E-2</v>
      </c>
      <c r="AE13" s="231">
        <f>Inputs!AE16</f>
        <v>2.5000000000000001E-2</v>
      </c>
      <c r="AF13" s="231">
        <f>Inputs!AF16</f>
        <v>2.5000000000000001E-2</v>
      </c>
      <c r="AG13" s="231">
        <f>Inputs!AG16</f>
        <v>2.5000000000000001E-2</v>
      </c>
      <c r="AH13" s="231">
        <f>Inputs!AH16</f>
        <v>2.5000000000000001E-2</v>
      </c>
      <c r="AI13" s="231">
        <f>Inputs!AI16</f>
        <v>2.5000000000000001E-2</v>
      </c>
      <c r="AJ13" s="231">
        <f>Inputs!AJ16</f>
        <v>2.5000000000000001E-2</v>
      </c>
      <c r="AK13" s="231">
        <f>Inputs!AK16</f>
        <v>2.5000000000000001E-2</v>
      </c>
      <c r="AL13" s="231">
        <f>Inputs!AL16</f>
        <v>2.5000000000000001E-2</v>
      </c>
      <c r="AM13" s="231">
        <f>Inputs!AM16</f>
        <v>2.5000000000000001E-2</v>
      </c>
      <c r="AN13" s="231">
        <f>Inputs!AN16</f>
        <v>2.5000000000000001E-2</v>
      </c>
      <c r="AO13" s="231">
        <f>Inputs!AO16</f>
        <v>2.5000000000000001E-2</v>
      </c>
      <c r="AP13" s="231">
        <f>Inputs!AP16</f>
        <v>2.5000000000000001E-2</v>
      </c>
      <c r="AQ13" s="231">
        <f>Inputs!AQ16</f>
        <v>2.5000000000000001E-2</v>
      </c>
      <c r="AR13" s="231">
        <f>Inputs!AR16</f>
        <v>2.5000000000000001E-2</v>
      </c>
      <c r="AS13" s="231">
        <f>Inputs!AS16</f>
        <v>2.5000000000000001E-2</v>
      </c>
      <c r="AT13" s="231">
        <f>Inputs!AT16</f>
        <v>2.5000000000000001E-2</v>
      </c>
      <c r="AU13" s="231">
        <f>Inputs!AU16</f>
        <v>2.5000000000000001E-2</v>
      </c>
      <c r="AV13" s="231">
        <f>Inputs!AV16</f>
        <v>2.5000000000000001E-2</v>
      </c>
      <c r="AW13" s="231">
        <f>Inputs!AW16</f>
        <v>2.5000000000000001E-2</v>
      </c>
      <c r="AX13" s="231">
        <f>Inputs!AX16</f>
        <v>2.5000000000000001E-2</v>
      </c>
      <c r="AY13" s="231">
        <f>Inputs!AY16</f>
        <v>2.5000000000000001E-2</v>
      </c>
      <c r="AZ13" s="231">
        <f>Inputs!AZ16</f>
        <v>2.5000000000000001E-2</v>
      </c>
      <c r="BA13" s="231">
        <f>Inputs!BA16</f>
        <v>2.5000000000000001E-2</v>
      </c>
      <c r="BB13" s="231">
        <f>Inputs!BB16</f>
        <v>2.5000000000000001E-2</v>
      </c>
      <c r="BC13" s="231">
        <f>Inputs!BC16</f>
        <v>2.5000000000000001E-2</v>
      </c>
      <c r="BD13" s="231">
        <f>Inputs!BD16</f>
        <v>2.5000000000000001E-2</v>
      </c>
      <c r="BE13" s="231">
        <f>Inputs!BE16</f>
        <v>2.5000000000000001E-2</v>
      </c>
      <c r="BF13" s="231">
        <f>Inputs!BF16</f>
        <v>2.5000000000000001E-2</v>
      </c>
      <c r="BG13" s="231">
        <f>Inputs!BG16</f>
        <v>2.5000000000000001E-2</v>
      </c>
      <c r="BH13" s="231">
        <f>Inputs!BH16</f>
        <v>2.5000000000000001E-2</v>
      </c>
      <c r="BI13" s="231">
        <f>Inputs!BI16</f>
        <v>2.5000000000000001E-2</v>
      </c>
      <c r="BJ13" s="231">
        <f>Inputs!BJ16</f>
        <v>2.5000000000000001E-2</v>
      </c>
      <c r="BK13" s="231">
        <f>Inputs!BK16</f>
        <v>2.5000000000000001E-2</v>
      </c>
      <c r="BL13" s="231">
        <f>Inputs!BL16</f>
        <v>2.5000000000000001E-2</v>
      </c>
      <c r="BM13" s="231">
        <f>Inputs!BM16</f>
        <v>2.5000000000000001E-2</v>
      </c>
      <c r="BN13" s="231">
        <f>Inputs!BN16</f>
        <v>2.5000000000000001E-2</v>
      </c>
      <c r="BO13" s="231">
        <f>Inputs!BO16</f>
        <v>2.5000000000000001E-2</v>
      </c>
      <c r="BP13" s="231">
        <f>Inputs!BP16</f>
        <v>2.5000000000000001E-2</v>
      </c>
      <c r="BQ13" s="231">
        <f>Inputs!BQ16</f>
        <v>2.5000000000000001E-2</v>
      </c>
      <c r="BR13" s="231">
        <f>Inputs!BR16</f>
        <v>2.5000000000000001E-2</v>
      </c>
      <c r="BS13" s="231">
        <f>Inputs!BS16</f>
        <v>2.5000000000000001E-2</v>
      </c>
      <c r="BT13" s="231">
        <f>Inputs!BT16</f>
        <v>2.5000000000000001E-2</v>
      </c>
      <c r="BU13" s="231">
        <f>Inputs!BU16</f>
        <v>2.5000000000000001E-2</v>
      </c>
      <c r="BV13" s="231">
        <f>Inputs!BV16</f>
        <v>2.5000000000000001E-2</v>
      </c>
      <c r="BW13" s="231">
        <f>Inputs!BW16</f>
        <v>2.5000000000000001E-2</v>
      </c>
      <c r="BX13" s="231">
        <f>Inputs!BX16</f>
        <v>2.5000000000000001E-2</v>
      </c>
      <c r="BY13" s="231">
        <f>Inputs!BY16</f>
        <v>2.5000000000000001E-2</v>
      </c>
      <c r="BZ13" s="231">
        <f>Inputs!BZ16</f>
        <v>2.5000000000000001E-2</v>
      </c>
      <c r="CA13" s="231">
        <f>Inputs!CA16</f>
        <v>2.5000000000000001E-2</v>
      </c>
      <c r="CB13" s="231">
        <f>Inputs!CB16</f>
        <v>2.5000000000000001E-2</v>
      </c>
      <c r="CC13" s="231">
        <f>Inputs!CC16</f>
        <v>2.5000000000000001E-2</v>
      </c>
    </row>
    <row r="14" spans="1:81" outlineLevel="1" x14ac:dyDescent="0.25">
      <c r="B14" s="18" t="s">
        <v>22</v>
      </c>
      <c r="D14" s="1"/>
      <c r="H14" s="119">
        <f t="shared" ref="H14:AM14" si="3">IF(H4&lt;$C$7,1,0)</f>
        <v>1</v>
      </c>
      <c r="I14" s="119">
        <f t="shared" si="3"/>
        <v>1</v>
      </c>
      <c r="J14" s="119">
        <f t="shared" si="3"/>
        <v>1</v>
      </c>
      <c r="K14" s="119">
        <f t="shared" si="3"/>
        <v>1</v>
      </c>
      <c r="L14" s="119">
        <f t="shared" si="3"/>
        <v>1</v>
      </c>
      <c r="M14" s="119">
        <f t="shared" si="3"/>
        <v>0</v>
      </c>
      <c r="N14" s="119">
        <f t="shared" si="3"/>
        <v>0</v>
      </c>
      <c r="O14" s="119">
        <f t="shared" si="3"/>
        <v>0</v>
      </c>
      <c r="P14" s="119">
        <f t="shared" si="3"/>
        <v>0</v>
      </c>
      <c r="Q14" s="119">
        <f t="shared" si="3"/>
        <v>0</v>
      </c>
      <c r="R14" s="119">
        <f t="shared" si="3"/>
        <v>0</v>
      </c>
      <c r="S14" s="119">
        <f t="shared" si="3"/>
        <v>0</v>
      </c>
      <c r="T14" s="119">
        <f t="shared" si="3"/>
        <v>0</v>
      </c>
      <c r="U14" s="119">
        <f t="shared" si="3"/>
        <v>0</v>
      </c>
      <c r="V14" s="119">
        <f t="shared" si="3"/>
        <v>0</v>
      </c>
      <c r="W14" s="119">
        <f t="shared" si="3"/>
        <v>0</v>
      </c>
      <c r="X14" s="119">
        <f t="shared" si="3"/>
        <v>0</v>
      </c>
      <c r="Y14" s="119">
        <f t="shared" si="3"/>
        <v>0</v>
      </c>
      <c r="Z14" s="119">
        <f t="shared" si="3"/>
        <v>0</v>
      </c>
      <c r="AA14" s="119">
        <f t="shared" si="3"/>
        <v>0</v>
      </c>
      <c r="AB14" s="119">
        <f t="shared" si="3"/>
        <v>0</v>
      </c>
      <c r="AC14" s="119">
        <f t="shared" si="3"/>
        <v>0</v>
      </c>
      <c r="AD14" s="119">
        <f t="shared" si="3"/>
        <v>0</v>
      </c>
      <c r="AE14" s="119">
        <f t="shared" si="3"/>
        <v>0</v>
      </c>
      <c r="AF14" s="119">
        <f t="shared" si="3"/>
        <v>0</v>
      </c>
      <c r="AG14" s="119">
        <f t="shared" si="3"/>
        <v>0</v>
      </c>
      <c r="AH14" s="119">
        <f t="shared" si="3"/>
        <v>0</v>
      </c>
      <c r="AI14" s="119">
        <f t="shared" si="3"/>
        <v>0</v>
      </c>
      <c r="AJ14" s="119">
        <f t="shared" si="3"/>
        <v>0</v>
      </c>
      <c r="AK14" s="119">
        <f t="shared" si="3"/>
        <v>0</v>
      </c>
      <c r="AL14" s="119">
        <f t="shared" si="3"/>
        <v>0</v>
      </c>
      <c r="AM14" s="119">
        <f t="shared" si="3"/>
        <v>0</v>
      </c>
      <c r="AN14" s="119">
        <f t="shared" ref="AN14:BS14" si="4">IF(AN4&lt;$C$7,1,0)</f>
        <v>0</v>
      </c>
      <c r="AO14" s="119">
        <f t="shared" si="4"/>
        <v>0</v>
      </c>
      <c r="AP14" s="119">
        <f t="shared" si="4"/>
        <v>0</v>
      </c>
      <c r="AQ14" s="119">
        <f t="shared" si="4"/>
        <v>0</v>
      </c>
      <c r="AR14" s="119">
        <f t="shared" si="4"/>
        <v>0</v>
      </c>
      <c r="AS14" s="119">
        <f t="shared" si="4"/>
        <v>0</v>
      </c>
      <c r="AT14" s="119">
        <f t="shared" si="4"/>
        <v>0</v>
      </c>
      <c r="AU14" s="119">
        <f t="shared" si="4"/>
        <v>0</v>
      </c>
      <c r="AV14" s="119">
        <f t="shared" si="4"/>
        <v>0</v>
      </c>
      <c r="AW14" s="119">
        <f t="shared" si="4"/>
        <v>0</v>
      </c>
      <c r="AX14" s="119">
        <f t="shared" si="4"/>
        <v>0</v>
      </c>
      <c r="AY14" s="119">
        <f t="shared" si="4"/>
        <v>0</v>
      </c>
      <c r="AZ14" s="119">
        <f t="shared" si="4"/>
        <v>0</v>
      </c>
      <c r="BA14" s="119">
        <f t="shared" si="4"/>
        <v>0</v>
      </c>
      <c r="BB14" s="119">
        <f t="shared" si="4"/>
        <v>0</v>
      </c>
      <c r="BC14" s="119">
        <f t="shared" si="4"/>
        <v>0</v>
      </c>
      <c r="BD14" s="119">
        <f t="shared" si="4"/>
        <v>0</v>
      </c>
      <c r="BE14" s="119">
        <f t="shared" si="4"/>
        <v>0</v>
      </c>
      <c r="BF14" s="119">
        <f t="shared" si="4"/>
        <v>0</v>
      </c>
      <c r="BG14" s="119">
        <f t="shared" si="4"/>
        <v>0</v>
      </c>
      <c r="BH14" s="119">
        <f t="shared" si="4"/>
        <v>0</v>
      </c>
      <c r="BI14" s="119">
        <f t="shared" si="4"/>
        <v>0</v>
      </c>
      <c r="BJ14" s="119">
        <f t="shared" si="4"/>
        <v>0</v>
      </c>
      <c r="BK14" s="119">
        <f t="shared" si="4"/>
        <v>0</v>
      </c>
      <c r="BL14" s="119">
        <f t="shared" si="4"/>
        <v>0</v>
      </c>
      <c r="BM14" s="119">
        <f t="shared" si="4"/>
        <v>0</v>
      </c>
      <c r="BN14" s="119">
        <f t="shared" si="4"/>
        <v>0</v>
      </c>
      <c r="BO14" s="119">
        <f t="shared" si="4"/>
        <v>0</v>
      </c>
      <c r="BP14" s="119">
        <f t="shared" si="4"/>
        <v>0</v>
      </c>
      <c r="BQ14" s="119">
        <f t="shared" si="4"/>
        <v>0</v>
      </c>
      <c r="BR14" s="119">
        <f t="shared" si="4"/>
        <v>0</v>
      </c>
      <c r="BS14" s="119">
        <f t="shared" si="4"/>
        <v>0</v>
      </c>
      <c r="BT14" s="119">
        <f t="shared" ref="BT14:CC14" si="5">IF(BT4&lt;$C$7,1,0)</f>
        <v>0</v>
      </c>
      <c r="BU14" s="119">
        <f t="shared" si="5"/>
        <v>0</v>
      </c>
      <c r="BV14" s="119">
        <f t="shared" si="5"/>
        <v>0</v>
      </c>
      <c r="BW14" s="119">
        <f t="shared" si="5"/>
        <v>0</v>
      </c>
      <c r="BX14" s="119">
        <f t="shared" si="5"/>
        <v>0</v>
      </c>
      <c r="BY14" s="119">
        <f t="shared" si="5"/>
        <v>0</v>
      </c>
      <c r="BZ14" s="119">
        <f t="shared" si="5"/>
        <v>0</v>
      </c>
      <c r="CA14" s="119">
        <f t="shared" si="5"/>
        <v>0</v>
      </c>
      <c r="CB14" s="119">
        <f t="shared" si="5"/>
        <v>0</v>
      </c>
      <c r="CC14" s="119">
        <f t="shared" si="5"/>
        <v>0</v>
      </c>
    </row>
    <row r="15" spans="1:81" outlineLevel="1" x14ac:dyDescent="0.25">
      <c r="B15" s="35" t="str">
        <f>Inputs!$C$10&amp;" to "&amp;Inputs!$C$11&amp;" regulatory period"</f>
        <v>2016 to 2020 regulatory period</v>
      </c>
      <c r="D15" s="1"/>
      <c r="H15" s="119">
        <f t="shared" ref="H15:AM15" si="6">IF(AND(H$4&gt;=$C7,H4&lt;=$C8),1,0)</f>
        <v>0</v>
      </c>
      <c r="I15" s="119">
        <f t="shared" si="6"/>
        <v>0</v>
      </c>
      <c r="J15" s="119">
        <f t="shared" si="6"/>
        <v>0</v>
      </c>
      <c r="K15" s="119">
        <f t="shared" si="6"/>
        <v>0</v>
      </c>
      <c r="L15" s="119">
        <f t="shared" si="6"/>
        <v>0</v>
      </c>
      <c r="M15" s="119">
        <f t="shared" si="6"/>
        <v>1</v>
      </c>
      <c r="N15" s="119">
        <f t="shared" si="6"/>
        <v>1</v>
      </c>
      <c r="O15" s="119">
        <f t="shared" si="6"/>
        <v>1</v>
      </c>
      <c r="P15" s="119">
        <f t="shared" si="6"/>
        <v>1</v>
      </c>
      <c r="Q15" s="119">
        <f t="shared" si="6"/>
        <v>1</v>
      </c>
      <c r="R15" s="119">
        <f t="shared" si="6"/>
        <v>0</v>
      </c>
      <c r="S15" s="119">
        <f t="shared" si="6"/>
        <v>0</v>
      </c>
      <c r="T15" s="119">
        <f t="shared" si="6"/>
        <v>0</v>
      </c>
      <c r="U15" s="119">
        <f t="shared" si="6"/>
        <v>0</v>
      </c>
      <c r="V15" s="119">
        <f t="shared" si="6"/>
        <v>0</v>
      </c>
      <c r="W15" s="119">
        <f t="shared" si="6"/>
        <v>0</v>
      </c>
      <c r="X15" s="119">
        <f t="shared" si="6"/>
        <v>0</v>
      </c>
      <c r="Y15" s="119">
        <f t="shared" si="6"/>
        <v>0</v>
      </c>
      <c r="Z15" s="119">
        <f t="shared" si="6"/>
        <v>0</v>
      </c>
      <c r="AA15" s="119">
        <f t="shared" si="6"/>
        <v>0</v>
      </c>
      <c r="AB15" s="119">
        <f t="shared" si="6"/>
        <v>0</v>
      </c>
      <c r="AC15" s="119">
        <f t="shared" si="6"/>
        <v>0</v>
      </c>
      <c r="AD15" s="119">
        <f t="shared" si="6"/>
        <v>0</v>
      </c>
      <c r="AE15" s="119">
        <f t="shared" si="6"/>
        <v>0</v>
      </c>
      <c r="AF15" s="119">
        <f t="shared" si="6"/>
        <v>0</v>
      </c>
      <c r="AG15" s="119">
        <f t="shared" si="6"/>
        <v>0</v>
      </c>
      <c r="AH15" s="119">
        <f t="shared" si="6"/>
        <v>0</v>
      </c>
      <c r="AI15" s="119">
        <f t="shared" si="6"/>
        <v>0</v>
      </c>
      <c r="AJ15" s="119">
        <f t="shared" si="6"/>
        <v>0</v>
      </c>
      <c r="AK15" s="119">
        <f t="shared" si="6"/>
        <v>0</v>
      </c>
      <c r="AL15" s="119">
        <f t="shared" si="6"/>
        <v>0</v>
      </c>
      <c r="AM15" s="119">
        <f t="shared" si="6"/>
        <v>0</v>
      </c>
      <c r="AN15" s="119">
        <f t="shared" ref="AN15:BS15" si="7">IF(AND(AN$4&gt;=$C7,AN4&lt;=$C8),1,0)</f>
        <v>0</v>
      </c>
      <c r="AO15" s="119">
        <f t="shared" si="7"/>
        <v>0</v>
      </c>
      <c r="AP15" s="119">
        <f t="shared" si="7"/>
        <v>0</v>
      </c>
      <c r="AQ15" s="119">
        <f t="shared" si="7"/>
        <v>0</v>
      </c>
      <c r="AR15" s="119">
        <f t="shared" si="7"/>
        <v>0</v>
      </c>
      <c r="AS15" s="119">
        <f t="shared" si="7"/>
        <v>0</v>
      </c>
      <c r="AT15" s="119">
        <f t="shared" si="7"/>
        <v>0</v>
      </c>
      <c r="AU15" s="119">
        <f t="shared" si="7"/>
        <v>0</v>
      </c>
      <c r="AV15" s="119">
        <f t="shared" si="7"/>
        <v>0</v>
      </c>
      <c r="AW15" s="119">
        <f t="shared" si="7"/>
        <v>0</v>
      </c>
      <c r="AX15" s="119">
        <f t="shared" si="7"/>
        <v>0</v>
      </c>
      <c r="AY15" s="119">
        <f t="shared" si="7"/>
        <v>0</v>
      </c>
      <c r="AZ15" s="119">
        <f t="shared" si="7"/>
        <v>0</v>
      </c>
      <c r="BA15" s="119">
        <f t="shared" si="7"/>
        <v>0</v>
      </c>
      <c r="BB15" s="119">
        <f t="shared" si="7"/>
        <v>0</v>
      </c>
      <c r="BC15" s="119">
        <f t="shared" si="7"/>
        <v>0</v>
      </c>
      <c r="BD15" s="119">
        <f t="shared" si="7"/>
        <v>0</v>
      </c>
      <c r="BE15" s="119">
        <f t="shared" si="7"/>
        <v>0</v>
      </c>
      <c r="BF15" s="119">
        <f t="shared" si="7"/>
        <v>0</v>
      </c>
      <c r="BG15" s="119">
        <f t="shared" si="7"/>
        <v>0</v>
      </c>
      <c r="BH15" s="119">
        <f t="shared" si="7"/>
        <v>0</v>
      </c>
      <c r="BI15" s="119">
        <f t="shared" si="7"/>
        <v>0</v>
      </c>
      <c r="BJ15" s="119">
        <f t="shared" si="7"/>
        <v>0</v>
      </c>
      <c r="BK15" s="119">
        <f t="shared" si="7"/>
        <v>0</v>
      </c>
      <c r="BL15" s="119">
        <f t="shared" si="7"/>
        <v>0</v>
      </c>
      <c r="BM15" s="119">
        <f t="shared" si="7"/>
        <v>0</v>
      </c>
      <c r="BN15" s="119">
        <f t="shared" si="7"/>
        <v>0</v>
      </c>
      <c r="BO15" s="119">
        <f t="shared" si="7"/>
        <v>0</v>
      </c>
      <c r="BP15" s="119">
        <f t="shared" si="7"/>
        <v>0</v>
      </c>
      <c r="BQ15" s="119">
        <f t="shared" si="7"/>
        <v>0</v>
      </c>
      <c r="BR15" s="119">
        <f t="shared" si="7"/>
        <v>0</v>
      </c>
      <c r="BS15" s="119">
        <f t="shared" si="7"/>
        <v>0</v>
      </c>
      <c r="BT15" s="119">
        <f t="shared" ref="BT15:CC15" si="8">IF(AND(BT$4&gt;=$C7,BT4&lt;=$C8),1,0)</f>
        <v>0</v>
      </c>
      <c r="BU15" s="119">
        <f t="shared" si="8"/>
        <v>0</v>
      </c>
      <c r="BV15" s="119">
        <f t="shared" si="8"/>
        <v>0</v>
      </c>
      <c r="BW15" s="119">
        <f t="shared" si="8"/>
        <v>0</v>
      </c>
      <c r="BX15" s="119">
        <f t="shared" si="8"/>
        <v>0</v>
      </c>
      <c r="BY15" s="119">
        <f t="shared" si="8"/>
        <v>0</v>
      </c>
      <c r="BZ15" s="119">
        <f t="shared" si="8"/>
        <v>0</v>
      </c>
      <c r="CA15" s="119">
        <f t="shared" si="8"/>
        <v>0</v>
      </c>
      <c r="CB15" s="119">
        <f t="shared" si="8"/>
        <v>0</v>
      </c>
      <c r="CC15" s="119">
        <f t="shared" si="8"/>
        <v>0</v>
      </c>
    </row>
    <row r="16" spans="1:81" x14ac:dyDescent="0.25">
      <c r="B16" s="35" t="s">
        <v>120</v>
      </c>
      <c r="H16" s="119">
        <f t="shared" ref="H16:BS16" si="9">IF(AND(H14=1,I15=1),1,0)</f>
        <v>0</v>
      </c>
      <c r="I16" s="119">
        <f t="shared" si="9"/>
        <v>0</v>
      </c>
      <c r="J16" s="119">
        <f t="shared" si="9"/>
        <v>0</v>
      </c>
      <c r="K16" s="119">
        <f t="shared" si="9"/>
        <v>0</v>
      </c>
      <c r="L16" s="119">
        <f t="shared" si="9"/>
        <v>1</v>
      </c>
      <c r="M16" s="119">
        <f t="shared" si="9"/>
        <v>0</v>
      </c>
      <c r="N16" s="119">
        <f t="shared" si="9"/>
        <v>0</v>
      </c>
      <c r="O16" s="119">
        <f t="shared" si="9"/>
        <v>0</v>
      </c>
      <c r="P16" s="119">
        <f t="shared" si="9"/>
        <v>0</v>
      </c>
      <c r="Q16" s="119">
        <f t="shared" si="9"/>
        <v>0</v>
      </c>
      <c r="R16" s="119">
        <f t="shared" si="9"/>
        <v>0</v>
      </c>
      <c r="S16" s="119">
        <f t="shared" si="9"/>
        <v>0</v>
      </c>
      <c r="T16" s="119">
        <f t="shared" si="9"/>
        <v>0</v>
      </c>
      <c r="U16" s="119">
        <f t="shared" si="9"/>
        <v>0</v>
      </c>
      <c r="V16" s="119">
        <f t="shared" si="9"/>
        <v>0</v>
      </c>
      <c r="W16" s="119">
        <f t="shared" si="9"/>
        <v>0</v>
      </c>
      <c r="X16" s="119">
        <f t="shared" si="9"/>
        <v>0</v>
      </c>
      <c r="Y16" s="119">
        <f t="shared" si="9"/>
        <v>0</v>
      </c>
      <c r="Z16" s="119">
        <f t="shared" si="9"/>
        <v>0</v>
      </c>
      <c r="AA16" s="119">
        <f t="shared" si="9"/>
        <v>0</v>
      </c>
      <c r="AB16" s="119">
        <f t="shared" si="9"/>
        <v>0</v>
      </c>
      <c r="AC16" s="119">
        <f t="shared" si="9"/>
        <v>0</v>
      </c>
      <c r="AD16" s="119">
        <f t="shared" si="9"/>
        <v>0</v>
      </c>
      <c r="AE16" s="119">
        <f t="shared" si="9"/>
        <v>0</v>
      </c>
      <c r="AF16" s="119">
        <f t="shared" si="9"/>
        <v>0</v>
      </c>
      <c r="AG16" s="119">
        <f t="shared" si="9"/>
        <v>0</v>
      </c>
      <c r="AH16" s="119">
        <f t="shared" si="9"/>
        <v>0</v>
      </c>
      <c r="AI16" s="119">
        <f t="shared" si="9"/>
        <v>0</v>
      </c>
      <c r="AJ16" s="119">
        <f t="shared" si="9"/>
        <v>0</v>
      </c>
      <c r="AK16" s="119">
        <f t="shared" si="9"/>
        <v>0</v>
      </c>
      <c r="AL16" s="119">
        <f t="shared" si="9"/>
        <v>0</v>
      </c>
      <c r="AM16" s="119">
        <f t="shared" si="9"/>
        <v>0</v>
      </c>
      <c r="AN16" s="119">
        <f t="shared" si="9"/>
        <v>0</v>
      </c>
      <c r="AO16" s="119">
        <f t="shared" si="9"/>
        <v>0</v>
      </c>
      <c r="AP16" s="119">
        <f t="shared" si="9"/>
        <v>0</v>
      </c>
      <c r="AQ16" s="119">
        <f t="shared" si="9"/>
        <v>0</v>
      </c>
      <c r="AR16" s="119">
        <f t="shared" si="9"/>
        <v>0</v>
      </c>
      <c r="AS16" s="119">
        <f t="shared" si="9"/>
        <v>0</v>
      </c>
      <c r="AT16" s="119">
        <f t="shared" si="9"/>
        <v>0</v>
      </c>
      <c r="AU16" s="119">
        <f t="shared" si="9"/>
        <v>0</v>
      </c>
      <c r="AV16" s="119">
        <f t="shared" si="9"/>
        <v>0</v>
      </c>
      <c r="AW16" s="119">
        <f t="shared" si="9"/>
        <v>0</v>
      </c>
      <c r="AX16" s="119">
        <f t="shared" si="9"/>
        <v>0</v>
      </c>
      <c r="AY16" s="119">
        <f t="shared" si="9"/>
        <v>0</v>
      </c>
      <c r="AZ16" s="119">
        <f t="shared" si="9"/>
        <v>0</v>
      </c>
      <c r="BA16" s="119">
        <f t="shared" si="9"/>
        <v>0</v>
      </c>
      <c r="BB16" s="119">
        <f t="shared" si="9"/>
        <v>0</v>
      </c>
      <c r="BC16" s="119">
        <f t="shared" si="9"/>
        <v>0</v>
      </c>
      <c r="BD16" s="119">
        <f t="shared" si="9"/>
        <v>0</v>
      </c>
      <c r="BE16" s="119">
        <f t="shared" si="9"/>
        <v>0</v>
      </c>
      <c r="BF16" s="119">
        <f t="shared" si="9"/>
        <v>0</v>
      </c>
      <c r="BG16" s="119">
        <f t="shared" si="9"/>
        <v>0</v>
      </c>
      <c r="BH16" s="119">
        <f t="shared" si="9"/>
        <v>0</v>
      </c>
      <c r="BI16" s="119">
        <f t="shared" si="9"/>
        <v>0</v>
      </c>
      <c r="BJ16" s="119">
        <f t="shared" si="9"/>
        <v>0</v>
      </c>
      <c r="BK16" s="119">
        <f t="shared" si="9"/>
        <v>0</v>
      </c>
      <c r="BL16" s="119">
        <f t="shared" si="9"/>
        <v>0</v>
      </c>
      <c r="BM16" s="119">
        <f t="shared" si="9"/>
        <v>0</v>
      </c>
      <c r="BN16" s="119">
        <f t="shared" si="9"/>
        <v>0</v>
      </c>
      <c r="BO16" s="119">
        <f t="shared" si="9"/>
        <v>0</v>
      </c>
      <c r="BP16" s="119">
        <f t="shared" si="9"/>
        <v>0</v>
      </c>
      <c r="BQ16" s="119">
        <f t="shared" si="9"/>
        <v>0</v>
      </c>
      <c r="BR16" s="119">
        <f t="shared" si="9"/>
        <v>0</v>
      </c>
      <c r="BS16" s="119">
        <f t="shared" si="9"/>
        <v>0</v>
      </c>
      <c r="BT16" s="119">
        <f t="shared" ref="BT16:CC16" si="10">IF(AND(BT14=1,BU15=1),1,0)</f>
        <v>0</v>
      </c>
      <c r="BU16" s="119">
        <f t="shared" si="10"/>
        <v>0</v>
      </c>
      <c r="BV16" s="119">
        <f t="shared" si="10"/>
        <v>0</v>
      </c>
      <c r="BW16" s="119">
        <f t="shared" si="10"/>
        <v>0</v>
      </c>
      <c r="BX16" s="119">
        <f t="shared" si="10"/>
        <v>0</v>
      </c>
      <c r="BY16" s="119">
        <f t="shared" si="10"/>
        <v>0</v>
      </c>
      <c r="BZ16" s="119">
        <f t="shared" si="10"/>
        <v>0</v>
      </c>
      <c r="CA16" s="119">
        <f t="shared" si="10"/>
        <v>0</v>
      </c>
      <c r="CB16" s="119">
        <f t="shared" si="10"/>
        <v>0</v>
      </c>
      <c r="CC16" s="119">
        <f t="shared" si="10"/>
        <v>0</v>
      </c>
    </row>
    <row r="17" spans="2:81" outlineLevel="1" x14ac:dyDescent="0.25">
      <c r="B17" s="18" t="s">
        <v>27</v>
      </c>
      <c r="D17" s="1"/>
      <c r="H17" s="119">
        <f t="shared" ref="H17:AM17" si="11">IF(H4&gt;=$C$7,1,0)</f>
        <v>0</v>
      </c>
      <c r="I17" s="119">
        <f t="shared" si="11"/>
        <v>0</v>
      </c>
      <c r="J17" s="119">
        <f t="shared" si="11"/>
        <v>0</v>
      </c>
      <c r="K17" s="119">
        <f t="shared" si="11"/>
        <v>0</v>
      </c>
      <c r="L17" s="119">
        <f t="shared" si="11"/>
        <v>0</v>
      </c>
      <c r="M17" s="119">
        <f t="shared" si="11"/>
        <v>1</v>
      </c>
      <c r="N17" s="119">
        <f t="shared" si="11"/>
        <v>1</v>
      </c>
      <c r="O17" s="119">
        <f t="shared" si="11"/>
        <v>1</v>
      </c>
      <c r="P17" s="119">
        <f t="shared" si="11"/>
        <v>1</v>
      </c>
      <c r="Q17" s="119">
        <f t="shared" si="11"/>
        <v>1</v>
      </c>
      <c r="R17" s="119">
        <f t="shared" si="11"/>
        <v>1</v>
      </c>
      <c r="S17" s="119">
        <f t="shared" si="11"/>
        <v>1</v>
      </c>
      <c r="T17" s="119">
        <f t="shared" si="11"/>
        <v>1</v>
      </c>
      <c r="U17" s="119">
        <f t="shared" si="11"/>
        <v>1</v>
      </c>
      <c r="V17" s="119">
        <f t="shared" si="11"/>
        <v>1</v>
      </c>
      <c r="W17" s="119">
        <f t="shared" si="11"/>
        <v>1</v>
      </c>
      <c r="X17" s="119">
        <f t="shared" si="11"/>
        <v>1</v>
      </c>
      <c r="Y17" s="119">
        <f t="shared" si="11"/>
        <v>1</v>
      </c>
      <c r="Z17" s="119">
        <f t="shared" si="11"/>
        <v>1</v>
      </c>
      <c r="AA17" s="119">
        <f t="shared" si="11"/>
        <v>1</v>
      </c>
      <c r="AB17" s="119">
        <f t="shared" si="11"/>
        <v>1</v>
      </c>
      <c r="AC17" s="119">
        <f t="shared" si="11"/>
        <v>1</v>
      </c>
      <c r="AD17" s="119">
        <f t="shared" si="11"/>
        <v>1</v>
      </c>
      <c r="AE17" s="119">
        <f t="shared" si="11"/>
        <v>1</v>
      </c>
      <c r="AF17" s="119">
        <f t="shared" si="11"/>
        <v>1</v>
      </c>
      <c r="AG17" s="119">
        <f t="shared" si="11"/>
        <v>1</v>
      </c>
      <c r="AH17" s="119">
        <f t="shared" si="11"/>
        <v>1</v>
      </c>
      <c r="AI17" s="119">
        <f t="shared" si="11"/>
        <v>1</v>
      </c>
      <c r="AJ17" s="119">
        <f t="shared" si="11"/>
        <v>1</v>
      </c>
      <c r="AK17" s="119">
        <f t="shared" si="11"/>
        <v>1</v>
      </c>
      <c r="AL17" s="119">
        <f t="shared" si="11"/>
        <v>1</v>
      </c>
      <c r="AM17" s="119">
        <f t="shared" si="11"/>
        <v>1</v>
      </c>
      <c r="AN17" s="119">
        <f t="shared" ref="AN17:BS17" si="12">IF(AN4&gt;=$C$7,1,0)</f>
        <v>1</v>
      </c>
      <c r="AO17" s="119">
        <f t="shared" si="12"/>
        <v>1</v>
      </c>
      <c r="AP17" s="119">
        <f t="shared" si="12"/>
        <v>1</v>
      </c>
      <c r="AQ17" s="119">
        <f t="shared" si="12"/>
        <v>1</v>
      </c>
      <c r="AR17" s="119">
        <f t="shared" si="12"/>
        <v>1</v>
      </c>
      <c r="AS17" s="119">
        <f t="shared" si="12"/>
        <v>1</v>
      </c>
      <c r="AT17" s="119">
        <f t="shared" si="12"/>
        <v>1</v>
      </c>
      <c r="AU17" s="119">
        <f t="shared" si="12"/>
        <v>1</v>
      </c>
      <c r="AV17" s="119">
        <f t="shared" si="12"/>
        <v>1</v>
      </c>
      <c r="AW17" s="119">
        <f t="shared" si="12"/>
        <v>1</v>
      </c>
      <c r="AX17" s="119">
        <f t="shared" si="12"/>
        <v>1</v>
      </c>
      <c r="AY17" s="119">
        <f t="shared" si="12"/>
        <v>1</v>
      </c>
      <c r="AZ17" s="119">
        <f t="shared" si="12"/>
        <v>1</v>
      </c>
      <c r="BA17" s="119">
        <f t="shared" si="12"/>
        <v>1</v>
      </c>
      <c r="BB17" s="119">
        <f t="shared" si="12"/>
        <v>1</v>
      </c>
      <c r="BC17" s="119">
        <f t="shared" si="12"/>
        <v>1</v>
      </c>
      <c r="BD17" s="119">
        <f t="shared" si="12"/>
        <v>1</v>
      </c>
      <c r="BE17" s="119">
        <f t="shared" si="12"/>
        <v>1</v>
      </c>
      <c r="BF17" s="119">
        <f t="shared" si="12"/>
        <v>1</v>
      </c>
      <c r="BG17" s="119">
        <f t="shared" si="12"/>
        <v>1</v>
      </c>
      <c r="BH17" s="119">
        <f t="shared" si="12"/>
        <v>1</v>
      </c>
      <c r="BI17" s="119">
        <f t="shared" si="12"/>
        <v>1</v>
      </c>
      <c r="BJ17" s="119">
        <f t="shared" si="12"/>
        <v>1</v>
      </c>
      <c r="BK17" s="119">
        <f t="shared" si="12"/>
        <v>1</v>
      </c>
      <c r="BL17" s="119">
        <f t="shared" si="12"/>
        <v>1</v>
      </c>
      <c r="BM17" s="119">
        <f t="shared" si="12"/>
        <v>1</v>
      </c>
      <c r="BN17" s="119">
        <f t="shared" si="12"/>
        <v>1</v>
      </c>
      <c r="BO17" s="119">
        <f t="shared" si="12"/>
        <v>1</v>
      </c>
      <c r="BP17" s="119">
        <f t="shared" si="12"/>
        <v>1</v>
      </c>
      <c r="BQ17" s="119">
        <f t="shared" si="12"/>
        <v>1</v>
      </c>
      <c r="BR17" s="119">
        <f t="shared" si="12"/>
        <v>1</v>
      </c>
      <c r="BS17" s="119">
        <f t="shared" si="12"/>
        <v>1</v>
      </c>
      <c r="BT17" s="119">
        <f t="shared" ref="BT17:CC17" si="13">IF(BT4&gt;=$C$7,1,0)</f>
        <v>1</v>
      </c>
      <c r="BU17" s="119">
        <f t="shared" si="13"/>
        <v>1</v>
      </c>
      <c r="BV17" s="119">
        <f t="shared" si="13"/>
        <v>1</v>
      </c>
      <c r="BW17" s="119">
        <f t="shared" si="13"/>
        <v>1</v>
      </c>
      <c r="BX17" s="119">
        <f t="shared" si="13"/>
        <v>1</v>
      </c>
      <c r="BY17" s="119">
        <f t="shared" si="13"/>
        <v>1</v>
      </c>
      <c r="BZ17" s="119">
        <f t="shared" si="13"/>
        <v>1</v>
      </c>
      <c r="CA17" s="119">
        <f t="shared" si="13"/>
        <v>1</v>
      </c>
      <c r="CB17" s="119">
        <f t="shared" si="13"/>
        <v>1</v>
      </c>
      <c r="CC17" s="119">
        <f t="shared" si="13"/>
        <v>1</v>
      </c>
    </row>
    <row r="18" spans="2:81" x14ac:dyDescent="0.25">
      <c r="B18" s="18" t="s">
        <v>127</v>
      </c>
      <c r="H18" s="237">
        <f>Inputs!H22</f>
        <v>9.7169053477190515E-2</v>
      </c>
      <c r="I18" s="237">
        <f>Inputs!I22</f>
        <v>0.10496257133501263</v>
      </c>
      <c r="J18" s="237">
        <f>Inputs!J22</f>
        <v>8.8804215816207233E-2</v>
      </c>
      <c r="K18" s="237">
        <f>Inputs!K22</f>
        <v>9.0481038439675254E-2</v>
      </c>
      <c r="L18" s="237">
        <f>Inputs!L22</f>
        <v>9.2045781941578531E-2</v>
      </c>
      <c r="M18" s="237">
        <f>Inputs!M22</f>
        <v>0</v>
      </c>
      <c r="N18" s="237">
        <f>Inputs!N22</f>
        <v>0</v>
      </c>
      <c r="O18" s="237">
        <f>Inputs!O22</f>
        <v>0</v>
      </c>
      <c r="P18" s="237">
        <f>Inputs!P22</f>
        <v>0</v>
      </c>
      <c r="Q18" s="237">
        <f>Inputs!Q22</f>
        <v>0</v>
      </c>
      <c r="R18" s="237">
        <f>Inputs!R22</f>
        <v>0</v>
      </c>
      <c r="S18" s="237">
        <f>Inputs!S22</f>
        <v>0</v>
      </c>
      <c r="T18" s="237">
        <f>Inputs!T22</f>
        <v>0</v>
      </c>
      <c r="U18" s="237">
        <f>Inputs!U22</f>
        <v>0</v>
      </c>
      <c r="V18" s="237">
        <f>Inputs!V22</f>
        <v>0</v>
      </c>
      <c r="W18" s="237">
        <f>Inputs!W22</f>
        <v>0</v>
      </c>
      <c r="X18" s="237">
        <f>Inputs!X22</f>
        <v>0</v>
      </c>
      <c r="Y18" s="237">
        <f>Inputs!Y22</f>
        <v>0</v>
      </c>
      <c r="Z18" s="237">
        <f>Inputs!Z22</f>
        <v>0</v>
      </c>
      <c r="AA18" s="237">
        <f>Inputs!AA22</f>
        <v>0</v>
      </c>
      <c r="AB18" s="237">
        <f>Inputs!AB22</f>
        <v>0</v>
      </c>
      <c r="AC18" s="237">
        <f>Inputs!AC22</f>
        <v>0</v>
      </c>
      <c r="AD18" s="237">
        <f>Inputs!AD22</f>
        <v>0</v>
      </c>
      <c r="AE18" s="237">
        <f>Inputs!AE22</f>
        <v>0</v>
      </c>
      <c r="AF18" s="237">
        <f>Inputs!AF22</f>
        <v>0</v>
      </c>
      <c r="AG18" s="237">
        <f>Inputs!AG22</f>
        <v>0</v>
      </c>
      <c r="AH18" s="237">
        <f>Inputs!AH22</f>
        <v>0</v>
      </c>
      <c r="AI18" s="237">
        <f>Inputs!AI22</f>
        <v>0</v>
      </c>
      <c r="AJ18" s="237">
        <f>Inputs!AJ22</f>
        <v>0</v>
      </c>
      <c r="AK18" s="237">
        <f>Inputs!AK22</f>
        <v>0</v>
      </c>
      <c r="AL18" s="237">
        <f>Inputs!AL22</f>
        <v>0</v>
      </c>
      <c r="AM18" s="237">
        <f>Inputs!AM22</f>
        <v>0</v>
      </c>
      <c r="AN18" s="237">
        <f>Inputs!AN22</f>
        <v>0</v>
      </c>
      <c r="AO18" s="237">
        <f>Inputs!AO22</f>
        <v>0</v>
      </c>
      <c r="AP18" s="237">
        <f>Inputs!AP22</f>
        <v>0</v>
      </c>
      <c r="AQ18" s="237">
        <f>Inputs!AQ22</f>
        <v>0</v>
      </c>
      <c r="AR18" s="237">
        <f>Inputs!AR22</f>
        <v>0</v>
      </c>
      <c r="AS18" s="237">
        <f>Inputs!AS22</f>
        <v>0</v>
      </c>
      <c r="AT18" s="237">
        <f>Inputs!AT22</f>
        <v>0</v>
      </c>
      <c r="AU18" s="237">
        <f>Inputs!AU22</f>
        <v>0</v>
      </c>
      <c r="AV18" s="237">
        <f>Inputs!AV22</f>
        <v>0</v>
      </c>
      <c r="AW18" s="237">
        <f>Inputs!AW22</f>
        <v>0</v>
      </c>
      <c r="AX18" s="237">
        <f>Inputs!AX22</f>
        <v>0</v>
      </c>
      <c r="AY18" s="237">
        <f>Inputs!AY22</f>
        <v>0</v>
      </c>
      <c r="AZ18" s="237">
        <f>Inputs!AZ22</f>
        <v>0</v>
      </c>
      <c r="BA18" s="237">
        <f>Inputs!BA22</f>
        <v>0</v>
      </c>
      <c r="BB18" s="237">
        <f>Inputs!BB22</f>
        <v>0</v>
      </c>
      <c r="BC18" s="237">
        <f>Inputs!BC22</f>
        <v>0</v>
      </c>
      <c r="BD18" s="237">
        <f>Inputs!BD22</f>
        <v>0</v>
      </c>
      <c r="BE18" s="237">
        <f>Inputs!BE22</f>
        <v>0</v>
      </c>
      <c r="BF18" s="237">
        <f>Inputs!BF22</f>
        <v>0</v>
      </c>
      <c r="BG18" s="237">
        <f>Inputs!BG22</f>
        <v>0</v>
      </c>
      <c r="BH18" s="237">
        <f>Inputs!BH22</f>
        <v>0</v>
      </c>
      <c r="BI18" s="237">
        <f>Inputs!BI22</f>
        <v>0</v>
      </c>
      <c r="BJ18" s="237">
        <f>Inputs!BJ22</f>
        <v>0</v>
      </c>
      <c r="BK18" s="237">
        <f>Inputs!BK22</f>
        <v>0</v>
      </c>
      <c r="BL18" s="237">
        <f>Inputs!BL22</f>
        <v>0</v>
      </c>
      <c r="BM18" s="237">
        <f>Inputs!BM22</f>
        <v>0</v>
      </c>
      <c r="BN18" s="237">
        <f>Inputs!BN22</f>
        <v>0</v>
      </c>
      <c r="BO18" s="237">
        <f>Inputs!BO22</f>
        <v>0</v>
      </c>
      <c r="BP18" s="237">
        <f>Inputs!BP22</f>
        <v>0</v>
      </c>
      <c r="BQ18" s="237">
        <f>Inputs!BQ22</f>
        <v>0</v>
      </c>
      <c r="BR18" s="237">
        <f>Inputs!BR22</f>
        <v>0</v>
      </c>
      <c r="BS18" s="237">
        <f>Inputs!BS22</f>
        <v>0</v>
      </c>
      <c r="BT18" s="237">
        <f>Inputs!BT22</f>
        <v>0</v>
      </c>
      <c r="BU18" s="237">
        <f>Inputs!BU22</f>
        <v>0</v>
      </c>
      <c r="BV18" s="237">
        <f>Inputs!BV22</f>
        <v>0</v>
      </c>
      <c r="BW18" s="237">
        <f>Inputs!BW22</f>
        <v>0</v>
      </c>
      <c r="BX18" s="237">
        <f>Inputs!BX22</f>
        <v>0</v>
      </c>
      <c r="BY18" s="237">
        <f>Inputs!BY22</f>
        <v>0</v>
      </c>
      <c r="BZ18" s="237">
        <f>Inputs!BZ22</f>
        <v>0</v>
      </c>
      <c r="CA18" s="237">
        <f>Inputs!CA22</f>
        <v>0</v>
      </c>
      <c r="CB18" s="237">
        <f>Inputs!CB22</f>
        <v>0</v>
      </c>
      <c r="CC18" s="237">
        <f>Inputs!CC22</f>
        <v>0</v>
      </c>
    </row>
    <row r="19" spans="2:81" outlineLevel="1" x14ac:dyDescent="0.25">
      <c r="B19" s="35" t="str">
        <f>Inputs!B17</f>
        <v>Indexation (2010 Base Year)</v>
      </c>
      <c r="C19" s="98">
        <f>Inputs!C17</f>
        <v>2010</v>
      </c>
      <c r="D19" s="120">
        <f>Inputs!C26</f>
        <v>1</v>
      </c>
      <c r="H19" s="102">
        <f>Inputs!H17</f>
        <v>1.0278766310794782</v>
      </c>
      <c r="I19" s="102">
        <f>Inputs!I17</f>
        <v>1.0640352179217516</v>
      </c>
      <c r="J19" s="102">
        <f>Inputs!J17</f>
        <v>1.0853585689823075</v>
      </c>
      <c r="K19" s="102">
        <f>Inputs!K17</f>
        <v>1.1088142551489193</v>
      </c>
      <c r="L19" s="102">
        <f>Inputs!L17</f>
        <v>1.1344022764215869</v>
      </c>
      <c r="M19" s="102">
        <f>Inputs!M17</f>
        <v>1.1627623333321264</v>
      </c>
      <c r="N19" s="102">
        <f>Inputs!N17</f>
        <v>1.1918313916654295</v>
      </c>
      <c r="O19" s="102">
        <f>Inputs!O17</f>
        <v>1.2216271764570652</v>
      </c>
      <c r="P19" s="102">
        <f>Inputs!P17</f>
        <v>1.2521678558684917</v>
      </c>
      <c r="Q19" s="102">
        <f>Inputs!Q17</f>
        <v>1.2834720522652039</v>
      </c>
      <c r="R19" s="102">
        <f>Inputs!R17</f>
        <v>1.3155588535718339</v>
      </c>
      <c r="S19" s="102">
        <f>Inputs!S17</f>
        <v>1.3484478249111296</v>
      </c>
      <c r="T19" s="102">
        <f>Inputs!T17</f>
        <v>1.3821590205339076</v>
      </c>
      <c r="U19" s="102">
        <f>Inputs!U17</f>
        <v>1.4167129960472551</v>
      </c>
      <c r="V19" s="102">
        <f>Inputs!V17</f>
        <v>1.4521308209484363</v>
      </c>
      <c r="W19" s="102">
        <f>Inputs!W17</f>
        <v>1.488434091472147</v>
      </c>
      <c r="X19" s="102">
        <f>Inputs!X17</f>
        <v>1.5256449437589505</v>
      </c>
      <c r="Y19" s="102">
        <f>Inputs!Y17</f>
        <v>1.5637860673529242</v>
      </c>
      <c r="Z19" s="102">
        <f>Inputs!Z17</f>
        <v>1.6028807190367471</v>
      </c>
      <c r="AA19" s="102">
        <f>Inputs!AA17</f>
        <v>1.6429527370126658</v>
      </c>
      <c r="AB19" s="102">
        <f>Inputs!AB17</f>
        <v>1.6840265554379823</v>
      </c>
      <c r="AC19" s="102">
        <f>Inputs!AC17</f>
        <v>1.7261272193239316</v>
      </c>
      <c r="AD19" s="102">
        <f>Inputs!AD17</f>
        <v>1.7692803998070299</v>
      </c>
      <c r="AE19" s="102">
        <f>Inputs!AE17</f>
        <v>1.8135124098022055</v>
      </c>
      <c r="AF19" s="102">
        <f>Inputs!AF17</f>
        <v>1.8588502200472605</v>
      </c>
      <c r="AG19" s="102">
        <f>Inputs!AG17</f>
        <v>1.9053214755484418</v>
      </c>
      <c r="AH19" s="102">
        <f>Inputs!AH17</f>
        <v>1.9529545124371526</v>
      </c>
      <c r="AI19" s="102">
        <f>Inputs!AI17</f>
        <v>2.0017783752480813</v>
      </c>
      <c r="AJ19" s="102">
        <f>Inputs!AJ17</f>
        <v>2.0518228346292831</v>
      </c>
      <c r="AK19" s="102">
        <f>Inputs!AK17</f>
        <v>2.1031184054950152</v>
      </c>
      <c r="AL19" s="102">
        <f>Inputs!AL17</f>
        <v>2.1556963656323904</v>
      </c>
      <c r="AM19" s="102">
        <f>Inputs!AM17</f>
        <v>2.2095887747731999</v>
      </c>
      <c r="AN19" s="102">
        <f>Inputs!AN17</f>
        <v>2.2648284941425296</v>
      </c>
      <c r="AO19" s="102">
        <f>Inputs!AO17</f>
        <v>2.3214492064960925</v>
      </c>
      <c r="AP19" s="102">
        <f>Inputs!AP17</f>
        <v>2.3794854366584945</v>
      </c>
      <c r="AQ19" s="102">
        <f>Inputs!AQ17</f>
        <v>2.4389725725749565</v>
      </c>
      <c r="AR19" s="102">
        <f>Inputs!AR17</f>
        <v>2.49994688688933</v>
      </c>
      <c r="AS19" s="102">
        <f>Inputs!AS17</f>
        <v>2.5624455590615631</v>
      </c>
      <c r="AT19" s="102">
        <f>Inputs!AT17</f>
        <v>2.626506698038102</v>
      </c>
      <c r="AU19" s="102">
        <f>Inputs!AU17</f>
        <v>2.6921693654890544</v>
      </c>
      <c r="AV19" s="102">
        <f>Inputs!AV17</f>
        <v>2.7594735996262805</v>
      </c>
      <c r="AW19" s="102">
        <f>Inputs!AW17</f>
        <v>2.8284604396169373</v>
      </c>
      <c r="AX19" s="102">
        <f>Inputs!AX17</f>
        <v>2.8991719506073603</v>
      </c>
      <c r="AY19" s="102">
        <f>Inputs!AY17</f>
        <v>2.971651249372544</v>
      </c>
      <c r="AZ19" s="102">
        <f>Inputs!AZ17</f>
        <v>3.0459425306068573</v>
      </c>
      <c r="BA19" s="102">
        <f>Inputs!BA17</f>
        <v>3.1220910938720285</v>
      </c>
      <c r="BB19" s="102">
        <f>Inputs!BB17</f>
        <v>3.2001433712188292</v>
      </c>
      <c r="BC19" s="102">
        <f>Inputs!BC17</f>
        <v>3.2801469554992995</v>
      </c>
      <c r="BD19" s="102">
        <f>Inputs!BD17</f>
        <v>3.3621506293867816</v>
      </c>
      <c r="BE19" s="102">
        <f>Inputs!BE17</f>
        <v>3.4462043951214509</v>
      </c>
      <c r="BF19" s="102">
        <f>Inputs!BF17</f>
        <v>3.5323595049994867</v>
      </c>
      <c r="BG19" s="102">
        <f>Inputs!BG17</f>
        <v>3.6206684926244734</v>
      </c>
      <c r="BH19" s="102">
        <f>Inputs!BH17</f>
        <v>3.7111852049400849</v>
      </c>
      <c r="BI19" s="102">
        <f>Inputs!BI17</f>
        <v>3.8039648350635868</v>
      </c>
      <c r="BJ19" s="102">
        <f>Inputs!BJ17</f>
        <v>3.8990639559401763</v>
      </c>
      <c r="BK19" s="102">
        <f>Inputs!BK17</f>
        <v>3.9965405548386803</v>
      </c>
      <c r="BL19" s="102">
        <f>Inputs!BL17</f>
        <v>4.0964540687096473</v>
      </c>
      <c r="BM19" s="102">
        <f>Inputs!BM17</f>
        <v>4.1988654204273885</v>
      </c>
      <c r="BN19" s="102">
        <f>Inputs!BN17</f>
        <v>4.3038370559380725</v>
      </c>
      <c r="BO19" s="102">
        <f>Inputs!BO17</f>
        <v>4.4114329823365237</v>
      </c>
      <c r="BP19" s="102">
        <f>Inputs!BP17</f>
        <v>4.5217188068949365</v>
      </c>
      <c r="BQ19" s="102">
        <f>Inputs!BQ17</f>
        <v>4.6347617770673093</v>
      </c>
      <c r="BR19" s="102">
        <f>Inputs!BR17</f>
        <v>4.7506308214939912</v>
      </c>
      <c r="BS19" s="102">
        <f>Inputs!BS17</f>
        <v>4.8693965920313405</v>
      </c>
      <c r="BT19" s="102">
        <f>Inputs!BT17</f>
        <v>4.9911315068321231</v>
      </c>
      <c r="BU19" s="102">
        <f>Inputs!BU17</f>
        <v>5.1159097945029259</v>
      </c>
      <c r="BV19" s="102">
        <f>Inputs!BV17</f>
        <v>5.2438075393654984</v>
      </c>
      <c r="BW19" s="102">
        <f>Inputs!BW17</f>
        <v>5.3749027278496353</v>
      </c>
      <c r="BX19" s="102">
        <f>Inputs!BX17</f>
        <v>5.5092752960458755</v>
      </c>
      <c r="BY19" s="102">
        <f>Inputs!BY17</f>
        <v>5.6470071784470219</v>
      </c>
      <c r="BZ19" s="102">
        <f>Inputs!BZ17</f>
        <v>5.7881823579081972</v>
      </c>
      <c r="CA19" s="102">
        <f>Inputs!CA17</f>
        <v>5.9328869168559013</v>
      </c>
      <c r="CB19" s="102">
        <f>Inputs!CB17</f>
        <v>6.0812090897772979</v>
      </c>
      <c r="CC19" s="102">
        <f>Inputs!CC17</f>
        <v>6.23323931702173</v>
      </c>
    </row>
    <row r="20" spans="2:81" outlineLevel="1" x14ac:dyDescent="0.25">
      <c r="B20" s="35" t="str">
        <f>Inputs!B18</f>
        <v>Indexation (2015 Base Year)</v>
      </c>
      <c r="C20" s="98">
        <f>Inputs!C18</f>
        <v>2015</v>
      </c>
      <c r="D20" s="120">
        <f>Inputs!C27</f>
        <v>1.1344022764215869</v>
      </c>
      <c r="H20" s="102">
        <f>Inputs!H18</f>
        <v>0</v>
      </c>
      <c r="I20" s="102">
        <f>Inputs!I18</f>
        <v>0</v>
      </c>
      <c r="J20" s="102">
        <f>Inputs!J18</f>
        <v>0</v>
      </c>
      <c r="K20" s="102">
        <f>Inputs!K18</f>
        <v>0</v>
      </c>
      <c r="L20" s="102">
        <f>Inputs!L18</f>
        <v>1</v>
      </c>
      <c r="M20" s="102">
        <f>Inputs!M18</f>
        <v>1.0249999999999999</v>
      </c>
      <c r="N20" s="102">
        <f>Inputs!N18</f>
        <v>1.0506249999999999</v>
      </c>
      <c r="O20" s="102">
        <f>Inputs!O18</f>
        <v>1.0768906249999999</v>
      </c>
      <c r="P20" s="102">
        <f>Inputs!P18</f>
        <v>1.1038128906249998</v>
      </c>
      <c r="Q20" s="102">
        <f>Inputs!Q18</f>
        <v>1.1314082128906247</v>
      </c>
      <c r="R20" s="102">
        <f>Inputs!R18</f>
        <v>1.1596934182128902</v>
      </c>
      <c r="S20" s="102">
        <f>Inputs!S18</f>
        <v>1.1886857536682123</v>
      </c>
      <c r="T20" s="102">
        <f>Inputs!T18</f>
        <v>1.2184028975099175</v>
      </c>
      <c r="U20" s="102">
        <f>Inputs!U18</f>
        <v>1.2488629699476652</v>
      </c>
      <c r="V20" s="102">
        <f>Inputs!V18</f>
        <v>1.2800845441963566</v>
      </c>
      <c r="W20" s="102">
        <f>Inputs!W18</f>
        <v>1.3120866578012655</v>
      </c>
      <c r="X20" s="102">
        <f>Inputs!X18</f>
        <v>1.3448888242462971</v>
      </c>
      <c r="Y20" s="102">
        <f>Inputs!Y18</f>
        <v>1.3785110448524545</v>
      </c>
      <c r="Z20" s="102">
        <f>Inputs!Z18</f>
        <v>1.4129738209737657</v>
      </c>
      <c r="AA20" s="102">
        <f>Inputs!AA18</f>
        <v>1.4482981664981096</v>
      </c>
      <c r="AB20" s="102">
        <f>Inputs!AB18</f>
        <v>1.4845056206605622</v>
      </c>
      <c r="AC20" s="102">
        <f>Inputs!AC18</f>
        <v>1.5216182611770761</v>
      </c>
      <c r="AD20" s="102">
        <f>Inputs!AD18</f>
        <v>1.5596587177065029</v>
      </c>
      <c r="AE20" s="102">
        <f>Inputs!AE18</f>
        <v>1.5986501856491653</v>
      </c>
      <c r="AF20" s="102">
        <f>Inputs!AF18</f>
        <v>1.6386164402903942</v>
      </c>
      <c r="AG20" s="102">
        <f>Inputs!AG18</f>
        <v>1.6795818512976539</v>
      </c>
      <c r="AH20" s="102">
        <f>Inputs!AH18</f>
        <v>1.721571397580095</v>
      </c>
      <c r="AI20" s="102">
        <f>Inputs!AI18</f>
        <v>1.7646106825195973</v>
      </c>
      <c r="AJ20" s="102">
        <f>Inputs!AJ18</f>
        <v>1.8087259495825871</v>
      </c>
      <c r="AK20" s="102">
        <f>Inputs!AK18</f>
        <v>1.8539440983221516</v>
      </c>
      <c r="AL20" s="102">
        <f>Inputs!AL18</f>
        <v>1.9002927007802053</v>
      </c>
      <c r="AM20" s="102">
        <f>Inputs!AM18</f>
        <v>1.9478000182997102</v>
      </c>
      <c r="AN20" s="102">
        <f>Inputs!AN18</f>
        <v>1.9964950187572028</v>
      </c>
      <c r="AO20" s="102">
        <f>Inputs!AO18</f>
        <v>2.0464073942261325</v>
      </c>
      <c r="AP20" s="102">
        <f>Inputs!AP18</f>
        <v>2.0975675790817858</v>
      </c>
      <c r="AQ20" s="102">
        <f>Inputs!AQ18</f>
        <v>2.1500067685588302</v>
      </c>
      <c r="AR20" s="102">
        <f>Inputs!AR18</f>
        <v>2.2037569377728006</v>
      </c>
      <c r="AS20" s="102">
        <f>Inputs!AS18</f>
        <v>2.2588508612171205</v>
      </c>
      <c r="AT20" s="102">
        <f>Inputs!AT18</f>
        <v>2.3153221327475482</v>
      </c>
      <c r="AU20" s="102">
        <f>Inputs!AU18</f>
        <v>2.3732051860662366</v>
      </c>
      <c r="AV20" s="102">
        <f>Inputs!AV18</f>
        <v>2.4325353157178924</v>
      </c>
      <c r="AW20" s="102">
        <f>Inputs!AW18</f>
        <v>2.4933486986108395</v>
      </c>
      <c r="AX20" s="102">
        <f>Inputs!AX18</f>
        <v>2.5556824160761105</v>
      </c>
      <c r="AY20" s="102">
        <f>Inputs!AY18</f>
        <v>2.6195744764780131</v>
      </c>
      <c r="AZ20" s="102">
        <f>Inputs!AZ18</f>
        <v>2.6850638383899632</v>
      </c>
      <c r="BA20" s="102">
        <f>Inputs!BA18</f>
        <v>2.7521904343497119</v>
      </c>
      <c r="BB20" s="102">
        <f>Inputs!BB18</f>
        <v>2.8209951952084547</v>
      </c>
      <c r="BC20" s="102">
        <f>Inputs!BC18</f>
        <v>2.8915200750886658</v>
      </c>
      <c r="BD20" s="102">
        <f>Inputs!BD18</f>
        <v>2.9638080769658823</v>
      </c>
      <c r="BE20" s="102">
        <f>Inputs!BE18</f>
        <v>3.0379032788900293</v>
      </c>
      <c r="BF20" s="102">
        <f>Inputs!BF18</f>
        <v>3.1138508608622799</v>
      </c>
      <c r="BG20" s="102">
        <f>Inputs!BG18</f>
        <v>3.1916971323838368</v>
      </c>
      <c r="BH20" s="102">
        <f>Inputs!BH18</f>
        <v>3.2714895606934324</v>
      </c>
      <c r="BI20" s="102">
        <f>Inputs!BI18</f>
        <v>3.353276799710768</v>
      </c>
      <c r="BJ20" s="102">
        <f>Inputs!BJ18</f>
        <v>3.437108719703537</v>
      </c>
      <c r="BK20" s="102">
        <f>Inputs!BK18</f>
        <v>3.523036437696125</v>
      </c>
      <c r="BL20" s="102">
        <f>Inputs!BL18</f>
        <v>3.6111123486385277</v>
      </c>
      <c r="BM20" s="102">
        <f>Inputs!BM18</f>
        <v>3.7013901573544907</v>
      </c>
      <c r="BN20" s="102">
        <f>Inputs!BN18</f>
        <v>3.7939249112883529</v>
      </c>
      <c r="BO20" s="102">
        <f>Inputs!BO18</f>
        <v>3.8887730340705615</v>
      </c>
      <c r="BP20" s="102">
        <f>Inputs!BP18</f>
        <v>3.9859923599223253</v>
      </c>
      <c r="BQ20" s="102">
        <f>Inputs!BQ18</f>
        <v>4.0856421689203835</v>
      </c>
      <c r="BR20" s="102">
        <f>Inputs!BR18</f>
        <v>4.1877832231433922</v>
      </c>
      <c r="BS20" s="102">
        <f>Inputs!BS18</f>
        <v>4.2924778037219768</v>
      </c>
      <c r="BT20" s="102">
        <f>Inputs!BT18</f>
        <v>4.3997897488150262</v>
      </c>
      <c r="BU20" s="102">
        <f>Inputs!BU18</f>
        <v>4.5097844925354016</v>
      </c>
      <c r="BV20" s="102">
        <f>Inputs!BV18</f>
        <v>4.6225291048487867</v>
      </c>
      <c r="BW20" s="102">
        <f>Inputs!BW18</f>
        <v>4.7380923324700062</v>
      </c>
      <c r="BX20" s="102">
        <f>Inputs!BX18</f>
        <v>4.8565446407817561</v>
      </c>
      <c r="BY20" s="102">
        <f>Inputs!BY18</f>
        <v>4.9779582568012994</v>
      </c>
      <c r="BZ20" s="102">
        <f>Inputs!BZ18</f>
        <v>5.1024072132213316</v>
      </c>
      <c r="CA20" s="102">
        <f>Inputs!CA18</f>
        <v>5.2299673935518642</v>
      </c>
      <c r="CB20" s="102">
        <f>Inputs!CB18</f>
        <v>5.3607165783906607</v>
      </c>
      <c r="CC20" s="102">
        <f>Inputs!CC18</f>
        <v>5.4947344928504265</v>
      </c>
    </row>
    <row r="21" spans="2:81" outlineLevel="1" x14ac:dyDescent="0.25">
      <c r="B21" s="35" t="str">
        <f>Inputs!B19</f>
        <v>Indexation (2020 Base Year)</v>
      </c>
      <c r="C21" s="98">
        <f>Inputs!C19</f>
        <v>2020</v>
      </c>
      <c r="D21" s="120">
        <f>Inputs!C28</f>
        <v>1.2834720522652039</v>
      </c>
      <c r="H21" s="102">
        <f>Inputs!H19</f>
        <v>0</v>
      </c>
      <c r="I21" s="102">
        <f>Inputs!I19</f>
        <v>0</v>
      </c>
      <c r="J21" s="102">
        <f>Inputs!J19</f>
        <v>0</v>
      </c>
      <c r="K21" s="102">
        <f>Inputs!K19</f>
        <v>0</v>
      </c>
      <c r="L21" s="102">
        <f>Inputs!L19</f>
        <v>0</v>
      </c>
      <c r="M21" s="102">
        <f>Inputs!M19</f>
        <v>0</v>
      </c>
      <c r="N21" s="102">
        <f>Inputs!N19</f>
        <v>0</v>
      </c>
      <c r="O21" s="102">
        <f>Inputs!O19</f>
        <v>0</v>
      </c>
      <c r="P21" s="102">
        <f>Inputs!P19</f>
        <v>0</v>
      </c>
      <c r="Q21" s="102">
        <f>Inputs!Q19</f>
        <v>1</v>
      </c>
      <c r="R21" s="102">
        <f>Inputs!R19</f>
        <v>1.0249999999999999</v>
      </c>
      <c r="S21" s="102">
        <f>Inputs!S19</f>
        <v>1.0506249999999999</v>
      </c>
      <c r="T21" s="102">
        <f>Inputs!T19</f>
        <v>1.0768906249999999</v>
      </c>
      <c r="U21" s="102">
        <f>Inputs!U19</f>
        <v>1.1038128906249998</v>
      </c>
      <c r="V21" s="102">
        <f>Inputs!V19</f>
        <v>1.1314082128906247</v>
      </c>
      <c r="W21" s="102">
        <f>Inputs!W19</f>
        <v>1.1596934182128902</v>
      </c>
      <c r="X21" s="102">
        <f>Inputs!X19</f>
        <v>1.1886857536682123</v>
      </c>
      <c r="Y21" s="102">
        <f>Inputs!Y19</f>
        <v>1.2184028975099175</v>
      </c>
      <c r="Z21" s="102">
        <f>Inputs!Z19</f>
        <v>1.2488629699476652</v>
      </c>
      <c r="AA21" s="102">
        <f>Inputs!AA19</f>
        <v>1.2800845441963566</v>
      </c>
      <c r="AB21" s="102">
        <f>Inputs!AB19</f>
        <v>1.3120866578012655</v>
      </c>
      <c r="AC21" s="102">
        <f>Inputs!AC19</f>
        <v>1.3448888242462971</v>
      </c>
      <c r="AD21" s="102">
        <f>Inputs!AD19</f>
        <v>1.3785110448524545</v>
      </c>
      <c r="AE21" s="102">
        <f>Inputs!AE19</f>
        <v>1.4129738209737657</v>
      </c>
      <c r="AF21" s="102">
        <f>Inputs!AF19</f>
        <v>1.4482981664981096</v>
      </c>
      <c r="AG21" s="102">
        <f>Inputs!AG19</f>
        <v>1.4845056206605622</v>
      </c>
      <c r="AH21" s="102">
        <f>Inputs!AH19</f>
        <v>1.5216182611770761</v>
      </c>
      <c r="AI21" s="102">
        <f>Inputs!AI19</f>
        <v>1.5596587177065029</v>
      </c>
      <c r="AJ21" s="102">
        <f>Inputs!AJ19</f>
        <v>1.5986501856491653</v>
      </c>
      <c r="AK21" s="102">
        <f>Inputs!AK19</f>
        <v>1.6386164402903942</v>
      </c>
      <c r="AL21" s="102">
        <f>Inputs!AL19</f>
        <v>1.6795818512976539</v>
      </c>
      <c r="AM21" s="102">
        <f>Inputs!AM19</f>
        <v>1.721571397580095</v>
      </c>
      <c r="AN21" s="102">
        <f>Inputs!AN19</f>
        <v>1.7646106825195973</v>
      </c>
      <c r="AO21" s="102">
        <f>Inputs!AO19</f>
        <v>1.8087259495825871</v>
      </c>
      <c r="AP21" s="102">
        <f>Inputs!AP19</f>
        <v>1.8539440983221516</v>
      </c>
      <c r="AQ21" s="102">
        <f>Inputs!AQ19</f>
        <v>1.9002927007802053</v>
      </c>
      <c r="AR21" s="102">
        <f>Inputs!AR19</f>
        <v>1.9478000182997102</v>
      </c>
      <c r="AS21" s="102">
        <f>Inputs!AS19</f>
        <v>1.9964950187572028</v>
      </c>
      <c r="AT21" s="102">
        <f>Inputs!AT19</f>
        <v>2.0464073942261325</v>
      </c>
      <c r="AU21" s="102">
        <f>Inputs!AU19</f>
        <v>2.0975675790817858</v>
      </c>
      <c r="AV21" s="102">
        <f>Inputs!AV19</f>
        <v>2.1500067685588302</v>
      </c>
      <c r="AW21" s="102">
        <f>Inputs!AW19</f>
        <v>2.2037569377728006</v>
      </c>
      <c r="AX21" s="102">
        <f>Inputs!AX19</f>
        <v>2.2588508612171205</v>
      </c>
      <c r="AY21" s="102">
        <f>Inputs!AY19</f>
        <v>2.3153221327475482</v>
      </c>
      <c r="AZ21" s="102">
        <f>Inputs!AZ19</f>
        <v>2.3732051860662366</v>
      </c>
      <c r="BA21" s="102">
        <f>Inputs!BA19</f>
        <v>2.4325353157178924</v>
      </c>
      <c r="BB21" s="102">
        <f>Inputs!BB19</f>
        <v>2.4933486986108395</v>
      </c>
      <c r="BC21" s="102">
        <f>Inputs!BC19</f>
        <v>2.5556824160761105</v>
      </c>
      <c r="BD21" s="102">
        <f>Inputs!BD19</f>
        <v>2.6195744764780131</v>
      </c>
      <c r="BE21" s="102">
        <f>Inputs!BE19</f>
        <v>2.6850638383899632</v>
      </c>
      <c r="BF21" s="102">
        <f>Inputs!BF19</f>
        <v>2.7521904343497119</v>
      </c>
      <c r="BG21" s="102">
        <f>Inputs!BG19</f>
        <v>2.8209951952084547</v>
      </c>
      <c r="BH21" s="102">
        <f>Inputs!BH19</f>
        <v>2.8915200750886658</v>
      </c>
      <c r="BI21" s="102">
        <f>Inputs!BI19</f>
        <v>2.9638080769658823</v>
      </c>
      <c r="BJ21" s="102">
        <f>Inputs!BJ19</f>
        <v>3.0379032788900293</v>
      </c>
      <c r="BK21" s="102">
        <f>Inputs!BK19</f>
        <v>3.1138508608622799</v>
      </c>
      <c r="BL21" s="102">
        <f>Inputs!BL19</f>
        <v>3.1916971323838368</v>
      </c>
      <c r="BM21" s="102">
        <f>Inputs!BM19</f>
        <v>3.2714895606934324</v>
      </c>
      <c r="BN21" s="102">
        <f>Inputs!BN19</f>
        <v>3.353276799710768</v>
      </c>
      <c r="BO21" s="102">
        <f>Inputs!BO19</f>
        <v>3.437108719703537</v>
      </c>
      <c r="BP21" s="102">
        <f>Inputs!BP19</f>
        <v>3.523036437696125</v>
      </c>
      <c r="BQ21" s="102">
        <f>Inputs!BQ19</f>
        <v>3.6111123486385277</v>
      </c>
      <c r="BR21" s="102">
        <f>Inputs!BR19</f>
        <v>3.7013901573544907</v>
      </c>
      <c r="BS21" s="102">
        <f>Inputs!BS19</f>
        <v>3.7939249112883529</v>
      </c>
      <c r="BT21" s="102">
        <f>Inputs!BT19</f>
        <v>3.8887730340705615</v>
      </c>
      <c r="BU21" s="102">
        <f>Inputs!BU19</f>
        <v>3.9859923599223253</v>
      </c>
      <c r="BV21" s="102">
        <f>Inputs!BV19</f>
        <v>4.0856421689203835</v>
      </c>
      <c r="BW21" s="102">
        <f>Inputs!BW19</f>
        <v>4.1877832231433922</v>
      </c>
      <c r="BX21" s="102">
        <f>Inputs!BX19</f>
        <v>4.2924778037219768</v>
      </c>
      <c r="BY21" s="102">
        <f>Inputs!BY19</f>
        <v>4.3997897488150262</v>
      </c>
      <c r="BZ21" s="102">
        <f>Inputs!BZ19</f>
        <v>4.5097844925354016</v>
      </c>
      <c r="CA21" s="102">
        <f>Inputs!CA19</f>
        <v>4.6225291048487867</v>
      </c>
      <c r="CB21" s="102">
        <f>Inputs!CB19</f>
        <v>4.7380923324700062</v>
      </c>
      <c r="CC21" s="102">
        <f>Inputs!CC19</f>
        <v>4.8565446407817561</v>
      </c>
    </row>
    <row r="22" spans="2:81" outlineLevel="1" x14ac:dyDescent="0.25">
      <c r="B22" s="35" t="str">
        <f>Inputs!B20</f>
        <v>Indexation (2025 Base Year)</v>
      </c>
      <c r="C22" s="98">
        <f>Inputs!C20</f>
        <v>2025</v>
      </c>
      <c r="D22" s="120">
        <f>Inputs!C29</f>
        <v>1.4521308209484363</v>
      </c>
      <c r="H22" s="102">
        <f>Inputs!H20</f>
        <v>0</v>
      </c>
      <c r="I22" s="102">
        <f>Inputs!I20</f>
        <v>0</v>
      </c>
      <c r="J22" s="102">
        <f>Inputs!J20</f>
        <v>0</v>
      </c>
      <c r="K22" s="102">
        <f>Inputs!K20</f>
        <v>0</v>
      </c>
      <c r="L22" s="102">
        <f>Inputs!L20</f>
        <v>0</v>
      </c>
      <c r="M22" s="102">
        <f>Inputs!M20</f>
        <v>0</v>
      </c>
      <c r="N22" s="102">
        <f>Inputs!N20</f>
        <v>0</v>
      </c>
      <c r="O22" s="102">
        <f>Inputs!O20</f>
        <v>0</v>
      </c>
      <c r="P22" s="102">
        <f>Inputs!P20</f>
        <v>0</v>
      </c>
      <c r="Q22" s="102">
        <f>Inputs!Q20</f>
        <v>0</v>
      </c>
      <c r="R22" s="102">
        <f>Inputs!R20</f>
        <v>0</v>
      </c>
      <c r="S22" s="102">
        <f>Inputs!S20</f>
        <v>0</v>
      </c>
      <c r="T22" s="102">
        <f>Inputs!T20</f>
        <v>0</v>
      </c>
      <c r="U22" s="102">
        <f>Inputs!U20</f>
        <v>0</v>
      </c>
      <c r="V22" s="102">
        <f>Inputs!V20</f>
        <v>1</v>
      </c>
      <c r="W22" s="102">
        <f>Inputs!W20</f>
        <v>1.0249999999999999</v>
      </c>
      <c r="X22" s="102">
        <f>Inputs!X20</f>
        <v>1.0506249999999999</v>
      </c>
      <c r="Y22" s="102">
        <f>Inputs!Y20</f>
        <v>1.0768906249999999</v>
      </c>
      <c r="Z22" s="102">
        <f>Inputs!Z20</f>
        <v>1.1038128906249998</v>
      </c>
      <c r="AA22" s="102">
        <f>Inputs!AA20</f>
        <v>1.1314082128906247</v>
      </c>
      <c r="AB22" s="102">
        <f>Inputs!AB20</f>
        <v>1.1596934182128902</v>
      </c>
      <c r="AC22" s="102">
        <f>Inputs!AC20</f>
        <v>1.1886857536682123</v>
      </c>
      <c r="AD22" s="102">
        <f>Inputs!AD20</f>
        <v>1.2184028975099175</v>
      </c>
      <c r="AE22" s="102">
        <f>Inputs!AE20</f>
        <v>1.2488629699476652</v>
      </c>
      <c r="AF22" s="102">
        <f>Inputs!AF20</f>
        <v>1.2800845441963566</v>
      </c>
      <c r="AG22" s="102">
        <f>Inputs!AG20</f>
        <v>1.3120866578012655</v>
      </c>
      <c r="AH22" s="102">
        <f>Inputs!AH20</f>
        <v>1.3448888242462971</v>
      </c>
      <c r="AI22" s="102">
        <f>Inputs!AI20</f>
        <v>1.3785110448524545</v>
      </c>
      <c r="AJ22" s="102">
        <f>Inputs!AJ20</f>
        <v>1.4129738209737657</v>
      </c>
      <c r="AK22" s="102">
        <f>Inputs!AK20</f>
        <v>1.4482981664981096</v>
      </c>
      <c r="AL22" s="102">
        <f>Inputs!AL20</f>
        <v>1.4845056206605622</v>
      </c>
      <c r="AM22" s="102">
        <f>Inputs!AM20</f>
        <v>1.5216182611770761</v>
      </c>
      <c r="AN22" s="102">
        <f>Inputs!AN20</f>
        <v>1.5596587177065029</v>
      </c>
      <c r="AO22" s="102">
        <f>Inputs!AO20</f>
        <v>1.5986501856491653</v>
      </c>
      <c r="AP22" s="102">
        <f>Inputs!AP20</f>
        <v>1.6386164402903942</v>
      </c>
      <c r="AQ22" s="102">
        <f>Inputs!AQ20</f>
        <v>1.6795818512976539</v>
      </c>
      <c r="AR22" s="102">
        <f>Inputs!AR20</f>
        <v>1.721571397580095</v>
      </c>
      <c r="AS22" s="102">
        <f>Inputs!AS20</f>
        <v>1.7646106825195973</v>
      </c>
      <c r="AT22" s="102">
        <f>Inputs!AT20</f>
        <v>1.8087259495825871</v>
      </c>
      <c r="AU22" s="102">
        <f>Inputs!AU20</f>
        <v>1.8539440983221516</v>
      </c>
      <c r="AV22" s="102">
        <f>Inputs!AV20</f>
        <v>1.9002927007802053</v>
      </c>
      <c r="AW22" s="102">
        <f>Inputs!AW20</f>
        <v>1.9478000182997102</v>
      </c>
      <c r="AX22" s="102">
        <f>Inputs!AX20</f>
        <v>1.9964950187572028</v>
      </c>
      <c r="AY22" s="102">
        <f>Inputs!AY20</f>
        <v>2.0464073942261325</v>
      </c>
      <c r="AZ22" s="102">
        <f>Inputs!AZ20</f>
        <v>2.0975675790817858</v>
      </c>
      <c r="BA22" s="102">
        <f>Inputs!BA20</f>
        <v>2.1500067685588302</v>
      </c>
      <c r="BB22" s="102">
        <f>Inputs!BB20</f>
        <v>2.2037569377728006</v>
      </c>
      <c r="BC22" s="102">
        <f>Inputs!BC20</f>
        <v>2.2588508612171205</v>
      </c>
      <c r="BD22" s="102">
        <f>Inputs!BD20</f>
        <v>2.3153221327475482</v>
      </c>
      <c r="BE22" s="102">
        <f>Inputs!BE20</f>
        <v>2.3732051860662366</v>
      </c>
      <c r="BF22" s="102">
        <f>Inputs!BF20</f>
        <v>2.4325353157178924</v>
      </c>
      <c r="BG22" s="102">
        <f>Inputs!BG20</f>
        <v>2.4933486986108395</v>
      </c>
      <c r="BH22" s="102">
        <f>Inputs!BH20</f>
        <v>2.5556824160761105</v>
      </c>
      <c r="BI22" s="102">
        <f>Inputs!BI20</f>
        <v>2.6195744764780131</v>
      </c>
      <c r="BJ22" s="102">
        <f>Inputs!BJ20</f>
        <v>2.6850638383899632</v>
      </c>
      <c r="BK22" s="102">
        <f>Inputs!BK20</f>
        <v>2.7521904343497119</v>
      </c>
      <c r="BL22" s="102">
        <f>Inputs!BL20</f>
        <v>2.8209951952084547</v>
      </c>
      <c r="BM22" s="102">
        <f>Inputs!BM20</f>
        <v>2.8915200750886658</v>
      </c>
      <c r="BN22" s="102">
        <f>Inputs!BN20</f>
        <v>2.9638080769658823</v>
      </c>
      <c r="BO22" s="102">
        <f>Inputs!BO20</f>
        <v>3.0379032788900293</v>
      </c>
      <c r="BP22" s="102">
        <f>Inputs!BP20</f>
        <v>3.1138508608622799</v>
      </c>
      <c r="BQ22" s="102">
        <f>Inputs!BQ20</f>
        <v>3.1916971323838368</v>
      </c>
      <c r="BR22" s="102">
        <f>Inputs!BR20</f>
        <v>3.2714895606934324</v>
      </c>
      <c r="BS22" s="102">
        <f>Inputs!BS20</f>
        <v>3.353276799710768</v>
      </c>
      <c r="BT22" s="102">
        <f>Inputs!BT20</f>
        <v>3.437108719703537</v>
      </c>
      <c r="BU22" s="102">
        <f>Inputs!BU20</f>
        <v>3.523036437696125</v>
      </c>
      <c r="BV22" s="102">
        <f>Inputs!BV20</f>
        <v>3.6111123486385277</v>
      </c>
      <c r="BW22" s="102">
        <f>Inputs!BW20</f>
        <v>3.7013901573544907</v>
      </c>
      <c r="BX22" s="102">
        <f>Inputs!BX20</f>
        <v>3.7939249112883529</v>
      </c>
      <c r="BY22" s="102">
        <f>Inputs!BY20</f>
        <v>3.8887730340705615</v>
      </c>
      <c r="BZ22" s="102">
        <f>Inputs!BZ20</f>
        <v>3.9859923599223253</v>
      </c>
      <c r="CA22" s="102">
        <f>Inputs!CA20</f>
        <v>4.0856421689203835</v>
      </c>
      <c r="CB22" s="102">
        <f>Inputs!CB20</f>
        <v>4.1877832231433922</v>
      </c>
      <c r="CC22" s="102">
        <f>Inputs!CC20</f>
        <v>4.2924778037219768</v>
      </c>
    </row>
    <row r="23" spans="2:81" outlineLevel="1" x14ac:dyDescent="0.25">
      <c r="B23" s="2"/>
      <c r="D23" s="1"/>
    </row>
    <row r="24" spans="2:81" outlineLevel="1" x14ac:dyDescent="0.25">
      <c r="B24" s="2" t="s">
        <v>16</v>
      </c>
    </row>
    <row r="25" spans="2:81" outlineLevel="1" x14ac:dyDescent="0.25">
      <c r="B25" s="92" t="str">
        <f>Inputs!B35</f>
        <v>Subtransmission</v>
      </c>
      <c r="H25" s="119">
        <f t="shared" ref="H25:AM25" si="14">MIN(G25+1,ROUNDUP($F82,0))</f>
        <v>1</v>
      </c>
      <c r="I25" s="119">
        <f t="shared" si="14"/>
        <v>2</v>
      </c>
      <c r="J25" s="119">
        <f t="shared" si="14"/>
        <v>3</v>
      </c>
      <c r="K25" s="119">
        <f t="shared" si="14"/>
        <v>4</v>
      </c>
      <c r="L25" s="119">
        <f t="shared" si="14"/>
        <v>5</v>
      </c>
      <c r="M25" s="119">
        <f t="shared" si="14"/>
        <v>6</v>
      </c>
      <c r="N25" s="119">
        <f t="shared" si="14"/>
        <v>7</v>
      </c>
      <c r="O25" s="119">
        <f t="shared" si="14"/>
        <v>8</v>
      </c>
      <c r="P25" s="119">
        <f t="shared" si="14"/>
        <v>9</v>
      </c>
      <c r="Q25" s="119">
        <f t="shared" si="14"/>
        <v>10</v>
      </c>
      <c r="R25" s="119">
        <f t="shared" si="14"/>
        <v>11</v>
      </c>
      <c r="S25" s="119">
        <f t="shared" si="14"/>
        <v>12</v>
      </c>
      <c r="T25" s="119">
        <f t="shared" si="14"/>
        <v>13</v>
      </c>
      <c r="U25" s="119">
        <f t="shared" si="14"/>
        <v>14</v>
      </c>
      <c r="V25" s="119">
        <f t="shared" si="14"/>
        <v>15</v>
      </c>
      <c r="W25" s="119">
        <f t="shared" si="14"/>
        <v>16</v>
      </c>
      <c r="X25" s="119">
        <f t="shared" si="14"/>
        <v>17</v>
      </c>
      <c r="Y25" s="119">
        <f t="shared" si="14"/>
        <v>18</v>
      </c>
      <c r="Z25" s="119">
        <f t="shared" si="14"/>
        <v>19</v>
      </c>
      <c r="AA25" s="119">
        <f t="shared" si="14"/>
        <v>20</v>
      </c>
      <c r="AB25" s="119">
        <f t="shared" si="14"/>
        <v>21</v>
      </c>
      <c r="AC25" s="119">
        <f t="shared" si="14"/>
        <v>22</v>
      </c>
      <c r="AD25" s="119">
        <f t="shared" si="14"/>
        <v>23</v>
      </c>
      <c r="AE25" s="119">
        <f t="shared" si="14"/>
        <v>24</v>
      </c>
      <c r="AF25" s="119">
        <f t="shared" si="14"/>
        <v>25</v>
      </c>
      <c r="AG25" s="119">
        <f t="shared" si="14"/>
        <v>26</v>
      </c>
      <c r="AH25" s="119">
        <f t="shared" si="14"/>
        <v>27</v>
      </c>
      <c r="AI25" s="119">
        <f t="shared" si="14"/>
        <v>28</v>
      </c>
      <c r="AJ25" s="119">
        <f t="shared" si="14"/>
        <v>29</v>
      </c>
      <c r="AK25" s="119">
        <f t="shared" si="14"/>
        <v>30</v>
      </c>
      <c r="AL25" s="119">
        <f t="shared" si="14"/>
        <v>31</v>
      </c>
      <c r="AM25" s="119">
        <f t="shared" si="14"/>
        <v>32</v>
      </c>
      <c r="AN25" s="119">
        <f t="shared" ref="AN25:BS25" si="15">MIN(AM25+1,ROUNDUP($F82,0))</f>
        <v>33</v>
      </c>
      <c r="AO25" s="119">
        <f t="shared" si="15"/>
        <v>34</v>
      </c>
      <c r="AP25" s="119">
        <f t="shared" si="15"/>
        <v>35</v>
      </c>
      <c r="AQ25" s="119">
        <f t="shared" si="15"/>
        <v>36</v>
      </c>
      <c r="AR25" s="119">
        <f t="shared" si="15"/>
        <v>37</v>
      </c>
      <c r="AS25" s="119">
        <f t="shared" si="15"/>
        <v>38</v>
      </c>
      <c r="AT25" s="119">
        <f t="shared" si="15"/>
        <v>39</v>
      </c>
      <c r="AU25" s="119">
        <f t="shared" si="15"/>
        <v>40</v>
      </c>
      <c r="AV25" s="119">
        <f t="shared" si="15"/>
        <v>41</v>
      </c>
      <c r="AW25" s="119">
        <f t="shared" si="15"/>
        <v>42</v>
      </c>
      <c r="AX25" s="119">
        <f t="shared" si="15"/>
        <v>43</v>
      </c>
      <c r="AY25" s="119">
        <f t="shared" si="15"/>
        <v>44</v>
      </c>
      <c r="AZ25" s="119">
        <f t="shared" si="15"/>
        <v>45</v>
      </c>
      <c r="BA25" s="119">
        <f t="shared" si="15"/>
        <v>46</v>
      </c>
      <c r="BB25" s="119">
        <f t="shared" si="15"/>
        <v>47</v>
      </c>
      <c r="BC25" s="119">
        <f t="shared" si="15"/>
        <v>48</v>
      </c>
      <c r="BD25" s="119">
        <f t="shared" si="15"/>
        <v>49</v>
      </c>
      <c r="BE25" s="119">
        <f t="shared" si="15"/>
        <v>50</v>
      </c>
      <c r="BF25" s="119">
        <f t="shared" si="15"/>
        <v>51</v>
      </c>
      <c r="BG25" s="119">
        <f t="shared" si="15"/>
        <v>52</v>
      </c>
      <c r="BH25" s="119">
        <f t="shared" si="15"/>
        <v>53</v>
      </c>
      <c r="BI25" s="119">
        <f t="shared" si="15"/>
        <v>54</v>
      </c>
      <c r="BJ25" s="119">
        <f t="shared" si="15"/>
        <v>55</v>
      </c>
      <c r="BK25" s="119">
        <f t="shared" si="15"/>
        <v>56</v>
      </c>
      <c r="BL25" s="119">
        <f t="shared" si="15"/>
        <v>57</v>
      </c>
      <c r="BM25" s="119">
        <f t="shared" si="15"/>
        <v>58</v>
      </c>
      <c r="BN25" s="119">
        <f t="shared" si="15"/>
        <v>59</v>
      </c>
      <c r="BO25" s="119">
        <f t="shared" si="15"/>
        <v>60</v>
      </c>
      <c r="BP25" s="119">
        <f t="shared" si="15"/>
        <v>60</v>
      </c>
      <c r="BQ25" s="119">
        <f t="shared" si="15"/>
        <v>60</v>
      </c>
      <c r="BR25" s="119">
        <f t="shared" si="15"/>
        <v>60</v>
      </c>
      <c r="BS25" s="119">
        <f t="shared" si="15"/>
        <v>60</v>
      </c>
      <c r="BT25" s="119">
        <f t="shared" ref="BT25:CC25" si="16">MIN(BS25+1,ROUNDUP($F82,0))</f>
        <v>60</v>
      </c>
      <c r="BU25" s="119">
        <f t="shared" si="16"/>
        <v>60</v>
      </c>
      <c r="BV25" s="119">
        <f t="shared" si="16"/>
        <v>60</v>
      </c>
      <c r="BW25" s="119">
        <f t="shared" si="16"/>
        <v>60</v>
      </c>
      <c r="BX25" s="119">
        <f t="shared" si="16"/>
        <v>60</v>
      </c>
      <c r="BY25" s="119">
        <f t="shared" si="16"/>
        <v>60</v>
      </c>
      <c r="BZ25" s="119">
        <f t="shared" si="16"/>
        <v>60</v>
      </c>
      <c r="CA25" s="119">
        <f t="shared" si="16"/>
        <v>60</v>
      </c>
      <c r="CB25" s="119">
        <f t="shared" si="16"/>
        <v>60</v>
      </c>
      <c r="CC25" s="119">
        <f t="shared" si="16"/>
        <v>60</v>
      </c>
    </row>
    <row r="26" spans="2:81" outlineLevel="1" x14ac:dyDescent="0.25">
      <c r="B26" s="92" t="str">
        <f>Inputs!B36</f>
        <v>Distribution system assets</v>
      </c>
      <c r="H26" s="119">
        <f t="shared" ref="H26:AM26" si="17">MIN(G26+1,ROUNDUP($F83,0))</f>
        <v>1</v>
      </c>
      <c r="I26" s="119">
        <f t="shared" si="17"/>
        <v>2</v>
      </c>
      <c r="J26" s="119">
        <f t="shared" si="17"/>
        <v>3</v>
      </c>
      <c r="K26" s="119">
        <f t="shared" si="17"/>
        <v>4</v>
      </c>
      <c r="L26" s="119">
        <f t="shared" si="17"/>
        <v>5</v>
      </c>
      <c r="M26" s="119">
        <f t="shared" si="17"/>
        <v>6</v>
      </c>
      <c r="N26" s="119">
        <f t="shared" si="17"/>
        <v>7</v>
      </c>
      <c r="O26" s="119">
        <f t="shared" si="17"/>
        <v>8</v>
      </c>
      <c r="P26" s="119">
        <f t="shared" si="17"/>
        <v>9</v>
      </c>
      <c r="Q26" s="119">
        <f t="shared" si="17"/>
        <v>10</v>
      </c>
      <c r="R26" s="119">
        <f t="shared" si="17"/>
        <v>11</v>
      </c>
      <c r="S26" s="119">
        <f t="shared" si="17"/>
        <v>12</v>
      </c>
      <c r="T26" s="119">
        <f t="shared" si="17"/>
        <v>13</v>
      </c>
      <c r="U26" s="119">
        <f t="shared" si="17"/>
        <v>14</v>
      </c>
      <c r="V26" s="119">
        <f t="shared" si="17"/>
        <v>15</v>
      </c>
      <c r="W26" s="119">
        <f t="shared" si="17"/>
        <v>16</v>
      </c>
      <c r="X26" s="119">
        <f t="shared" si="17"/>
        <v>17</v>
      </c>
      <c r="Y26" s="119">
        <f t="shared" si="17"/>
        <v>18</v>
      </c>
      <c r="Z26" s="119">
        <f t="shared" si="17"/>
        <v>19</v>
      </c>
      <c r="AA26" s="119">
        <f t="shared" si="17"/>
        <v>20</v>
      </c>
      <c r="AB26" s="119">
        <f t="shared" si="17"/>
        <v>21</v>
      </c>
      <c r="AC26" s="119">
        <f t="shared" si="17"/>
        <v>22</v>
      </c>
      <c r="AD26" s="119">
        <f t="shared" si="17"/>
        <v>23</v>
      </c>
      <c r="AE26" s="119">
        <f t="shared" si="17"/>
        <v>24</v>
      </c>
      <c r="AF26" s="119">
        <f t="shared" si="17"/>
        <v>25</v>
      </c>
      <c r="AG26" s="119">
        <f t="shared" si="17"/>
        <v>26</v>
      </c>
      <c r="AH26" s="119">
        <f t="shared" si="17"/>
        <v>27</v>
      </c>
      <c r="AI26" s="119">
        <f t="shared" si="17"/>
        <v>28</v>
      </c>
      <c r="AJ26" s="119">
        <f t="shared" si="17"/>
        <v>29</v>
      </c>
      <c r="AK26" s="119">
        <f t="shared" si="17"/>
        <v>30</v>
      </c>
      <c r="AL26" s="119">
        <f t="shared" si="17"/>
        <v>31</v>
      </c>
      <c r="AM26" s="119">
        <f t="shared" si="17"/>
        <v>32</v>
      </c>
      <c r="AN26" s="119">
        <f t="shared" ref="AN26:BS26" si="18">MIN(AM26+1,ROUNDUP($F83,0))</f>
        <v>33</v>
      </c>
      <c r="AO26" s="119">
        <f t="shared" si="18"/>
        <v>34</v>
      </c>
      <c r="AP26" s="119">
        <f t="shared" si="18"/>
        <v>35</v>
      </c>
      <c r="AQ26" s="119">
        <f t="shared" si="18"/>
        <v>36</v>
      </c>
      <c r="AR26" s="119">
        <f t="shared" si="18"/>
        <v>36</v>
      </c>
      <c r="AS26" s="119">
        <f t="shared" si="18"/>
        <v>36</v>
      </c>
      <c r="AT26" s="119">
        <f t="shared" si="18"/>
        <v>36</v>
      </c>
      <c r="AU26" s="119">
        <f t="shared" si="18"/>
        <v>36</v>
      </c>
      <c r="AV26" s="119">
        <f t="shared" si="18"/>
        <v>36</v>
      </c>
      <c r="AW26" s="119">
        <f t="shared" si="18"/>
        <v>36</v>
      </c>
      <c r="AX26" s="119">
        <f t="shared" si="18"/>
        <v>36</v>
      </c>
      <c r="AY26" s="119">
        <f t="shared" si="18"/>
        <v>36</v>
      </c>
      <c r="AZ26" s="119">
        <f t="shared" si="18"/>
        <v>36</v>
      </c>
      <c r="BA26" s="119">
        <f t="shared" si="18"/>
        <v>36</v>
      </c>
      <c r="BB26" s="119">
        <f t="shared" si="18"/>
        <v>36</v>
      </c>
      <c r="BC26" s="119">
        <f t="shared" si="18"/>
        <v>36</v>
      </c>
      <c r="BD26" s="119">
        <f t="shared" si="18"/>
        <v>36</v>
      </c>
      <c r="BE26" s="119">
        <f t="shared" si="18"/>
        <v>36</v>
      </c>
      <c r="BF26" s="119">
        <f t="shared" si="18"/>
        <v>36</v>
      </c>
      <c r="BG26" s="119">
        <f t="shared" si="18"/>
        <v>36</v>
      </c>
      <c r="BH26" s="119">
        <f t="shared" si="18"/>
        <v>36</v>
      </c>
      <c r="BI26" s="119">
        <f t="shared" si="18"/>
        <v>36</v>
      </c>
      <c r="BJ26" s="119">
        <f t="shared" si="18"/>
        <v>36</v>
      </c>
      <c r="BK26" s="119">
        <f t="shared" si="18"/>
        <v>36</v>
      </c>
      <c r="BL26" s="119">
        <f t="shared" si="18"/>
        <v>36</v>
      </c>
      <c r="BM26" s="119">
        <f t="shared" si="18"/>
        <v>36</v>
      </c>
      <c r="BN26" s="119">
        <f t="shared" si="18"/>
        <v>36</v>
      </c>
      <c r="BO26" s="119">
        <f t="shared" si="18"/>
        <v>36</v>
      </c>
      <c r="BP26" s="119">
        <f t="shared" si="18"/>
        <v>36</v>
      </c>
      <c r="BQ26" s="119">
        <f t="shared" si="18"/>
        <v>36</v>
      </c>
      <c r="BR26" s="119">
        <f t="shared" si="18"/>
        <v>36</v>
      </c>
      <c r="BS26" s="119">
        <f t="shared" si="18"/>
        <v>36</v>
      </c>
      <c r="BT26" s="119">
        <f t="shared" ref="BT26:CC26" si="19">MIN(BS26+1,ROUNDUP($F83,0))</f>
        <v>36</v>
      </c>
      <c r="BU26" s="119">
        <f t="shared" si="19"/>
        <v>36</v>
      </c>
      <c r="BV26" s="119">
        <f t="shared" si="19"/>
        <v>36</v>
      </c>
      <c r="BW26" s="119">
        <f t="shared" si="19"/>
        <v>36</v>
      </c>
      <c r="BX26" s="119">
        <f t="shared" si="19"/>
        <v>36</v>
      </c>
      <c r="BY26" s="119">
        <f t="shared" si="19"/>
        <v>36</v>
      </c>
      <c r="BZ26" s="119">
        <f t="shared" si="19"/>
        <v>36</v>
      </c>
      <c r="CA26" s="119">
        <f t="shared" si="19"/>
        <v>36</v>
      </c>
      <c r="CB26" s="119">
        <f t="shared" si="19"/>
        <v>36</v>
      </c>
      <c r="CC26" s="119">
        <f t="shared" si="19"/>
        <v>36</v>
      </c>
    </row>
    <row r="27" spans="2:81" outlineLevel="1" x14ac:dyDescent="0.25">
      <c r="B27" s="92" t="str">
        <f>Inputs!B37</f>
        <v>Metering</v>
      </c>
      <c r="H27" s="119">
        <f t="shared" ref="H27:AM27" si="20">MIN(G27+1,ROUNDUP($F84,0))</f>
        <v>1</v>
      </c>
      <c r="I27" s="119">
        <f t="shared" si="20"/>
        <v>2</v>
      </c>
      <c r="J27" s="119">
        <f t="shared" si="20"/>
        <v>3</v>
      </c>
      <c r="K27" s="119">
        <f t="shared" si="20"/>
        <v>4</v>
      </c>
      <c r="L27" s="119">
        <f t="shared" si="20"/>
        <v>5</v>
      </c>
      <c r="M27" s="119">
        <f t="shared" si="20"/>
        <v>5</v>
      </c>
      <c r="N27" s="119">
        <f t="shared" si="20"/>
        <v>5</v>
      </c>
      <c r="O27" s="119">
        <f t="shared" si="20"/>
        <v>5</v>
      </c>
      <c r="P27" s="119">
        <f t="shared" si="20"/>
        <v>5</v>
      </c>
      <c r="Q27" s="119">
        <f t="shared" si="20"/>
        <v>5</v>
      </c>
      <c r="R27" s="119">
        <f t="shared" si="20"/>
        <v>5</v>
      </c>
      <c r="S27" s="119">
        <f t="shared" si="20"/>
        <v>5</v>
      </c>
      <c r="T27" s="119">
        <f t="shared" si="20"/>
        <v>5</v>
      </c>
      <c r="U27" s="119">
        <f t="shared" si="20"/>
        <v>5</v>
      </c>
      <c r="V27" s="119">
        <f t="shared" si="20"/>
        <v>5</v>
      </c>
      <c r="W27" s="119">
        <f t="shared" si="20"/>
        <v>5</v>
      </c>
      <c r="X27" s="119">
        <f t="shared" si="20"/>
        <v>5</v>
      </c>
      <c r="Y27" s="119">
        <f t="shared" si="20"/>
        <v>5</v>
      </c>
      <c r="Z27" s="119">
        <f t="shared" si="20"/>
        <v>5</v>
      </c>
      <c r="AA27" s="119">
        <f t="shared" si="20"/>
        <v>5</v>
      </c>
      <c r="AB27" s="119">
        <f t="shared" si="20"/>
        <v>5</v>
      </c>
      <c r="AC27" s="119">
        <f t="shared" si="20"/>
        <v>5</v>
      </c>
      <c r="AD27" s="119">
        <f t="shared" si="20"/>
        <v>5</v>
      </c>
      <c r="AE27" s="119">
        <f t="shared" si="20"/>
        <v>5</v>
      </c>
      <c r="AF27" s="119">
        <f t="shared" si="20"/>
        <v>5</v>
      </c>
      <c r="AG27" s="119">
        <f t="shared" si="20"/>
        <v>5</v>
      </c>
      <c r="AH27" s="119">
        <f t="shared" si="20"/>
        <v>5</v>
      </c>
      <c r="AI27" s="119">
        <f t="shared" si="20"/>
        <v>5</v>
      </c>
      <c r="AJ27" s="119">
        <f t="shared" si="20"/>
        <v>5</v>
      </c>
      <c r="AK27" s="119">
        <f t="shared" si="20"/>
        <v>5</v>
      </c>
      <c r="AL27" s="119">
        <f t="shared" si="20"/>
        <v>5</v>
      </c>
      <c r="AM27" s="119">
        <f t="shared" si="20"/>
        <v>5</v>
      </c>
      <c r="AN27" s="119">
        <f t="shared" ref="AN27:BS27" si="21">MIN(AM27+1,ROUNDUP($F84,0))</f>
        <v>5</v>
      </c>
      <c r="AO27" s="119">
        <f t="shared" si="21"/>
        <v>5</v>
      </c>
      <c r="AP27" s="119">
        <f t="shared" si="21"/>
        <v>5</v>
      </c>
      <c r="AQ27" s="119">
        <f t="shared" si="21"/>
        <v>5</v>
      </c>
      <c r="AR27" s="119">
        <f t="shared" si="21"/>
        <v>5</v>
      </c>
      <c r="AS27" s="119">
        <f t="shared" si="21"/>
        <v>5</v>
      </c>
      <c r="AT27" s="119">
        <f t="shared" si="21"/>
        <v>5</v>
      </c>
      <c r="AU27" s="119">
        <f t="shared" si="21"/>
        <v>5</v>
      </c>
      <c r="AV27" s="119">
        <f t="shared" si="21"/>
        <v>5</v>
      </c>
      <c r="AW27" s="119">
        <f t="shared" si="21"/>
        <v>5</v>
      </c>
      <c r="AX27" s="119">
        <f t="shared" si="21"/>
        <v>5</v>
      </c>
      <c r="AY27" s="119">
        <f t="shared" si="21"/>
        <v>5</v>
      </c>
      <c r="AZ27" s="119">
        <f t="shared" si="21"/>
        <v>5</v>
      </c>
      <c r="BA27" s="119">
        <f t="shared" si="21"/>
        <v>5</v>
      </c>
      <c r="BB27" s="119">
        <f t="shared" si="21"/>
        <v>5</v>
      </c>
      <c r="BC27" s="119">
        <f t="shared" si="21"/>
        <v>5</v>
      </c>
      <c r="BD27" s="119">
        <f t="shared" si="21"/>
        <v>5</v>
      </c>
      <c r="BE27" s="119">
        <f t="shared" si="21"/>
        <v>5</v>
      </c>
      <c r="BF27" s="119">
        <f t="shared" si="21"/>
        <v>5</v>
      </c>
      <c r="BG27" s="119">
        <f t="shared" si="21"/>
        <v>5</v>
      </c>
      <c r="BH27" s="119">
        <f t="shared" si="21"/>
        <v>5</v>
      </c>
      <c r="BI27" s="119">
        <f t="shared" si="21"/>
        <v>5</v>
      </c>
      <c r="BJ27" s="119">
        <f t="shared" si="21"/>
        <v>5</v>
      </c>
      <c r="BK27" s="119">
        <f t="shared" si="21"/>
        <v>5</v>
      </c>
      <c r="BL27" s="119">
        <f t="shared" si="21"/>
        <v>5</v>
      </c>
      <c r="BM27" s="119">
        <f t="shared" si="21"/>
        <v>5</v>
      </c>
      <c r="BN27" s="119">
        <f t="shared" si="21"/>
        <v>5</v>
      </c>
      <c r="BO27" s="119">
        <f t="shared" si="21"/>
        <v>5</v>
      </c>
      <c r="BP27" s="119">
        <f t="shared" si="21"/>
        <v>5</v>
      </c>
      <c r="BQ27" s="119">
        <f t="shared" si="21"/>
        <v>5</v>
      </c>
      <c r="BR27" s="119">
        <f t="shared" si="21"/>
        <v>5</v>
      </c>
      <c r="BS27" s="119">
        <f t="shared" si="21"/>
        <v>5</v>
      </c>
      <c r="BT27" s="119">
        <f t="shared" ref="BT27:CC27" si="22">MIN(BS27+1,ROUNDUP($F84,0))</f>
        <v>5</v>
      </c>
      <c r="BU27" s="119">
        <f t="shared" si="22"/>
        <v>5</v>
      </c>
      <c r="BV27" s="119">
        <f t="shared" si="22"/>
        <v>5</v>
      </c>
      <c r="BW27" s="119">
        <f t="shared" si="22"/>
        <v>5</v>
      </c>
      <c r="BX27" s="119">
        <f t="shared" si="22"/>
        <v>5</v>
      </c>
      <c r="BY27" s="119">
        <f t="shared" si="22"/>
        <v>5</v>
      </c>
      <c r="BZ27" s="119">
        <f t="shared" si="22"/>
        <v>5</v>
      </c>
      <c r="CA27" s="119">
        <f t="shared" si="22"/>
        <v>5</v>
      </c>
      <c r="CB27" s="119">
        <f t="shared" si="22"/>
        <v>5</v>
      </c>
      <c r="CC27" s="119">
        <f t="shared" si="22"/>
        <v>5</v>
      </c>
    </row>
    <row r="28" spans="2:81" outlineLevel="1" x14ac:dyDescent="0.25">
      <c r="B28" s="92" t="str">
        <f>Inputs!B38</f>
        <v>Public Lighting</v>
      </c>
      <c r="H28" s="119">
        <f t="shared" ref="H28:AM28" si="23">MIN(G28+1,ROUNDUP($F85,0))</f>
        <v>1</v>
      </c>
      <c r="I28" s="119">
        <f t="shared" si="23"/>
        <v>2</v>
      </c>
      <c r="J28" s="119">
        <f t="shared" si="23"/>
        <v>3</v>
      </c>
      <c r="K28" s="119">
        <f t="shared" si="23"/>
        <v>4</v>
      </c>
      <c r="L28" s="119">
        <f t="shared" si="23"/>
        <v>5</v>
      </c>
      <c r="M28" s="119">
        <f t="shared" si="23"/>
        <v>5</v>
      </c>
      <c r="N28" s="119">
        <f t="shared" si="23"/>
        <v>5</v>
      </c>
      <c r="O28" s="119">
        <f t="shared" si="23"/>
        <v>5</v>
      </c>
      <c r="P28" s="119">
        <f t="shared" si="23"/>
        <v>5</v>
      </c>
      <c r="Q28" s="119">
        <f t="shared" si="23"/>
        <v>5</v>
      </c>
      <c r="R28" s="119">
        <f t="shared" si="23"/>
        <v>5</v>
      </c>
      <c r="S28" s="119">
        <f t="shared" si="23"/>
        <v>5</v>
      </c>
      <c r="T28" s="119">
        <f t="shared" si="23"/>
        <v>5</v>
      </c>
      <c r="U28" s="119">
        <f t="shared" si="23"/>
        <v>5</v>
      </c>
      <c r="V28" s="119">
        <f t="shared" si="23"/>
        <v>5</v>
      </c>
      <c r="W28" s="119">
        <f t="shared" si="23"/>
        <v>5</v>
      </c>
      <c r="X28" s="119">
        <f t="shared" si="23"/>
        <v>5</v>
      </c>
      <c r="Y28" s="119">
        <f t="shared" si="23"/>
        <v>5</v>
      </c>
      <c r="Z28" s="119">
        <f t="shared" si="23"/>
        <v>5</v>
      </c>
      <c r="AA28" s="119">
        <f t="shared" si="23"/>
        <v>5</v>
      </c>
      <c r="AB28" s="119">
        <f t="shared" si="23"/>
        <v>5</v>
      </c>
      <c r="AC28" s="119">
        <f t="shared" si="23"/>
        <v>5</v>
      </c>
      <c r="AD28" s="119">
        <f t="shared" si="23"/>
        <v>5</v>
      </c>
      <c r="AE28" s="119">
        <f t="shared" si="23"/>
        <v>5</v>
      </c>
      <c r="AF28" s="119">
        <f t="shared" si="23"/>
        <v>5</v>
      </c>
      <c r="AG28" s="119">
        <f t="shared" si="23"/>
        <v>5</v>
      </c>
      <c r="AH28" s="119">
        <f t="shared" si="23"/>
        <v>5</v>
      </c>
      <c r="AI28" s="119">
        <f t="shared" si="23"/>
        <v>5</v>
      </c>
      <c r="AJ28" s="119">
        <f t="shared" si="23"/>
        <v>5</v>
      </c>
      <c r="AK28" s="119">
        <f t="shared" si="23"/>
        <v>5</v>
      </c>
      <c r="AL28" s="119">
        <f t="shared" si="23"/>
        <v>5</v>
      </c>
      <c r="AM28" s="119">
        <f t="shared" si="23"/>
        <v>5</v>
      </c>
      <c r="AN28" s="119">
        <f t="shared" ref="AN28:BS28" si="24">MIN(AM28+1,ROUNDUP($F85,0))</f>
        <v>5</v>
      </c>
      <c r="AO28" s="119">
        <f t="shared" si="24"/>
        <v>5</v>
      </c>
      <c r="AP28" s="119">
        <f t="shared" si="24"/>
        <v>5</v>
      </c>
      <c r="AQ28" s="119">
        <f t="shared" si="24"/>
        <v>5</v>
      </c>
      <c r="AR28" s="119">
        <f t="shared" si="24"/>
        <v>5</v>
      </c>
      <c r="AS28" s="119">
        <f t="shared" si="24"/>
        <v>5</v>
      </c>
      <c r="AT28" s="119">
        <f t="shared" si="24"/>
        <v>5</v>
      </c>
      <c r="AU28" s="119">
        <f t="shared" si="24"/>
        <v>5</v>
      </c>
      <c r="AV28" s="119">
        <f t="shared" si="24"/>
        <v>5</v>
      </c>
      <c r="AW28" s="119">
        <f t="shared" si="24"/>
        <v>5</v>
      </c>
      <c r="AX28" s="119">
        <f t="shared" si="24"/>
        <v>5</v>
      </c>
      <c r="AY28" s="119">
        <f t="shared" si="24"/>
        <v>5</v>
      </c>
      <c r="AZ28" s="119">
        <f t="shared" si="24"/>
        <v>5</v>
      </c>
      <c r="BA28" s="119">
        <f t="shared" si="24"/>
        <v>5</v>
      </c>
      <c r="BB28" s="119">
        <f t="shared" si="24"/>
        <v>5</v>
      </c>
      <c r="BC28" s="119">
        <f t="shared" si="24"/>
        <v>5</v>
      </c>
      <c r="BD28" s="119">
        <f t="shared" si="24"/>
        <v>5</v>
      </c>
      <c r="BE28" s="119">
        <f t="shared" si="24"/>
        <v>5</v>
      </c>
      <c r="BF28" s="119">
        <f t="shared" si="24"/>
        <v>5</v>
      </c>
      <c r="BG28" s="119">
        <f t="shared" si="24"/>
        <v>5</v>
      </c>
      <c r="BH28" s="119">
        <f t="shared" si="24"/>
        <v>5</v>
      </c>
      <c r="BI28" s="119">
        <f t="shared" si="24"/>
        <v>5</v>
      </c>
      <c r="BJ28" s="119">
        <f t="shared" si="24"/>
        <v>5</v>
      </c>
      <c r="BK28" s="119">
        <f t="shared" si="24"/>
        <v>5</v>
      </c>
      <c r="BL28" s="119">
        <f t="shared" si="24"/>
        <v>5</v>
      </c>
      <c r="BM28" s="119">
        <f t="shared" si="24"/>
        <v>5</v>
      </c>
      <c r="BN28" s="119">
        <f t="shared" si="24"/>
        <v>5</v>
      </c>
      <c r="BO28" s="119">
        <f t="shared" si="24"/>
        <v>5</v>
      </c>
      <c r="BP28" s="119">
        <f t="shared" si="24"/>
        <v>5</v>
      </c>
      <c r="BQ28" s="119">
        <f t="shared" si="24"/>
        <v>5</v>
      </c>
      <c r="BR28" s="119">
        <f t="shared" si="24"/>
        <v>5</v>
      </c>
      <c r="BS28" s="119">
        <f t="shared" si="24"/>
        <v>5</v>
      </c>
      <c r="BT28" s="119">
        <f t="shared" ref="BT28:CC28" si="25">MIN(BS28+1,ROUNDUP($F85,0))</f>
        <v>5</v>
      </c>
      <c r="BU28" s="119">
        <f t="shared" si="25"/>
        <v>5</v>
      </c>
      <c r="BV28" s="119">
        <f t="shared" si="25"/>
        <v>5</v>
      </c>
      <c r="BW28" s="119">
        <f t="shared" si="25"/>
        <v>5</v>
      </c>
      <c r="BX28" s="119">
        <f t="shared" si="25"/>
        <v>5</v>
      </c>
      <c r="BY28" s="119">
        <f t="shared" si="25"/>
        <v>5</v>
      </c>
      <c r="BZ28" s="119">
        <f t="shared" si="25"/>
        <v>5</v>
      </c>
      <c r="CA28" s="119">
        <f t="shared" si="25"/>
        <v>5</v>
      </c>
      <c r="CB28" s="119">
        <f t="shared" si="25"/>
        <v>5</v>
      </c>
      <c r="CC28" s="119">
        <f t="shared" si="25"/>
        <v>5</v>
      </c>
    </row>
    <row r="29" spans="2:81" outlineLevel="1" x14ac:dyDescent="0.25">
      <c r="B29" s="92" t="str">
        <f>Inputs!B39</f>
        <v>SCADA (5-year asset)</v>
      </c>
      <c r="H29" s="119">
        <f t="shared" ref="H29:AM29" si="26">MIN(G29+1,ROUNDUP($F86,0))</f>
        <v>1</v>
      </c>
      <c r="I29" s="119">
        <f t="shared" si="26"/>
        <v>2</v>
      </c>
      <c r="J29" s="119">
        <f t="shared" si="26"/>
        <v>3</v>
      </c>
      <c r="K29" s="119">
        <f t="shared" si="26"/>
        <v>4</v>
      </c>
      <c r="L29" s="119">
        <f t="shared" si="26"/>
        <v>5</v>
      </c>
      <c r="M29" s="119">
        <f t="shared" si="26"/>
        <v>5</v>
      </c>
      <c r="N29" s="119">
        <f t="shared" si="26"/>
        <v>5</v>
      </c>
      <c r="O29" s="119">
        <f t="shared" si="26"/>
        <v>5</v>
      </c>
      <c r="P29" s="119">
        <f t="shared" si="26"/>
        <v>5</v>
      </c>
      <c r="Q29" s="119">
        <f t="shared" si="26"/>
        <v>5</v>
      </c>
      <c r="R29" s="119">
        <f t="shared" si="26"/>
        <v>5</v>
      </c>
      <c r="S29" s="119">
        <f t="shared" si="26"/>
        <v>5</v>
      </c>
      <c r="T29" s="119">
        <f t="shared" si="26"/>
        <v>5</v>
      </c>
      <c r="U29" s="119">
        <f t="shared" si="26"/>
        <v>5</v>
      </c>
      <c r="V29" s="119">
        <f t="shared" si="26"/>
        <v>5</v>
      </c>
      <c r="W29" s="119">
        <f t="shared" si="26"/>
        <v>5</v>
      </c>
      <c r="X29" s="119">
        <f t="shared" si="26"/>
        <v>5</v>
      </c>
      <c r="Y29" s="119">
        <f t="shared" si="26"/>
        <v>5</v>
      </c>
      <c r="Z29" s="119">
        <f t="shared" si="26"/>
        <v>5</v>
      </c>
      <c r="AA29" s="119">
        <f t="shared" si="26"/>
        <v>5</v>
      </c>
      <c r="AB29" s="119">
        <f t="shared" si="26"/>
        <v>5</v>
      </c>
      <c r="AC29" s="119">
        <f t="shared" si="26"/>
        <v>5</v>
      </c>
      <c r="AD29" s="119">
        <f t="shared" si="26"/>
        <v>5</v>
      </c>
      <c r="AE29" s="119">
        <f t="shared" si="26"/>
        <v>5</v>
      </c>
      <c r="AF29" s="119">
        <f t="shared" si="26"/>
        <v>5</v>
      </c>
      <c r="AG29" s="119">
        <f t="shared" si="26"/>
        <v>5</v>
      </c>
      <c r="AH29" s="119">
        <f t="shared" si="26"/>
        <v>5</v>
      </c>
      <c r="AI29" s="119">
        <f t="shared" si="26"/>
        <v>5</v>
      </c>
      <c r="AJ29" s="119">
        <f t="shared" si="26"/>
        <v>5</v>
      </c>
      <c r="AK29" s="119">
        <f t="shared" si="26"/>
        <v>5</v>
      </c>
      <c r="AL29" s="119">
        <f t="shared" si="26"/>
        <v>5</v>
      </c>
      <c r="AM29" s="119">
        <f t="shared" si="26"/>
        <v>5</v>
      </c>
      <c r="AN29" s="119">
        <f t="shared" ref="AN29:BS29" si="27">MIN(AM29+1,ROUNDUP($F86,0))</f>
        <v>5</v>
      </c>
      <c r="AO29" s="119">
        <f t="shared" si="27"/>
        <v>5</v>
      </c>
      <c r="AP29" s="119">
        <f t="shared" si="27"/>
        <v>5</v>
      </c>
      <c r="AQ29" s="119">
        <f t="shared" si="27"/>
        <v>5</v>
      </c>
      <c r="AR29" s="119">
        <f t="shared" si="27"/>
        <v>5</v>
      </c>
      <c r="AS29" s="119">
        <f t="shared" si="27"/>
        <v>5</v>
      </c>
      <c r="AT29" s="119">
        <f t="shared" si="27"/>
        <v>5</v>
      </c>
      <c r="AU29" s="119">
        <f t="shared" si="27"/>
        <v>5</v>
      </c>
      <c r="AV29" s="119">
        <f t="shared" si="27"/>
        <v>5</v>
      </c>
      <c r="AW29" s="119">
        <f t="shared" si="27"/>
        <v>5</v>
      </c>
      <c r="AX29" s="119">
        <f t="shared" si="27"/>
        <v>5</v>
      </c>
      <c r="AY29" s="119">
        <f t="shared" si="27"/>
        <v>5</v>
      </c>
      <c r="AZ29" s="119">
        <f t="shared" si="27"/>
        <v>5</v>
      </c>
      <c r="BA29" s="119">
        <f t="shared" si="27"/>
        <v>5</v>
      </c>
      <c r="BB29" s="119">
        <f t="shared" si="27"/>
        <v>5</v>
      </c>
      <c r="BC29" s="119">
        <f t="shared" si="27"/>
        <v>5</v>
      </c>
      <c r="BD29" s="119">
        <f t="shared" si="27"/>
        <v>5</v>
      </c>
      <c r="BE29" s="119">
        <f t="shared" si="27"/>
        <v>5</v>
      </c>
      <c r="BF29" s="119">
        <f t="shared" si="27"/>
        <v>5</v>
      </c>
      <c r="BG29" s="119">
        <f t="shared" si="27"/>
        <v>5</v>
      </c>
      <c r="BH29" s="119">
        <f t="shared" si="27"/>
        <v>5</v>
      </c>
      <c r="BI29" s="119">
        <f t="shared" si="27"/>
        <v>5</v>
      </c>
      <c r="BJ29" s="119">
        <f t="shared" si="27"/>
        <v>5</v>
      </c>
      <c r="BK29" s="119">
        <f t="shared" si="27"/>
        <v>5</v>
      </c>
      <c r="BL29" s="119">
        <f t="shared" si="27"/>
        <v>5</v>
      </c>
      <c r="BM29" s="119">
        <f t="shared" si="27"/>
        <v>5</v>
      </c>
      <c r="BN29" s="119">
        <f t="shared" si="27"/>
        <v>5</v>
      </c>
      <c r="BO29" s="119">
        <f t="shared" si="27"/>
        <v>5</v>
      </c>
      <c r="BP29" s="119">
        <f t="shared" si="27"/>
        <v>5</v>
      </c>
      <c r="BQ29" s="119">
        <f t="shared" si="27"/>
        <v>5</v>
      </c>
      <c r="BR29" s="119">
        <f t="shared" si="27"/>
        <v>5</v>
      </c>
      <c r="BS29" s="119">
        <f t="shared" si="27"/>
        <v>5</v>
      </c>
      <c r="BT29" s="119">
        <f t="shared" ref="BT29:CC29" si="28">MIN(BS29+1,ROUNDUP($F86,0))</f>
        <v>5</v>
      </c>
      <c r="BU29" s="119">
        <f t="shared" si="28"/>
        <v>5</v>
      </c>
      <c r="BV29" s="119">
        <f t="shared" si="28"/>
        <v>5</v>
      </c>
      <c r="BW29" s="119">
        <f t="shared" si="28"/>
        <v>5</v>
      </c>
      <c r="BX29" s="119">
        <f t="shared" si="28"/>
        <v>5</v>
      </c>
      <c r="BY29" s="119">
        <f t="shared" si="28"/>
        <v>5</v>
      </c>
      <c r="BZ29" s="119">
        <f t="shared" si="28"/>
        <v>5</v>
      </c>
      <c r="CA29" s="119">
        <f t="shared" si="28"/>
        <v>5</v>
      </c>
      <c r="CB29" s="119">
        <f t="shared" si="28"/>
        <v>5</v>
      </c>
      <c r="CC29" s="119">
        <f t="shared" si="28"/>
        <v>5</v>
      </c>
    </row>
    <row r="30" spans="2:81" outlineLevel="1" x14ac:dyDescent="0.25">
      <c r="B30" s="92" t="str">
        <f>Inputs!B40</f>
        <v>Non network - IT</v>
      </c>
      <c r="H30" s="119">
        <f t="shared" ref="H30:AM30" si="29">MIN(G30+1,ROUNDUP($F87,0))</f>
        <v>1</v>
      </c>
      <c r="I30" s="119">
        <f t="shared" si="29"/>
        <v>2</v>
      </c>
      <c r="J30" s="119">
        <f t="shared" si="29"/>
        <v>3</v>
      </c>
      <c r="K30" s="119">
        <f t="shared" si="29"/>
        <v>4</v>
      </c>
      <c r="L30" s="119">
        <f t="shared" si="29"/>
        <v>5</v>
      </c>
      <c r="M30" s="119">
        <f t="shared" si="29"/>
        <v>5</v>
      </c>
      <c r="N30" s="119">
        <f t="shared" si="29"/>
        <v>5</v>
      </c>
      <c r="O30" s="119">
        <f t="shared" si="29"/>
        <v>5</v>
      </c>
      <c r="P30" s="119">
        <f t="shared" si="29"/>
        <v>5</v>
      </c>
      <c r="Q30" s="119">
        <f t="shared" si="29"/>
        <v>5</v>
      </c>
      <c r="R30" s="119">
        <f t="shared" si="29"/>
        <v>5</v>
      </c>
      <c r="S30" s="119">
        <f t="shared" si="29"/>
        <v>5</v>
      </c>
      <c r="T30" s="119">
        <f t="shared" si="29"/>
        <v>5</v>
      </c>
      <c r="U30" s="119">
        <f t="shared" si="29"/>
        <v>5</v>
      </c>
      <c r="V30" s="119">
        <f t="shared" si="29"/>
        <v>5</v>
      </c>
      <c r="W30" s="119">
        <f t="shared" si="29"/>
        <v>5</v>
      </c>
      <c r="X30" s="119">
        <f t="shared" si="29"/>
        <v>5</v>
      </c>
      <c r="Y30" s="119">
        <f t="shared" si="29"/>
        <v>5</v>
      </c>
      <c r="Z30" s="119">
        <f t="shared" si="29"/>
        <v>5</v>
      </c>
      <c r="AA30" s="119">
        <f t="shared" si="29"/>
        <v>5</v>
      </c>
      <c r="AB30" s="119">
        <f t="shared" si="29"/>
        <v>5</v>
      </c>
      <c r="AC30" s="119">
        <f t="shared" si="29"/>
        <v>5</v>
      </c>
      <c r="AD30" s="119">
        <f t="shared" si="29"/>
        <v>5</v>
      </c>
      <c r="AE30" s="119">
        <f t="shared" si="29"/>
        <v>5</v>
      </c>
      <c r="AF30" s="119">
        <f t="shared" si="29"/>
        <v>5</v>
      </c>
      <c r="AG30" s="119">
        <f t="shared" si="29"/>
        <v>5</v>
      </c>
      <c r="AH30" s="119">
        <f t="shared" si="29"/>
        <v>5</v>
      </c>
      <c r="AI30" s="119">
        <f t="shared" si="29"/>
        <v>5</v>
      </c>
      <c r="AJ30" s="119">
        <f t="shared" si="29"/>
        <v>5</v>
      </c>
      <c r="AK30" s="119">
        <f t="shared" si="29"/>
        <v>5</v>
      </c>
      <c r="AL30" s="119">
        <f t="shared" si="29"/>
        <v>5</v>
      </c>
      <c r="AM30" s="119">
        <f t="shared" si="29"/>
        <v>5</v>
      </c>
      <c r="AN30" s="119">
        <f t="shared" ref="AN30:BS30" si="30">MIN(AM30+1,ROUNDUP($F87,0))</f>
        <v>5</v>
      </c>
      <c r="AO30" s="119">
        <f t="shared" si="30"/>
        <v>5</v>
      </c>
      <c r="AP30" s="119">
        <f t="shared" si="30"/>
        <v>5</v>
      </c>
      <c r="AQ30" s="119">
        <f t="shared" si="30"/>
        <v>5</v>
      </c>
      <c r="AR30" s="119">
        <f t="shared" si="30"/>
        <v>5</v>
      </c>
      <c r="AS30" s="119">
        <f t="shared" si="30"/>
        <v>5</v>
      </c>
      <c r="AT30" s="119">
        <f t="shared" si="30"/>
        <v>5</v>
      </c>
      <c r="AU30" s="119">
        <f t="shared" si="30"/>
        <v>5</v>
      </c>
      <c r="AV30" s="119">
        <f t="shared" si="30"/>
        <v>5</v>
      </c>
      <c r="AW30" s="119">
        <f t="shared" si="30"/>
        <v>5</v>
      </c>
      <c r="AX30" s="119">
        <f t="shared" si="30"/>
        <v>5</v>
      </c>
      <c r="AY30" s="119">
        <f t="shared" si="30"/>
        <v>5</v>
      </c>
      <c r="AZ30" s="119">
        <f t="shared" si="30"/>
        <v>5</v>
      </c>
      <c r="BA30" s="119">
        <f t="shared" si="30"/>
        <v>5</v>
      </c>
      <c r="BB30" s="119">
        <f t="shared" si="30"/>
        <v>5</v>
      </c>
      <c r="BC30" s="119">
        <f t="shared" si="30"/>
        <v>5</v>
      </c>
      <c r="BD30" s="119">
        <f t="shared" si="30"/>
        <v>5</v>
      </c>
      <c r="BE30" s="119">
        <f t="shared" si="30"/>
        <v>5</v>
      </c>
      <c r="BF30" s="119">
        <f t="shared" si="30"/>
        <v>5</v>
      </c>
      <c r="BG30" s="119">
        <f t="shared" si="30"/>
        <v>5</v>
      </c>
      <c r="BH30" s="119">
        <f t="shared" si="30"/>
        <v>5</v>
      </c>
      <c r="BI30" s="119">
        <f t="shared" si="30"/>
        <v>5</v>
      </c>
      <c r="BJ30" s="119">
        <f t="shared" si="30"/>
        <v>5</v>
      </c>
      <c r="BK30" s="119">
        <f t="shared" si="30"/>
        <v>5</v>
      </c>
      <c r="BL30" s="119">
        <f t="shared" si="30"/>
        <v>5</v>
      </c>
      <c r="BM30" s="119">
        <f t="shared" si="30"/>
        <v>5</v>
      </c>
      <c r="BN30" s="119">
        <f t="shared" si="30"/>
        <v>5</v>
      </c>
      <c r="BO30" s="119">
        <f t="shared" si="30"/>
        <v>5</v>
      </c>
      <c r="BP30" s="119">
        <f t="shared" si="30"/>
        <v>5</v>
      </c>
      <c r="BQ30" s="119">
        <f t="shared" si="30"/>
        <v>5</v>
      </c>
      <c r="BR30" s="119">
        <f t="shared" si="30"/>
        <v>5</v>
      </c>
      <c r="BS30" s="119">
        <f t="shared" si="30"/>
        <v>5</v>
      </c>
      <c r="BT30" s="119">
        <f t="shared" ref="BT30:CC30" si="31">MIN(BS30+1,ROUNDUP($F87,0))</f>
        <v>5</v>
      </c>
      <c r="BU30" s="119">
        <f t="shared" si="31"/>
        <v>5</v>
      </c>
      <c r="BV30" s="119">
        <f t="shared" si="31"/>
        <v>5</v>
      </c>
      <c r="BW30" s="119">
        <f t="shared" si="31"/>
        <v>5</v>
      </c>
      <c r="BX30" s="119">
        <f t="shared" si="31"/>
        <v>5</v>
      </c>
      <c r="BY30" s="119">
        <f t="shared" si="31"/>
        <v>5</v>
      </c>
      <c r="BZ30" s="119">
        <f t="shared" si="31"/>
        <v>5</v>
      </c>
      <c r="CA30" s="119">
        <f t="shared" si="31"/>
        <v>5</v>
      </c>
      <c r="CB30" s="119">
        <f t="shared" si="31"/>
        <v>5</v>
      </c>
      <c r="CC30" s="119">
        <f t="shared" si="31"/>
        <v>5</v>
      </c>
    </row>
    <row r="31" spans="2:81" outlineLevel="1" x14ac:dyDescent="0.25">
      <c r="B31" s="92" t="str">
        <f>Inputs!B41</f>
        <v>Non network - other</v>
      </c>
      <c r="C31" s="34"/>
      <c r="H31" s="119">
        <f t="shared" ref="H31:AM31" si="32">MIN(G31+1,ROUNDUP($F88,0))</f>
        <v>1</v>
      </c>
      <c r="I31" s="119">
        <f t="shared" si="32"/>
        <v>2</v>
      </c>
      <c r="J31" s="119">
        <f t="shared" si="32"/>
        <v>3</v>
      </c>
      <c r="K31" s="119">
        <f t="shared" si="32"/>
        <v>4</v>
      </c>
      <c r="L31" s="119">
        <f t="shared" si="32"/>
        <v>5</v>
      </c>
      <c r="M31" s="119">
        <f t="shared" si="32"/>
        <v>6</v>
      </c>
      <c r="N31" s="119">
        <f t="shared" si="32"/>
        <v>7</v>
      </c>
      <c r="O31" s="119">
        <f t="shared" si="32"/>
        <v>8</v>
      </c>
      <c r="P31" s="119">
        <f t="shared" si="32"/>
        <v>8</v>
      </c>
      <c r="Q31" s="119">
        <f t="shared" si="32"/>
        <v>8</v>
      </c>
      <c r="R31" s="119">
        <f t="shared" si="32"/>
        <v>8</v>
      </c>
      <c r="S31" s="119">
        <f t="shared" si="32"/>
        <v>8</v>
      </c>
      <c r="T31" s="119">
        <f t="shared" si="32"/>
        <v>8</v>
      </c>
      <c r="U31" s="119">
        <f t="shared" si="32"/>
        <v>8</v>
      </c>
      <c r="V31" s="119">
        <f t="shared" si="32"/>
        <v>8</v>
      </c>
      <c r="W31" s="119">
        <f t="shared" si="32"/>
        <v>8</v>
      </c>
      <c r="X31" s="119">
        <f t="shared" si="32"/>
        <v>8</v>
      </c>
      <c r="Y31" s="119">
        <f t="shared" si="32"/>
        <v>8</v>
      </c>
      <c r="Z31" s="119">
        <f t="shared" si="32"/>
        <v>8</v>
      </c>
      <c r="AA31" s="119">
        <f t="shared" si="32"/>
        <v>8</v>
      </c>
      <c r="AB31" s="119">
        <f t="shared" si="32"/>
        <v>8</v>
      </c>
      <c r="AC31" s="119">
        <f t="shared" si="32"/>
        <v>8</v>
      </c>
      <c r="AD31" s="119">
        <f t="shared" si="32"/>
        <v>8</v>
      </c>
      <c r="AE31" s="119">
        <f t="shared" si="32"/>
        <v>8</v>
      </c>
      <c r="AF31" s="119">
        <f t="shared" si="32"/>
        <v>8</v>
      </c>
      <c r="AG31" s="119">
        <f t="shared" si="32"/>
        <v>8</v>
      </c>
      <c r="AH31" s="119">
        <f t="shared" si="32"/>
        <v>8</v>
      </c>
      <c r="AI31" s="119">
        <f t="shared" si="32"/>
        <v>8</v>
      </c>
      <c r="AJ31" s="119">
        <f t="shared" si="32"/>
        <v>8</v>
      </c>
      <c r="AK31" s="119">
        <f t="shared" si="32"/>
        <v>8</v>
      </c>
      <c r="AL31" s="119">
        <f t="shared" si="32"/>
        <v>8</v>
      </c>
      <c r="AM31" s="119">
        <f t="shared" si="32"/>
        <v>8</v>
      </c>
      <c r="AN31" s="119">
        <f t="shared" ref="AN31:BS31" si="33">MIN(AM31+1,ROUNDUP($F88,0))</f>
        <v>8</v>
      </c>
      <c r="AO31" s="119">
        <f t="shared" si="33"/>
        <v>8</v>
      </c>
      <c r="AP31" s="119">
        <f t="shared" si="33"/>
        <v>8</v>
      </c>
      <c r="AQ31" s="119">
        <f t="shared" si="33"/>
        <v>8</v>
      </c>
      <c r="AR31" s="119">
        <f t="shared" si="33"/>
        <v>8</v>
      </c>
      <c r="AS31" s="119">
        <f t="shared" si="33"/>
        <v>8</v>
      </c>
      <c r="AT31" s="119">
        <f t="shared" si="33"/>
        <v>8</v>
      </c>
      <c r="AU31" s="119">
        <f t="shared" si="33"/>
        <v>8</v>
      </c>
      <c r="AV31" s="119">
        <f t="shared" si="33"/>
        <v>8</v>
      </c>
      <c r="AW31" s="119">
        <f t="shared" si="33"/>
        <v>8</v>
      </c>
      <c r="AX31" s="119">
        <f t="shared" si="33"/>
        <v>8</v>
      </c>
      <c r="AY31" s="119">
        <f t="shared" si="33"/>
        <v>8</v>
      </c>
      <c r="AZ31" s="119">
        <f t="shared" si="33"/>
        <v>8</v>
      </c>
      <c r="BA31" s="119">
        <f t="shared" si="33"/>
        <v>8</v>
      </c>
      <c r="BB31" s="119">
        <f t="shared" si="33"/>
        <v>8</v>
      </c>
      <c r="BC31" s="119">
        <f t="shared" si="33"/>
        <v>8</v>
      </c>
      <c r="BD31" s="119">
        <f t="shared" si="33"/>
        <v>8</v>
      </c>
      <c r="BE31" s="119">
        <f t="shared" si="33"/>
        <v>8</v>
      </c>
      <c r="BF31" s="119">
        <f t="shared" si="33"/>
        <v>8</v>
      </c>
      <c r="BG31" s="119">
        <f t="shared" si="33"/>
        <v>8</v>
      </c>
      <c r="BH31" s="119">
        <f t="shared" si="33"/>
        <v>8</v>
      </c>
      <c r="BI31" s="119">
        <f t="shared" si="33"/>
        <v>8</v>
      </c>
      <c r="BJ31" s="119">
        <f t="shared" si="33"/>
        <v>8</v>
      </c>
      <c r="BK31" s="119">
        <f t="shared" si="33"/>
        <v>8</v>
      </c>
      <c r="BL31" s="119">
        <f t="shared" si="33"/>
        <v>8</v>
      </c>
      <c r="BM31" s="119">
        <f t="shared" si="33"/>
        <v>8</v>
      </c>
      <c r="BN31" s="119">
        <f t="shared" si="33"/>
        <v>8</v>
      </c>
      <c r="BO31" s="119">
        <f t="shared" si="33"/>
        <v>8</v>
      </c>
      <c r="BP31" s="119">
        <f t="shared" si="33"/>
        <v>8</v>
      </c>
      <c r="BQ31" s="119">
        <f t="shared" si="33"/>
        <v>8</v>
      </c>
      <c r="BR31" s="119">
        <f t="shared" si="33"/>
        <v>8</v>
      </c>
      <c r="BS31" s="119">
        <f t="shared" si="33"/>
        <v>8</v>
      </c>
      <c r="BT31" s="119">
        <f t="shared" ref="BT31:CC31" si="34">MIN(BS31+1,ROUNDUP($F88,0))</f>
        <v>8</v>
      </c>
      <c r="BU31" s="119">
        <f t="shared" si="34"/>
        <v>8</v>
      </c>
      <c r="BV31" s="119">
        <f t="shared" si="34"/>
        <v>8</v>
      </c>
      <c r="BW31" s="119">
        <f t="shared" si="34"/>
        <v>8</v>
      </c>
      <c r="BX31" s="119">
        <f t="shared" si="34"/>
        <v>8</v>
      </c>
      <c r="BY31" s="119">
        <f t="shared" si="34"/>
        <v>8</v>
      </c>
      <c r="BZ31" s="119">
        <f t="shared" si="34"/>
        <v>8</v>
      </c>
      <c r="CA31" s="119">
        <f t="shared" si="34"/>
        <v>8</v>
      </c>
      <c r="CB31" s="119">
        <f t="shared" si="34"/>
        <v>8</v>
      </c>
      <c r="CC31" s="119">
        <f t="shared" si="34"/>
        <v>8</v>
      </c>
    </row>
    <row r="32" spans="2:81" outlineLevel="1" x14ac:dyDescent="0.25">
      <c r="B32" s="92" t="str">
        <f>Inputs!B42</f>
        <v>Neutral Screen Services</v>
      </c>
      <c r="H32" s="119">
        <f t="shared" ref="H32:AM32" si="35">MIN(G32+1,ROUNDUP($F89,0))</f>
        <v>0</v>
      </c>
      <c r="I32" s="119">
        <f t="shared" si="35"/>
        <v>0</v>
      </c>
      <c r="J32" s="119">
        <f t="shared" si="35"/>
        <v>0</v>
      </c>
      <c r="K32" s="119">
        <f t="shared" si="35"/>
        <v>0</v>
      </c>
      <c r="L32" s="119">
        <f t="shared" si="35"/>
        <v>0</v>
      </c>
      <c r="M32" s="119">
        <f t="shared" si="35"/>
        <v>0</v>
      </c>
      <c r="N32" s="119">
        <f t="shared" si="35"/>
        <v>0</v>
      </c>
      <c r="O32" s="119">
        <f t="shared" si="35"/>
        <v>0</v>
      </c>
      <c r="P32" s="119">
        <f t="shared" si="35"/>
        <v>0</v>
      </c>
      <c r="Q32" s="119">
        <f t="shared" si="35"/>
        <v>0</v>
      </c>
      <c r="R32" s="119">
        <f t="shared" si="35"/>
        <v>0</v>
      </c>
      <c r="S32" s="119">
        <f t="shared" si="35"/>
        <v>0</v>
      </c>
      <c r="T32" s="119">
        <f t="shared" si="35"/>
        <v>0</v>
      </c>
      <c r="U32" s="119">
        <f t="shared" si="35"/>
        <v>0</v>
      </c>
      <c r="V32" s="119">
        <f t="shared" si="35"/>
        <v>0</v>
      </c>
      <c r="W32" s="119">
        <f t="shared" si="35"/>
        <v>0</v>
      </c>
      <c r="X32" s="119">
        <f t="shared" si="35"/>
        <v>0</v>
      </c>
      <c r="Y32" s="119">
        <f t="shared" si="35"/>
        <v>0</v>
      </c>
      <c r="Z32" s="119">
        <f t="shared" si="35"/>
        <v>0</v>
      </c>
      <c r="AA32" s="119">
        <f t="shared" si="35"/>
        <v>0</v>
      </c>
      <c r="AB32" s="119">
        <f t="shared" si="35"/>
        <v>0</v>
      </c>
      <c r="AC32" s="119">
        <f t="shared" si="35"/>
        <v>0</v>
      </c>
      <c r="AD32" s="119">
        <f t="shared" si="35"/>
        <v>0</v>
      </c>
      <c r="AE32" s="119">
        <f t="shared" si="35"/>
        <v>0</v>
      </c>
      <c r="AF32" s="119">
        <f t="shared" si="35"/>
        <v>0</v>
      </c>
      <c r="AG32" s="119">
        <f t="shared" si="35"/>
        <v>0</v>
      </c>
      <c r="AH32" s="119">
        <f t="shared" si="35"/>
        <v>0</v>
      </c>
      <c r="AI32" s="119">
        <f t="shared" si="35"/>
        <v>0</v>
      </c>
      <c r="AJ32" s="119">
        <f t="shared" si="35"/>
        <v>0</v>
      </c>
      <c r="AK32" s="119">
        <f t="shared" si="35"/>
        <v>0</v>
      </c>
      <c r="AL32" s="119">
        <f t="shared" si="35"/>
        <v>0</v>
      </c>
      <c r="AM32" s="119">
        <f t="shared" si="35"/>
        <v>0</v>
      </c>
      <c r="AN32" s="119">
        <f t="shared" ref="AN32:BS32" si="36">MIN(AM32+1,ROUNDUP($F89,0))</f>
        <v>0</v>
      </c>
      <c r="AO32" s="119">
        <f t="shared" si="36"/>
        <v>0</v>
      </c>
      <c r="AP32" s="119">
        <f t="shared" si="36"/>
        <v>0</v>
      </c>
      <c r="AQ32" s="119">
        <f t="shared" si="36"/>
        <v>0</v>
      </c>
      <c r="AR32" s="119">
        <f t="shared" si="36"/>
        <v>0</v>
      </c>
      <c r="AS32" s="119">
        <f t="shared" si="36"/>
        <v>0</v>
      </c>
      <c r="AT32" s="119">
        <f t="shared" si="36"/>
        <v>0</v>
      </c>
      <c r="AU32" s="119">
        <f t="shared" si="36"/>
        <v>0</v>
      </c>
      <c r="AV32" s="119">
        <f t="shared" si="36"/>
        <v>0</v>
      </c>
      <c r="AW32" s="119">
        <f t="shared" si="36"/>
        <v>0</v>
      </c>
      <c r="AX32" s="119">
        <f t="shared" si="36"/>
        <v>0</v>
      </c>
      <c r="AY32" s="119">
        <f t="shared" si="36"/>
        <v>0</v>
      </c>
      <c r="AZ32" s="119">
        <f t="shared" si="36"/>
        <v>0</v>
      </c>
      <c r="BA32" s="119">
        <f t="shared" si="36"/>
        <v>0</v>
      </c>
      <c r="BB32" s="119">
        <f t="shared" si="36"/>
        <v>0</v>
      </c>
      <c r="BC32" s="119">
        <f t="shared" si="36"/>
        <v>0</v>
      </c>
      <c r="BD32" s="119">
        <f t="shared" si="36"/>
        <v>0</v>
      </c>
      <c r="BE32" s="119">
        <f t="shared" si="36"/>
        <v>0</v>
      </c>
      <c r="BF32" s="119">
        <f t="shared" si="36"/>
        <v>0</v>
      </c>
      <c r="BG32" s="119">
        <f t="shared" si="36"/>
        <v>0</v>
      </c>
      <c r="BH32" s="119">
        <f t="shared" si="36"/>
        <v>0</v>
      </c>
      <c r="BI32" s="119">
        <f t="shared" si="36"/>
        <v>0</v>
      </c>
      <c r="BJ32" s="119">
        <f t="shared" si="36"/>
        <v>0</v>
      </c>
      <c r="BK32" s="119">
        <f t="shared" si="36"/>
        <v>0</v>
      </c>
      <c r="BL32" s="119">
        <f t="shared" si="36"/>
        <v>0</v>
      </c>
      <c r="BM32" s="119">
        <f t="shared" si="36"/>
        <v>0</v>
      </c>
      <c r="BN32" s="119">
        <f t="shared" si="36"/>
        <v>0</v>
      </c>
      <c r="BO32" s="119">
        <f t="shared" si="36"/>
        <v>0</v>
      </c>
      <c r="BP32" s="119">
        <f t="shared" si="36"/>
        <v>0</v>
      </c>
      <c r="BQ32" s="119">
        <f t="shared" si="36"/>
        <v>0</v>
      </c>
      <c r="BR32" s="119">
        <f t="shared" si="36"/>
        <v>0</v>
      </c>
      <c r="BS32" s="119">
        <f t="shared" si="36"/>
        <v>0</v>
      </c>
      <c r="BT32" s="119">
        <f t="shared" ref="BT32:CC32" si="37">MIN(BS32+1,ROUNDUP($F89,0))</f>
        <v>0</v>
      </c>
      <c r="BU32" s="119">
        <f t="shared" si="37"/>
        <v>0</v>
      </c>
      <c r="BV32" s="119">
        <f t="shared" si="37"/>
        <v>0</v>
      </c>
      <c r="BW32" s="119">
        <f t="shared" si="37"/>
        <v>0</v>
      </c>
      <c r="BX32" s="119">
        <f t="shared" si="37"/>
        <v>0</v>
      </c>
      <c r="BY32" s="119">
        <f t="shared" si="37"/>
        <v>0</v>
      </c>
      <c r="BZ32" s="119">
        <f t="shared" si="37"/>
        <v>0</v>
      </c>
      <c r="CA32" s="119">
        <f t="shared" si="37"/>
        <v>0</v>
      </c>
      <c r="CB32" s="119">
        <f t="shared" si="37"/>
        <v>0</v>
      </c>
      <c r="CC32" s="119">
        <f t="shared" si="37"/>
        <v>0</v>
      </c>
    </row>
    <row r="33" spans="2:81" outlineLevel="1" x14ac:dyDescent="0.25">
      <c r="B33" s="92" t="str">
        <f>Inputs!B43</f>
        <v>Distribution Transformers upgrades</v>
      </c>
      <c r="H33" s="119">
        <f t="shared" ref="H33:AM33" si="38">MIN(G33+1,ROUNDUP($F90,0))</f>
        <v>0</v>
      </c>
      <c r="I33" s="119">
        <f t="shared" si="38"/>
        <v>0</v>
      </c>
      <c r="J33" s="119">
        <f t="shared" si="38"/>
        <v>0</v>
      </c>
      <c r="K33" s="119">
        <f t="shared" si="38"/>
        <v>0</v>
      </c>
      <c r="L33" s="119">
        <f t="shared" si="38"/>
        <v>0</v>
      </c>
      <c r="M33" s="119">
        <f t="shared" si="38"/>
        <v>0</v>
      </c>
      <c r="N33" s="119">
        <f t="shared" si="38"/>
        <v>0</v>
      </c>
      <c r="O33" s="119">
        <f t="shared" si="38"/>
        <v>0</v>
      </c>
      <c r="P33" s="119">
        <f t="shared" si="38"/>
        <v>0</v>
      </c>
      <c r="Q33" s="119">
        <f t="shared" si="38"/>
        <v>0</v>
      </c>
      <c r="R33" s="119">
        <f t="shared" si="38"/>
        <v>0</v>
      </c>
      <c r="S33" s="119">
        <f t="shared" si="38"/>
        <v>0</v>
      </c>
      <c r="T33" s="119">
        <f t="shared" si="38"/>
        <v>0</v>
      </c>
      <c r="U33" s="119">
        <f t="shared" si="38"/>
        <v>0</v>
      </c>
      <c r="V33" s="119">
        <f t="shared" si="38"/>
        <v>0</v>
      </c>
      <c r="W33" s="119">
        <f t="shared" si="38"/>
        <v>0</v>
      </c>
      <c r="X33" s="119">
        <f t="shared" si="38"/>
        <v>0</v>
      </c>
      <c r="Y33" s="119">
        <f t="shared" si="38"/>
        <v>0</v>
      </c>
      <c r="Z33" s="119">
        <f t="shared" si="38"/>
        <v>0</v>
      </c>
      <c r="AA33" s="119">
        <f t="shared" si="38"/>
        <v>0</v>
      </c>
      <c r="AB33" s="119">
        <f t="shared" si="38"/>
        <v>0</v>
      </c>
      <c r="AC33" s="119">
        <f t="shared" si="38"/>
        <v>0</v>
      </c>
      <c r="AD33" s="119">
        <f t="shared" si="38"/>
        <v>0</v>
      </c>
      <c r="AE33" s="119">
        <f t="shared" si="38"/>
        <v>0</v>
      </c>
      <c r="AF33" s="119">
        <f t="shared" si="38"/>
        <v>0</v>
      </c>
      <c r="AG33" s="119">
        <f t="shared" si="38"/>
        <v>0</v>
      </c>
      <c r="AH33" s="119">
        <f t="shared" si="38"/>
        <v>0</v>
      </c>
      <c r="AI33" s="119">
        <f t="shared" si="38"/>
        <v>0</v>
      </c>
      <c r="AJ33" s="119">
        <f t="shared" si="38"/>
        <v>0</v>
      </c>
      <c r="AK33" s="119">
        <f t="shared" si="38"/>
        <v>0</v>
      </c>
      <c r="AL33" s="119">
        <f t="shared" si="38"/>
        <v>0</v>
      </c>
      <c r="AM33" s="119">
        <f t="shared" si="38"/>
        <v>0</v>
      </c>
      <c r="AN33" s="119">
        <f t="shared" ref="AN33:BS33" si="39">MIN(AM33+1,ROUNDUP($F90,0))</f>
        <v>0</v>
      </c>
      <c r="AO33" s="119">
        <f t="shared" si="39"/>
        <v>0</v>
      </c>
      <c r="AP33" s="119">
        <f t="shared" si="39"/>
        <v>0</v>
      </c>
      <c r="AQ33" s="119">
        <f t="shared" si="39"/>
        <v>0</v>
      </c>
      <c r="AR33" s="119">
        <f t="shared" si="39"/>
        <v>0</v>
      </c>
      <c r="AS33" s="119">
        <f t="shared" si="39"/>
        <v>0</v>
      </c>
      <c r="AT33" s="119">
        <f t="shared" si="39"/>
        <v>0</v>
      </c>
      <c r="AU33" s="119">
        <f t="shared" si="39"/>
        <v>0</v>
      </c>
      <c r="AV33" s="119">
        <f t="shared" si="39"/>
        <v>0</v>
      </c>
      <c r="AW33" s="119">
        <f t="shared" si="39"/>
        <v>0</v>
      </c>
      <c r="AX33" s="119">
        <f t="shared" si="39"/>
        <v>0</v>
      </c>
      <c r="AY33" s="119">
        <f t="shared" si="39"/>
        <v>0</v>
      </c>
      <c r="AZ33" s="119">
        <f t="shared" si="39"/>
        <v>0</v>
      </c>
      <c r="BA33" s="119">
        <f t="shared" si="39"/>
        <v>0</v>
      </c>
      <c r="BB33" s="119">
        <f t="shared" si="39"/>
        <v>0</v>
      </c>
      <c r="BC33" s="119">
        <f t="shared" si="39"/>
        <v>0</v>
      </c>
      <c r="BD33" s="119">
        <f t="shared" si="39"/>
        <v>0</v>
      </c>
      <c r="BE33" s="119">
        <f t="shared" si="39"/>
        <v>0</v>
      </c>
      <c r="BF33" s="119">
        <f t="shared" si="39"/>
        <v>0</v>
      </c>
      <c r="BG33" s="119">
        <f t="shared" si="39"/>
        <v>0</v>
      </c>
      <c r="BH33" s="119">
        <f t="shared" si="39"/>
        <v>0</v>
      </c>
      <c r="BI33" s="119">
        <f t="shared" si="39"/>
        <v>0</v>
      </c>
      <c r="BJ33" s="119">
        <f t="shared" si="39"/>
        <v>0</v>
      </c>
      <c r="BK33" s="119">
        <f t="shared" si="39"/>
        <v>0</v>
      </c>
      <c r="BL33" s="119">
        <f t="shared" si="39"/>
        <v>0</v>
      </c>
      <c r="BM33" s="119">
        <f t="shared" si="39"/>
        <v>0</v>
      </c>
      <c r="BN33" s="119">
        <f t="shared" si="39"/>
        <v>0</v>
      </c>
      <c r="BO33" s="119">
        <f t="shared" si="39"/>
        <v>0</v>
      </c>
      <c r="BP33" s="119">
        <f t="shared" si="39"/>
        <v>0</v>
      </c>
      <c r="BQ33" s="119">
        <f t="shared" si="39"/>
        <v>0</v>
      </c>
      <c r="BR33" s="119">
        <f t="shared" si="39"/>
        <v>0</v>
      </c>
      <c r="BS33" s="119">
        <f t="shared" si="39"/>
        <v>0</v>
      </c>
      <c r="BT33" s="119">
        <f t="shared" ref="BT33:CC33" si="40">MIN(BS33+1,ROUNDUP($F90,0))</f>
        <v>0</v>
      </c>
      <c r="BU33" s="119">
        <f t="shared" si="40"/>
        <v>0</v>
      </c>
      <c r="BV33" s="119">
        <f t="shared" si="40"/>
        <v>0</v>
      </c>
      <c r="BW33" s="119">
        <f t="shared" si="40"/>
        <v>0</v>
      </c>
      <c r="BX33" s="119">
        <f t="shared" si="40"/>
        <v>0</v>
      </c>
      <c r="BY33" s="119">
        <f t="shared" si="40"/>
        <v>0</v>
      </c>
      <c r="BZ33" s="119">
        <f t="shared" si="40"/>
        <v>0</v>
      </c>
      <c r="CA33" s="119">
        <f t="shared" si="40"/>
        <v>0</v>
      </c>
      <c r="CB33" s="119">
        <f t="shared" si="40"/>
        <v>0</v>
      </c>
      <c r="CC33" s="119">
        <f t="shared" si="40"/>
        <v>0</v>
      </c>
    </row>
    <row r="34" spans="2:81" outlineLevel="1" x14ac:dyDescent="0.25">
      <c r="B34" s="92" t="str">
        <f>Inputs!B44</f>
        <v>Equity Raising Costs</v>
      </c>
      <c r="H34" s="119">
        <f t="shared" ref="H34:AM34" si="41">MIN(G34+1,ROUNDUP($F91,0))</f>
        <v>1</v>
      </c>
      <c r="I34" s="119">
        <f t="shared" si="41"/>
        <v>2</v>
      </c>
      <c r="J34" s="119">
        <f t="shared" si="41"/>
        <v>3</v>
      </c>
      <c r="K34" s="119">
        <f t="shared" si="41"/>
        <v>4</v>
      </c>
      <c r="L34" s="119">
        <f t="shared" si="41"/>
        <v>5</v>
      </c>
      <c r="M34" s="119">
        <f t="shared" si="41"/>
        <v>6</v>
      </c>
      <c r="N34" s="119">
        <f t="shared" si="41"/>
        <v>7</v>
      </c>
      <c r="O34" s="119">
        <f t="shared" si="41"/>
        <v>8</v>
      </c>
      <c r="P34" s="119">
        <f t="shared" si="41"/>
        <v>9</v>
      </c>
      <c r="Q34" s="119">
        <f t="shared" si="41"/>
        <v>10</v>
      </c>
      <c r="R34" s="119">
        <f t="shared" si="41"/>
        <v>11</v>
      </c>
      <c r="S34" s="119">
        <f t="shared" si="41"/>
        <v>12</v>
      </c>
      <c r="T34" s="119">
        <f t="shared" si="41"/>
        <v>13</v>
      </c>
      <c r="U34" s="119">
        <f t="shared" si="41"/>
        <v>14</v>
      </c>
      <c r="V34" s="119">
        <f t="shared" si="41"/>
        <v>15</v>
      </c>
      <c r="W34" s="119">
        <f t="shared" si="41"/>
        <v>16</v>
      </c>
      <c r="X34" s="119">
        <f t="shared" si="41"/>
        <v>17</v>
      </c>
      <c r="Y34" s="119">
        <f t="shared" si="41"/>
        <v>18</v>
      </c>
      <c r="Z34" s="119">
        <f t="shared" si="41"/>
        <v>19</v>
      </c>
      <c r="AA34" s="119">
        <f t="shared" si="41"/>
        <v>20</v>
      </c>
      <c r="AB34" s="119">
        <f t="shared" si="41"/>
        <v>21</v>
      </c>
      <c r="AC34" s="119">
        <f t="shared" si="41"/>
        <v>22</v>
      </c>
      <c r="AD34" s="119">
        <f t="shared" si="41"/>
        <v>23</v>
      </c>
      <c r="AE34" s="119">
        <f t="shared" si="41"/>
        <v>24</v>
      </c>
      <c r="AF34" s="119">
        <f t="shared" si="41"/>
        <v>25</v>
      </c>
      <c r="AG34" s="119">
        <f t="shared" si="41"/>
        <v>26</v>
      </c>
      <c r="AH34" s="119">
        <f t="shared" si="41"/>
        <v>27</v>
      </c>
      <c r="AI34" s="119">
        <f t="shared" si="41"/>
        <v>28</v>
      </c>
      <c r="AJ34" s="119">
        <f t="shared" si="41"/>
        <v>29</v>
      </c>
      <c r="AK34" s="119">
        <f t="shared" si="41"/>
        <v>30</v>
      </c>
      <c r="AL34" s="119">
        <f t="shared" si="41"/>
        <v>31</v>
      </c>
      <c r="AM34" s="119">
        <f t="shared" si="41"/>
        <v>32</v>
      </c>
      <c r="AN34" s="119">
        <f t="shared" ref="AN34:BS34" si="42">MIN(AM34+1,ROUNDUP($F91,0))</f>
        <v>33</v>
      </c>
      <c r="AO34" s="119">
        <f t="shared" si="42"/>
        <v>34</v>
      </c>
      <c r="AP34" s="119">
        <f t="shared" si="42"/>
        <v>35</v>
      </c>
      <c r="AQ34" s="119">
        <f t="shared" si="42"/>
        <v>36</v>
      </c>
      <c r="AR34" s="119">
        <f t="shared" si="42"/>
        <v>37</v>
      </c>
      <c r="AS34" s="119">
        <f t="shared" si="42"/>
        <v>38</v>
      </c>
      <c r="AT34" s="119">
        <f t="shared" si="42"/>
        <v>39</v>
      </c>
      <c r="AU34" s="119">
        <f t="shared" si="42"/>
        <v>40</v>
      </c>
      <c r="AV34" s="119">
        <f t="shared" si="42"/>
        <v>40</v>
      </c>
      <c r="AW34" s="119">
        <f t="shared" si="42"/>
        <v>40</v>
      </c>
      <c r="AX34" s="119">
        <f t="shared" si="42"/>
        <v>40</v>
      </c>
      <c r="AY34" s="119">
        <f t="shared" si="42"/>
        <v>40</v>
      </c>
      <c r="AZ34" s="119">
        <f t="shared" si="42"/>
        <v>40</v>
      </c>
      <c r="BA34" s="119">
        <f t="shared" si="42"/>
        <v>40</v>
      </c>
      <c r="BB34" s="119">
        <f t="shared" si="42"/>
        <v>40</v>
      </c>
      <c r="BC34" s="119">
        <f t="shared" si="42"/>
        <v>40</v>
      </c>
      <c r="BD34" s="119">
        <f t="shared" si="42"/>
        <v>40</v>
      </c>
      <c r="BE34" s="119">
        <f t="shared" si="42"/>
        <v>40</v>
      </c>
      <c r="BF34" s="119">
        <f t="shared" si="42"/>
        <v>40</v>
      </c>
      <c r="BG34" s="119">
        <f t="shared" si="42"/>
        <v>40</v>
      </c>
      <c r="BH34" s="119">
        <f t="shared" si="42"/>
        <v>40</v>
      </c>
      <c r="BI34" s="119">
        <f t="shared" si="42"/>
        <v>40</v>
      </c>
      <c r="BJ34" s="119">
        <f t="shared" si="42"/>
        <v>40</v>
      </c>
      <c r="BK34" s="119">
        <f t="shared" si="42"/>
        <v>40</v>
      </c>
      <c r="BL34" s="119">
        <f t="shared" si="42"/>
        <v>40</v>
      </c>
      <c r="BM34" s="119">
        <f t="shared" si="42"/>
        <v>40</v>
      </c>
      <c r="BN34" s="119">
        <f t="shared" si="42"/>
        <v>40</v>
      </c>
      <c r="BO34" s="119">
        <f t="shared" si="42"/>
        <v>40</v>
      </c>
      <c r="BP34" s="119">
        <f t="shared" si="42"/>
        <v>40</v>
      </c>
      <c r="BQ34" s="119">
        <f t="shared" si="42"/>
        <v>40</v>
      </c>
      <c r="BR34" s="119">
        <f t="shared" si="42"/>
        <v>40</v>
      </c>
      <c r="BS34" s="119">
        <f t="shared" si="42"/>
        <v>40</v>
      </c>
      <c r="BT34" s="119">
        <f t="shared" ref="BT34:CC34" si="43">MIN(BS34+1,ROUNDUP($F91,0))</f>
        <v>40</v>
      </c>
      <c r="BU34" s="119">
        <f t="shared" si="43"/>
        <v>40</v>
      </c>
      <c r="BV34" s="119">
        <f t="shared" si="43"/>
        <v>40</v>
      </c>
      <c r="BW34" s="119">
        <f t="shared" si="43"/>
        <v>40</v>
      </c>
      <c r="BX34" s="119">
        <f t="shared" si="43"/>
        <v>40</v>
      </c>
      <c r="BY34" s="119">
        <f t="shared" si="43"/>
        <v>40</v>
      </c>
      <c r="BZ34" s="119">
        <f t="shared" si="43"/>
        <v>40</v>
      </c>
      <c r="CA34" s="119">
        <f t="shared" si="43"/>
        <v>40</v>
      </c>
      <c r="CB34" s="119">
        <f t="shared" si="43"/>
        <v>40</v>
      </c>
      <c r="CC34" s="119">
        <f t="shared" si="43"/>
        <v>40</v>
      </c>
    </row>
    <row r="35" spans="2:81" outlineLevel="1" x14ac:dyDescent="0.25">
      <c r="B35" s="92" t="str">
        <f>Inputs!B45</f>
        <v>Land</v>
      </c>
      <c r="H35" s="119">
        <f t="shared" ref="H35:AM35" si="44">MIN(G35+1,ROUNDUP($F92,0))</f>
        <v>0</v>
      </c>
      <c r="I35" s="119">
        <f t="shared" si="44"/>
        <v>0</v>
      </c>
      <c r="J35" s="119">
        <f t="shared" si="44"/>
        <v>0</v>
      </c>
      <c r="K35" s="119">
        <f t="shared" si="44"/>
        <v>0</v>
      </c>
      <c r="L35" s="119">
        <f t="shared" si="44"/>
        <v>0</v>
      </c>
      <c r="M35" s="119">
        <f t="shared" si="44"/>
        <v>0</v>
      </c>
      <c r="N35" s="119">
        <f t="shared" si="44"/>
        <v>0</v>
      </c>
      <c r="O35" s="119">
        <f t="shared" si="44"/>
        <v>0</v>
      </c>
      <c r="P35" s="119">
        <f t="shared" si="44"/>
        <v>0</v>
      </c>
      <c r="Q35" s="119">
        <f t="shared" si="44"/>
        <v>0</v>
      </c>
      <c r="R35" s="119">
        <f t="shared" si="44"/>
        <v>0</v>
      </c>
      <c r="S35" s="119">
        <f t="shared" si="44"/>
        <v>0</v>
      </c>
      <c r="T35" s="119">
        <f t="shared" si="44"/>
        <v>0</v>
      </c>
      <c r="U35" s="119">
        <f t="shared" si="44"/>
        <v>0</v>
      </c>
      <c r="V35" s="119">
        <f t="shared" si="44"/>
        <v>0</v>
      </c>
      <c r="W35" s="119">
        <f t="shared" si="44"/>
        <v>0</v>
      </c>
      <c r="X35" s="119">
        <f t="shared" si="44"/>
        <v>0</v>
      </c>
      <c r="Y35" s="119">
        <f t="shared" si="44"/>
        <v>0</v>
      </c>
      <c r="Z35" s="119">
        <f t="shared" si="44"/>
        <v>0</v>
      </c>
      <c r="AA35" s="119">
        <f t="shared" si="44"/>
        <v>0</v>
      </c>
      <c r="AB35" s="119">
        <f t="shared" si="44"/>
        <v>0</v>
      </c>
      <c r="AC35" s="119">
        <f t="shared" si="44"/>
        <v>0</v>
      </c>
      <c r="AD35" s="119">
        <f t="shared" si="44"/>
        <v>0</v>
      </c>
      <c r="AE35" s="119">
        <f t="shared" si="44"/>
        <v>0</v>
      </c>
      <c r="AF35" s="119">
        <f t="shared" si="44"/>
        <v>0</v>
      </c>
      <c r="AG35" s="119">
        <f t="shared" si="44"/>
        <v>0</v>
      </c>
      <c r="AH35" s="119">
        <f t="shared" si="44"/>
        <v>0</v>
      </c>
      <c r="AI35" s="119">
        <f t="shared" si="44"/>
        <v>0</v>
      </c>
      <c r="AJ35" s="119">
        <f t="shared" si="44"/>
        <v>0</v>
      </c>
      <c r="AK35" s="119">
        <f t="shared" si="44"/>
        <v>0</v>
      </c>
      <c r="AL35" s="119">
        <f t="shared" si="44"/>
        <v>0</v>
      </c>
      <c r="AM35" s="119">
        <f t="shared" si="44"/>
        <v>0</v>
      </c>
      <c r="AN35" s="119">
        <f t="shared" ref="AN35:BS35" si="45">MIN(AM35+1,ROUNDUP($F92,0))</f>
        <v>0</v>
      </c>
      <c r="AO35" s="119">
        <f t="shared" si="45"/>
        <v>0</v>
      </c>
      <c r="AP35" s="119">
        <f t="shared" si="45"/>
        <v>0</v>
      </c>
      <c r="AQ35" s="119">
        <f t="shared" si="45"/>
        <v>0</v>
      </c>
      <c r="AR35" s="119">
        <f t="shared" si="45"/>
        <v>0</v>
      </c>
      <c r="AS35" s="119">
        <f t="shared" si="45"/>
        <v>0</v>
      </c>
      <c r="AT35" s="119">
        <f t="shared" si="45"/>
        <v>0</v>
      </c>
      <c r="AU35" s="119">
        <f t="shared" si="45"/>
        <v>0</v>
      </c>
      <c r="AV35" s="119">
        <f t="shared" si="45"/>
        <v>0</v>
      </c>
      <c r="AW35" s="119">
        <f t="shared" si="45"/>
        <v>0</v>
      </c>
      <c r="AX35" s="119">
        <f t="shared" si="45"/>
        <v>0</v>
      </c>
      <c r="AY35" s="119">
        <f t="shared" si="45"/>
        <v>0</v>
      </c>
      <c r="AZ35" s="119">
        <f t="shared" si="45"/>
        <v>0</v>
      </c>
      <c r="BA35" s="119">
        <f t="shared" si="45"/>
        <v>0</v>
      </c>
      <c r="BB35" s="119">
        <f t="shared" si="45"/>
        <v>0</v>
      </c>
      <c r="BC35" s="119">
        <f t="shared" si="45"/>
        <v>0</v>
      </c>
      <c r="BD35" s="119">
        <f t="shared" si="45"/>
        <v>0</v>
      </c>
      <c r="BE35" s="119">
        <f t="shared" si="45"/>
        <v>0</v>
      </c>
      <c r="BF35" s="119">
        <f t="shared" si="45"/>
        <v>0</v>
      </c>
      <c r="BG35" s="119">
        <f t="shared" si="45"/>
        <v>0</v>
      </c>
      <c r="BH35" s="119">
        <f t="shared" si="45"/>
        <v>0</v>
      </c>
      <c r="BI35" s="119">
        <f t="shared" si="45"/>
        <v>0</v>
      </c>
      <c r="BJ35" s="119">
        <f t="shared" si="45"/>
        <v>0</v>
      </c>
      <c r="BK35" s="119">
        <f t="shared" si="45"/>
        <v>0</v>
      </c>
      <c r="BL35" s="119">
        <f t="shared" si="45"/>
        <v>0</v>
      </c>
      <c r="BM35" s="119">
        <f t="shared" si="45"/>
        <v>0</v>
      </c>
      <c r="BN35" s="119">
        <f t="shared" si="45"/>
        <v>0</v>
      </c>
      <c r="BO35" s="119">
        <f t="shared" si="45"/>
        <v>0</v>
      </c>
      <c r="BP35" s="119">
        <f t="shared" si="45"/>
        <v>0</v>
      </c>
      <c r="BQ35" s="119">
        <f t="shared" si="45"/>
        <v>0</v>
      </c>
      <c r="BR35" s="119">
        <f t="shared" si="45"/>
        <v>0</v>
      </c>
      <c r="BS35" s="119">
        <f t="shared" si="45"/>
        <v>0</v>
      </c>
      <c r="BT35" s="119">
        <f t="shared" ref="BT35:CC35" si="46">MIN(BS35+1,ROUNDUP($F92,0))</f>
        <v>0</v>
      </c>
      <c r="BU35" s="119">
        <f t="shared" si="46"/>
        <v>0</v>
      </c>
      <c r="BV35" s="119">
        <f t="shared" si="46"/>
        <v>0</v>
      </c>
      <c r="BW35" s="119">
        <f t="shared" si="46"/>
        <v>0</v>
      </c>
      <c r="BX35" s="119">
        <f t="shared" si="46"/>
        <v>0</v>
      </c>
      <c r="BY35" s="119">
        <f t="shared" si="46"/>
        <v>0</v>
      </c>
      <c r="BZ35" s="119">
        <f t="shared" si="46"/>
        <v>0</v>
      </c>
      <c r="CA35" s="119">
        <f t="shared" si="46"/>
        <v>0</v>
      </c>
      <c r="CB35" s="119">
        <f t="shared" si="46"/>
        <v>0</v>
      </c>
      <c r="CC35" s="119">
        <f t="shared" si="46"/>
        <v>0</v>
      </c>
    </row>
    <row r="36" spans="2:81" outlineLevel="1" x14ac:dyDescent="0.25">
      <c r="B36" s="92" t="str">
        <f>Inputs!B46</f>
        <v>[Not Used]</v>
      </c>
      <c r="H36" s="119">
        <f t="shared" ref="H36:BS36" si="47">MIN(G36+1,ROUNDUP($F93,0))</f>
        <v>0</v>
      </c>
      <c r="I36" s="119">
        <f t="shared" si="47"/>
        <v>0</v>
      </c>
      <c r="J36" s="119">
        <f t="shared" si="47"/>
        <v>0</v>
      </c>
      <c r="K36" s="119">
        <f t="shared" si="47"/>
        <v>0</v>
      </c>
      <c r="L36" s="119">
        <f t="shared" si="47"/>
        <v>0</v>
      </c>
      <c r="M36" s="119">
        <f t="shared" si="47"/>
        <v>0</v>
      </c>
      <c r="N36" s="119">
        <f t="shared" si="47"/>
        <v>0</v>
      </c>
      <c r="O36" s="119">
        <f t="shared" si="47"/>
        <v>0</v>
      </c>
      <c r="P36" s="119">
        <f t="shared" si="47"/>
        <v>0</v>
      </c>
      <c r="Q36" s="119">
        <f t="shared" si="47"/>
        <v>0</v>
      </c>
      <c r="R36" s="119">
        <f t="shared" si="47"/>
        <v>0</v>
      </c>
      <c r="S36" s="119">
        <f t="shared" si="47"/>
        <v>0</v>
      </c>
      <c r="T36" s="119">
        <f t="shared" si="47"/>
        <v>0</v>
      </c>
      <c r="U36" s="119">
        <f t="shared" si="47"/>
        <v>0</v>
      </c>
      <c r="V36" s="119">
        <f t="shared" si="47"/>
        <v>0</v>
      </c>
      <c r="W36" s="119">
        <f t="shared" si="47"/>
        <v>0</v>
      </c>
      <c r="X36" s="119">
        <f t="shared" si="47"/>
        <v>0</v>
      </c>
      <c r="Y36" s="119">
        <f t="shared" si="47"/>
        <v>0</v>
      </c>
      <c r="Z36" s="119">
        <f t="shared" si="47"/>
        <v>0</v>
      </c>
      <c r="AA36" s="119">
        <f t="shared" si="47"/>
        <v>0</v>
      </c>
      <c r="AB36" s="119">
        <f t="shared" si="47"/>
        <v>0</v>
      </c>
      <c r="AC36" s="119">
        <f t="shared" si="47"/>
        <v>0</v>
      </c>
      <c r="AD36" s="119">
        <f t="shared" si="47"/>
        <v>0</v>
      </c>
      <c r="AE36" s="119">
        <f t="shared" si="47"/>
        <v>0</v>
      </c>
      <c r="AF36" s="119">
        <f t="shared" si="47"/>
        <v>0</v>
      </c>
      <c r="AG36" s="119">
        <f t="shared" si="47"/>
        <v>0</v>
      </c>
      <c r="AH36" s="119">
        <f t="shared" si="47"/>
        <v>0</v>
      </c>
      <c r="AI36" s="119">
        <f t="shared" si="47"/>
        <v>0</v>
      </c>
      <c r="AJ36" s="119">
        <f t="shared" si="47"/>
        <v>0</v>
      </c>
      <c r="AK36" s="119">
        <f t="shared" si="47"/>
        <v>0</v>
      </c>
      <c r="AL36" s="119">
        <f t="shared" si="47"/>
        <v>0</v>
      </c>
      <c r="AM36" s="119">
        <f t="shared" si="47"/>
        <v>0</v>
      </c>
      <c r="AN36" s="119">
        <f t="shared" si="47"/>
        <v>0</v>
      </c>
      <c r="AO36" s="119">
        <f t="shared" si="47"/>
        <v>0</v>
      </c>
      <c r="AP36" s="119">
        <f t="shared" si="47"/>
        <v>0</v>
      </c>
      <c r="AQ36" s="119">
        <f t="shared" si="47"/>
        <v>0</v>
      </c>
      <c r="AR36" s="119">
        <f t="shared" si="47"/>
        <v>0</v>
      </c>
      <c r="AS36" s="119">
        <f t="shared" si="47"/>
        <v>0</v>
      </c>
      <c r="AT36" s="119">
        <f t="shared" si="47"/>
        <v>0</v>
      </c>
      <c r="AU36" s="119">
        <f t="shared" si="47"/>
        <v>0</v>
      </c>
      <c r="AV36" s="119">
        <f t="shared" si="47"/>
        <v>0</v>
      </c>
      <c r="AW36" s="119">
        <f t="shared" si="47"/>
        <v>0</v>
      </c>
      <c r="AX36" s="119">
        <f t="shared" si="47"/>
        <v>0</v>
      </c>
      <c r="AY36" s="119">
        <f t="shared" si="47"/>
        <v>0</v>
      </c>
      <c r="AZ36" s="119">
        <f t="shared" si="47"/>
        <v>0</v>
      </c>
      <c r="BA36" s="119">
        <f t="shared" si="47"/>
        <v>0</v>
      </c>
      <c r="BB36" s="119">
        <f t="shared" si="47"/>
        <v>0</v>
      </c>
      <c r="BC36" s="119">
        <f t="shared" si="47"/>
        <v>0</v>
      </c>
      <c r="BD36" s="119">
        <f t="shared" si="47"/>
        <v>0</v>
      </c>
      <c r="BE36" s="119">
        <f t="shared" si="47"/>
        <v>0</v>
      </c>
      <c r="BF36" s="119">
        <f t="shared" si="47"/>
        <v>0</v>
      </c>
      <c r="BG36" s="119">
        <f t="shared" si="47"/>
        <v>0</v>
      </c>
      <c r="BH36" s="119">
        <f t="shared" si="47"/>
        <v>0</v>
      </c>
      <c r="BI36" s="119">
        <f t="shared" si="47"/>
        <v>0</v>
      </c>
      <c r="BJ36" s="119">
        <f t="shared" si="47"/>
        <v>0</v>
      </c>
      <c r="BK36" s="119">
        <f t="shared" si="47"/>
        <v>0</v>
      </c>
      <c r="BL36" s="119">
        <f t="shared" si="47"/>
        <v>0</v>
      </c>
      <c r="BM36" s="119">
        <f t="shared" si="47"/>
        <v>0</v>
      </c>
      <c r="BN36" s="119">
        <f t="shared" si="47"/>
        <v>0</v>
      </c>
      <c r="BO36" s="119">
        <f t="shared" si="47"/>
        <v>0</v>
      </c>
      <c r="BP36" s="119">
        <f t="shared" si="47"/>
        <v>0</v>
      </c>
      <c r="BQ36" s="119">
        <f t="shared" si="47"/>
        <v>0</v>
      </c>
      <c r="BR36" s="119">
        <f t="shared" si="47"/>
        <v>0</v>
      </c>
      <c r="BS36" s="119">
        <f t="shared" si="47"/>
        <v>0</v>
      </c>
      <c r="BT36" s="119">
        <f t="shared" ref="BT36:CC36" si="48">MIN(BS36+1,ROUNDUP($F93,0))</f>
        <v>0</v>
      </c>
      <c r="BU36" s="119">
        <f t="shared" si="48"/>
        <v>0</v>
      </c>
      <c r="BV36" s="119">
        <f t="shared" si="48"/>
        <v>0</v>
      </c>
      <c r="BW36" s="119">
        <f t="shared" si="48"/>
        <v>0</v>
      </c>
      <c r="BX36" s="119">
        <f t="shared" si="48"/>
        <v>0</v>
      </c>
      <c r="BY36" s="119">
        <f t="shared" si="48"/>
        <v>0</v>
      </c>
      <c r="BZ36" s="119">
        <f t="shared" si="48"/>
        <v>0</v>
      </c>
      <c r="CA36" s="119">
        <f t="shared" si="48"/>
        <v>0</v>
      </c>
      <c r="CB36" s="119">
        <f t="shared" si="48"/>
        <v>0</v>
      </c>
      <c r="CC36" s="119">
        <f t="shared" si="48"/>
        <v>0</v>
      </c>
    </row>
    <row r="37" spans="2:81" outlineLevel="1" x14ac:dyDescent="0.25">
      <c r="B37" s="92" t="str">
        <f>Inputs!B47</f>
        <v>[Not Used]</v>
      </c>
      <c r="H37" s="119">
        <f t="shared" ref="H37:BS37" si="49">MIN(G37+1,ROUNDUP($F94,0))</f>
        <v>0</v>
      </c>
      <c r="I37" s="119">
        <f t="shared" si="49"/>
        <v>0</v>
      </c>
      <c r="J37" s="119">
        <f t="shared" si="49"/>
        <v>0</v>
      </c>
      <c r="K37" s="119">
        <f t="shared" si="49"/>
        <v>0</v>
      </c>
      <c r="L37" s="119">
        <f t="shared" si="49"/>
        <v>0</v>
      </c>
      <c r="M37" s="119">
        <f t="shared" si="49"/>
        <v>0</v>
      </c>
      <c r="N37" s="119">
        <f t="shared" si="49"/>
        <v>0</v>
      </c>
      <c r="O37" s="119">
        <f t="shared" si="49"/>
        <v>0</v>
      </c>
      <c r="P37" s="119">
        <f t="shared" si="49"/>
        <v>0</v>
      </c>
      <c r="Q37" s="119">
        <f t="shared" si="49"/>
        <v>0</v>
      </c>
      <c r="R37" s="119">
        <f t="shared" si="49"/>
        <v>0</v>
      </c>
      <c r="S37" s="119">
        <f t="shared" si="49"/>
        <v>0</v>
      </c>
      <c r="T37" s="119">
        <f t="shared" si="49"/>
        <v>0</v>
      </c>
      <c r="U37" s="119">
        <f t="shared" si="49"/>
        <v>0</v>
      </c>
      <c r="V37" s="119">
        <f t="shared" si="49"/>
        <v>0</v>
      </c>
      <c r="W37" s="119">
        <f t="shared" si="49"/>
        <v>0</v>
      </c>
      <c r="X37" s="119">
        <f t="shared" si="49"/>
        <v>0</v>
      </c>
      <c r="Y37" s="119">
        <f t="shared" si="49"/>
        <v>0</v>
      </c>
      <c r="Z37" s="119">
        <f t="shared" si="49"/>
        <v>0</v>
      </c>
      <c r="AA37" s="119">
        <f t="shared" si="49"/>
        <v>0</v>
      </c>
      <c r="AB37" s="119">
        <f t="shared" si="49"/>
        <v>0</v>
      </c>
      <c r="AC37" s="119">
        <f t="shared" si="49"/>
        <v>0</v>
      </c>
      <c r="AD37" s="119">
        <f t="shared" si="49"/>
        <v>0</v>
      </c>
      <c r="AE37" s="119">
        <f t="shared" si="49"/>
        <v>0</v>
      </c>
      <c r="AF37" s="119">
        <f t="shared" si="49"/>
        <v>0</v>
      </c>
      <c r="AG37" s="119">
        <f t="shared" si="49"/>
        <v>0</v>
      </c>
      <c r="AH37" s="119">
        <f t="shared" si="49"/>
        <v>0</v>
      </c>
      <c r="AI37" s="119">
        <f t="shared" si="49"/>
        <v>0</v>
      </c>
      <c r="AJ37" s="119">
        <f t="shared" si="49"/>
        <v>0</v>
      </c>
      <c r="AK37" s="119">
        <f t="shared" si="49"/>
        <v>0</v>
      </c>
      <c r="AL37" s="119">
        <f t="shared" si="49"/>
        <v>0</v>
      </c>
      <c r="AM37" s="119">
        <f t="shared" si="49"/>
        <v>0</v>
      </c>
      <c r="AN37" s="119">
        <f t="shared" si="49"/>
        <v>0</v>
      </c>
      <c r="AO37" s="119">
        <f t="shared" si="49"/>
        <v>0</v>
      </c>
      <c r="AP37" s="119">
        <f t="shared" si="49"/>
        <v>0</v>
      </c>
      <c r="AQ37" s="119">
        <f t="shared" si="49"/>
        <v>0</v>
      </c>
      <c r="AR37" s="119">
        <f t="shared" si="49"/>
        <v>0</v>
      </c>
      <c r="AS37" s="119">
        <f t="shared" si="49"/>
        <v>0</v>
      </c>
      <c r="AT37" s="119">
        <f t="shared" si="49"/>
        <v>0</v>
      </c>
      <c r="AU37" s="119">
        <f t="shared" si="49"/>
        <v>0</v>
      </c>
      <c r="AV37" s="119">
        <f t="shared" si="49"/>
        <v>0</v>
      </c>
      <c r="AW37" s="119">
        <f t="shared" si="49"/>
        <v>0</v>
      </c>
      <c r="AX37" s="119">
        <f t="shared" si="49"/>
        <v>0</v>
      </c>
      <c r="AY37" s="119">
        <f t="shared" si="49"/>
        <v>0</v>
      </c>
      <c r="AZ37" s="119">
        <f t="shared" si="49"/>
        <v>0</v>
      </c>
      <c r="BA37" s="119">
        <f t="shared" si="49"/>
        <v>0</v>
      </c>
      <c r="BB37" s="119">
        <f t="shared" si="49"/>
        <v>0</v>
      </c>
      <c r="BC37" s="119">
        <f t="shared" si="49"/>
        <v>0</v>
      </c>
      <c r="BD37" s="119">
        <f t="shared" si="49"/>
        <v>0</v>
      </c>
      <c r="BE37" s="119">
        <f t="shared" si="49"/>
        <v>0</v>
      </c>
      <c r="BF37" s="119">
        <f t="shared" si="49"/>
        <v>0</v>
      </c>
      <c r="BG37" s="119">
        <f t="shared" si="49"/>
        <v>0</v>
      </c>
      <c r="BH37" s="119">
        <f t="shared" si="49"/>
        <v>0</v>
      </c>
      <c r="BI37" s="119">
        <f t="shared" si="49"/>
        <v>0</v>
      </c>
      <c r="BJ37" s="119">
        <f t="shared" si="49"/>
        <v>0</v>
      </c>
      <c r="BK37" s="119">
        <f t="shared" si="49"/>
        <v>0</v>
      </c>
      <c r="BL37" s="119">
        <f t="shared" si="49"/>
        <v>0</v>
      </c>
      <c r="BM37" s="119">
        <f t="shared" si="49"/>
        <v>0</v>
      </c>
      <c r="BN37" s="119">
        <f t="shared" si="49"/>
        <v>0</v>
      </c>
      <c r="BO37" s="119">
        <f t="shared" si="49"/>
        <v>0</v>
      </c>
      <c r="BP37" s="119">
        <f t="shared" si="49"/>
        <v>0</v>
      </c>
      <c r="BQ37" s="119">
        <f t="shared" si="49"/>
        <v>0</v>
      </c>
      <c r="BR37" s="119">
        <f t="shared" si="49"/>
        <v>0</v>
      </c>
      <c r="BS37" s="119">
        <f t="shared" si="49"/>
        <v>0</v>
      </c>
      <c r="BT37" s="119">
        <f t="shared" ref="BT37:CC37" si="50">MIN(BS37+1,ROUNDUP($F94,0))</f>
        <v>0</v>
      </c>
      <c r="BU37" s="119">
        <f t="shared" si="50"/>
        <v>0</v>
      </c>
      <c r="BV37" s="119">
        <f t="shared" si="50"/>
        <v>0</v>
      </c>
      <c r="BW37" s="119">
        <f t="shared" si="50"/>
        <v>0</v>
      </c>
      <c r="BX37" s="119">
        <f t="shared" si="50"/>
        <v>0</v>
      </c>
      <c r="BY37" s="119">
        <f t="shared" si="50"/>
        <v>0</v>
      </c>
      <c r="BZ37" s="119">
        <f t="shared" si="50"/>
        <v>0</v>
      </c>
      <c r="CA37" s="119">
        <f t="shared" si="50"/>
        <v>0</v>
      </c>
      <c r="CB37" s="119">
        <f t="shared" si="50"/>
        <v>0</v>
      </c>
      <c r="CC37" s="119">
        <f t="shared" si="50"/>
        <v>0</v>
      </c>
    </row>
    <row r="38" spans="2:81" outlineLevel="1" x14ac:dyDescent="0.25">
      <c r="B38" s="92" t="str">
        <f>Inputs!B48</f>
        <v>[Not Used]</v>
      </c>
      <c r="H38" s="119">
        <f t="shared" ref="H38:BS38" si="51">MIN(G38+1,ROUNDUP($F95,0))</f>
        <v>0</v>
      </c>
      <c r="I38" s="119">
        <f t="shared" si="51"/>
        <v>0</v>
      </c>
      <c r="J38" s="119">
        <f t="shared" si="51"/>
        <v>0</v>
      </c>
      <c r="K38" s="119">
        <f t="shared" si="51"/>
        <v>0</v>
      </c>
      <c r="L38" s="119">
        <f t="shared" si="51"/>
        <v>0</v>
      </c>
      <c r="M38" s="119">
        <f t="shared" si="51"/>
        <v>0</v>
      </c>
      <c r="N38" s="119">
        <f t="shared" si="51"/>
        <v>0</v>
      </c>
      <c r="O38" s="119">
        <f t="shared" si="51"/>
        <v>0</v>
      </c>
      <c r="P38" s="119">
        <f t="shared" si="51"/>
        <v>0</v>
      </c>
      <c r="Q38" s="119">
        <f t="shared" si="51"/>
        <v>0</v>
      </c>
      <c r="R38" s="119">
        <f t="shared" si="51"/>
        <v>0</v>
      </c>
      <c r="S38" s="119">
        <f t="shared" si="51"/>
        <v>0</v>
      </c>
      <c r="T38" s="119">
        <f t="shared" si="51"/>
        <v>0</v>
      </c>
      <c r="U38" s="119">
        <f t="shared" si="51"/>
        <v>0</v>
      </c>
      <c r="V38" s="119">
        <f t="shared" si="51"/>
        <v>0</v>
      </c>
      <c r="W38" s="119">
        <f t="shared" si="51"/>
        <v>0</v>
      </c>
      <c r="X38" s="119">
        <f t="shared" si="51"/>
        <v>0</v>
      </c>
      <c r="Y38" s="119">
        <f t="shared" si="51"/>
        <v>0</v>
      </c>
      <c r="Z38" s="119">
        <f t="shared" si="51"/>
        <v>0</v>
      </c>
      <c r="AA38" s="119">
        <f t="shared" si="51"/>
        <v>0</v>
      </c>
      <c r="AB38" s="119">
        <f t="shared" si="51"/>
        <v>0</v>
      </c>
      <c r="AC38" s="119">
        <f t="shared" si="51"/>
        <v>0</v>
      </c>
      <c r="AD38" s="119">
        <f t="shared" si="51"/>
        <v>0</v>
      </c>
      <c r="AE38" s="119">
        <f t="shared" si="51"/>
        <v>0</v>
      </c>
      <c r="AF38" s="119">
        <f t="shared" si="51"/>
        <v>0</v>
      </c>
      <c r="AG38" s="119">
        <f t="shared" si="51"/>
        <v>0</v>
      </c>
      <c r="AH38" s="119">
        <f t="shared" si="51"/>
        <v>0</v>
      </c>
      <c r="AI38" s="119">
        <f t="shared" si="51"/>
        <v>0</v>
      </c>
      <c r="AJ38" s="119">
        <f t="shared" si="51"/>
        <v>0</v>
      </c>
      <c r="AK38" s="119">
        <f t="shared" si="51"/>
        <v>0</v>
      </c>
      <c r="AL38" s="119">
        <f t="shared" si="51"/>
        <v>0</v>
      </c>
      <c r="AM38" s="119">
        <f t="shared" si="51"/>
        <v>0</v>
      </c>
      <c r="AN38" s="119">
        <f t="shared" si="51"/>
        <v>0</v>
      </c>
      <c r="AO38" s="119">
        <f t="shared" si="51"/>
        <v>0</v>
      </c>
      <c r="AP38" s="119">
        <f t="shared" si="51"/>
        <v>0</v>
      </c>
      <c r="AQ38" s="119">
        <f t="shared" si="51"/>
        <v>0</v>
      </c>
      <c r="AR38" s="119">
        <f t="shared" si="51"/>
        <v>0</v>
      </c>
      <c r="AS38" s="119">
        <f t="shared" si="51"/>
        <v>0</v>
      </c>
      <c r="AT38" s="119">
        <f t="shared" si="51"/>
        <v>0</v>
      </c>
      <c r="AU38" s="119">
        <f t="shared" si="51"/>
        <v>0</v>
      </c>
      <c r="AV38" s="119">
        <f t="shared" si="51"/>
        <v>0</v>
      </c>
      <c r="AW38" s="119">
        <f t="shared" si="51"/>
        <v>0</v>
      </c>
      <c r="AX38" s="119">
        <f t="shared" si="51"/>
        <v>0</v>
      </c>
      <c r="AY38" s="119">
        <f t="shared" si="51"/>
        <v>0</v>
      </c>
      <c r="AZ38" s="119">
        <f t="shared" si="51"/>
        <v>0</v>
      </c>
      <c r="BA38" s="119">
        <f t="shared" si="51"/>
        <v>0</v>
      </c>
      <c r="BB38" s="119">
        <f t="shared" si="51"/>
        <v>0</v>
      </c>
      <c r="BC38" s="119">
        <f t="shared" si="51"/>
        <v>0</v>
      </c>
      <c r="BD38" s="119">
        <f t="shared" si="51"/>
        <v>0</v>
      </c>
      <c r="BE38" s="119">
        <f t="shared" si="51"/>
        <v>0</v>
      </c>
      <c r="BF38" s="119">
        <f t="shared" si="51"/>
        <v>0</v>
      </c>
      <c r="BG38" s="119">
        <f t="shared" si="51"/>
        <v>0</v>
      </c>
      <c r="BH38" s="119">
        <f t="shared" si="51"/>
        <v>0</v>
      </c>
      <c r="BI38" s="119">
        <f t="shared" si="51"/>
        <v>0</v>
      </c>
      <c r="BJ38" s="119">
        <f t="shared" si="51"/>
        <v>0</v>
      </c>
      <c r="BK38" s="119">
        <f t="shared" si="51"/>
        <v>0</v>
      </c>
      <c r="BL38" s="119">
        <f t="shared" si="51"/>
        <v>0</v>
      </c>
      <c r="BM38" s="119">
        <f t="shared" si="51"/>
        <v>0</v>
      </c>
      <c r="BN38" s="119">
        <f t="shared" si="51"/>
        <v>0</v>
      </c>
      <c r="BO38" s="119">
        <f t="shared" si="51"/>
        <v>0</v>
      </c>
      <c r="BP38" s="119">
        <f t="shared" si="51"/>
        <v>0</v>
      </c>
      <c r="BQ38" s="119">
        <f t="shared" si="51"/>
        <v>0</v>
      </c>
      <c r="BR38" s="119">
        <f t="shared" si="51"/>
        <v>0</v>
      </c>
      <c r="BS38" s="119">
        <f t="shared" si="51"/>
        <v>0</v>
      </c>
      <c r="BT38" s="119">
        <f t="shared" ref="BT38:CC38" si="52">MIN(BS38+1,ROUNDUP($F95,0))</f>
        <v>0</v>
      </c>
      <c r="BU38" s="119">
        <f t="shared" si="52"/>
        <v>0</v>
      </c>
      <c r="BV38" s="119">
        <f t="shared" si="52"/>
        <v>0</v>
      </c>
      <c r="BW38" s="119">
        <f t="shared" si="52"/>
        <v>0</v>
      </c>
      <c r="BX38" s="119">
        <f t="shared" si="52"/>
        <v>0</v>
      </c>
      <c r="BY38" s="119">
        <f t="shared" si="52"/>
        <v>0</v>
      </c>
      <c r="BZ38" s="119">
        <f t="shared" si="52"/>
        <v>0</v>
      </c>
      <c r="CA38" s="119">
        <f t="shared" si="52"/>
        <v>0</v>
      </c>
      <c r="CB38" s="119">
        <f t="shared" si="52"/>
        <v>0</v>
      </c>
      <c r="CC38" s="119">
        <f t="shared" si="52"/>
        <v>0</v>
      </c>
    </row>
    <row r="39" spans="2:81" outlineLevel="1" x14ac:dyDescent="0.25">
      <c r="B39" s="92" t="str">
        <f>Inputs!B49</f>
        <v>[Not Used]</v>
      </c>
      <c r="H39" s="119">
        <f t="shared" ref="H39:BS39" si="53">MIN(G39+1,ROUNDUP($F96,0))</f>
        <v>0</v>
      </c>
      <c r="I39" s="119">
        <f t="shared" si="53"/>
        <v>0</v>
      </c>
      <c r="J39" s="119">
        <f t="shared" si="53"/>
        <v>0</v>
      </c>
      <c r="K39" s="119">
        <f t="shared" si="53"/>
        <v>0</v>
      </c>
      <c r="L39" s="119">
        <f t="shared" si="53"/>
        <v>0</v>
      </c>
      <c r="M39" s="119">
        <f t="shared" si="53"/>
        <v>0</v>
      </c>
      <c r="N39" s="119">
        <f t="shared" si="53"/>
        <v>0</v>
      </c>
      <c r="O39" s="119">
        <f t="shared" si="53"/>
        <v>0</v>
      </c>
      <c r="P39" s="119">
        <f t="shared" si="53"/>
        <v>0</v>
      </c>
      <c r="Q39" s="119">
        <f t="shared" si="53"/>
        <v>0</v>
      </c>
      <c r="R39" s="119">
        <f t="shared" si="53"/>
        <v>0</v>
      </c>
      <c r="S39" s="119">
        <f t="shared" si="53"/>
        <v>0</v>
      </c>
      <c r="T39" s="119">
        <f t="shared" si="53"/>
        <v>0</v>
      </c>
      <c r="U39" s="119">
        <f t="shared" si="53"/>
        <v>0</v>
      </c>
      <c r="V39" s="119">
        <f t="shared" si="53"/>
        <v>0</v>
      </c>
      <c r="W39" s="119">
        <f t="shared" si="53"/>
        <v>0</v>
      </c>
      <c r="X39" s="119">
        <f t="shared" si="53"/>
        <v>0</v>
      </c>
      <c r="Y39" s="119">
        <f t="shared" si="53"/>
        <v>0</v>
      </c>
      <c r="Z39" s="119">
        <f t="shared" si="53"/>
        <v>0</v>
      </c>
      <c r="AA39" s="119">
        <f t="shared" si="53"/>
        <v>0</v>
      </c>
      <c r="AB39" s="119">
        <f t="shared" si="53"/>
        <v>0</v>
      </c>
      <c r="AC39" s="119">
        <f t="shared" si="53"/>
        <v>0</v>
      </c>
      <c r="AD39" s="119">
        <f t="shared" si="53"/>
        <v>0</v>
      </c>
      <c r="AE39" s="119">
        <f t="shared" si="53"/>
        <v>0</v>
      </c>
      <c r="AF39" s="119">
        <f t="shared" si="53"/>
        <v>0</v>
      </c>
      <c r="AG39" s="119">
        <f t="shared" si="53"/>
        <v>0</v>
      </c>
      <c r="AH39" s="119">
        <f t="shared" si="53"/>
        <v>0</v>
      </c>
      <c r="AI39" s="119">
        <f t="shared" si="53"/>
        <v>0</v>
      </c>
      <c r="AJ39" s="119">
        <f t="shared" si="53"/>
        <v>0</v>
      </c>
      <c r="AK39" s="119">
        <f t="shared" si="53"/>
        <v>0</v>
      </c>
      <c r="AL39" s="119">
        <f t="shared" si="53"/>
        <v>0</v>
      </c>
      <c r="AM39" s="119">
        <f t="shared" si="53"/>
        <v>0</v>
      </c>
      <c r="AN39" s="119">
        <f t="shared" si="53"/>
        <v>0</v>
      </c>
      <c r="AO39" s="119">
        <f t="shared" si="53"/>
        <v>0</v>
      </c>
      <c r="AP39" s="119">
        <f t="shared" si="53"/>
        <v>0</v>
      </c>
      <c r="AQ39" s="119">
        <f t="shared" si="53"/>
        <v>0</v>
      </c>
      <c r="AR39" s="119">
        <f t="shared" si="53"/>
        <v>0</v>
      </c>
      <c r="AS39" s="119">
        <f t="shared" si="53"/>
        <v>0</v>
      </c>
      <c r="AT39" s="119">
        <f t="shared" si="53"/>
        <v>0</v>
      </c>
      <c r="AU39" s="119">
        <f t="shared" si="53"/>
        <v>0</v>
      </c>
      <c r="AV39" s="119">
        <f t="shared" si="53"/>
        <v>0</v>
      </c>
      <c r="AW39" s="119">
        <f t="shared" si="53"/>
        <v>0</v>
      </c>
      <c r="AX39" s="119">
        <f t="shared" si="53"/>
        <v>0</v>
      </c>
      <c r="AY39" s="119">
        <f t="shared" si="53"/>
        <v>0</v>
      </c>
      <c r="AZ39" s="119">
        <f t="shared" si="53"/>
        <v>0</v>
      </c>
      <c r="BA39" s="119">
        <f t="shared" si="53"/>
        <v>0</v>
      </c>
      <c r="BB39" s="119">
        <f t="shared" si="53"/>
        <v>0</v>
      </c>
      <c r="BC39" s="119">
        <f t="shared" si="53"/>
        <v>0</v>
      </c>
      <c r="BD39" s="119">
        <f t="shared" si="53"/>
        <v>0</v>
      </c>
      <c r="BE39" s="119">
        <f t="shared" si="53"/>
        <v>0</v>
      </c>
      <c r="BF39" s="119">
        <f t="shared" si="53"/>
        <v>0</v>
      </c>
      <c r="BG39" s="119">
        <f t="shared" si="53"/>
        <v>0</v>
      </c>
      <c r="BH39" s="119">
        <f t="shared" si="53"/>
        <v>0</v>
      </c>
      <c r="BI39" s="119">
        <f t="shared" si="53"/>
        <v>0</v>
      </c>
      <c r="BJ39" s="119">
        <f t="shared" si="53"/>
        <v>0</v>
      </c>
      <c r="BK39" s="119">
        <f t="shared" si="53"/>
        <v>0</v>
      </c>
      <c r="BL39" s="119">
        <f t="shared" si="53"/>
        <v>0</v>
      </c>
      <c r="BM39" s="119">
        <f t="shared" si="53"/>
        <v>0</v>
      </c>
      <c r="BN39" s="119">
        <f t="shared" si="53"/>
        <v>0</v>
      </c>
      <c r="BO39" s="119">
        <f t="shared" si="53"/>
        <v>0</v>
      </c>
      <c r="BP39" s="119">
        <f t="shared" si="53"/>
        <v>0</v>
      </c>
      <c r="BQ39" s="119">
        <f t="shared" si="53"/>
        <v>0</v>
      </c>
      <c r="BR39" s="119">
        <f t="shared" si="53"/>
        <v>0</v>
      </c>
      <c r="BS39" s="119">
        <f t="shared" si="53"/>
        <v>0</v>
      </c>
      <c r="BT39" s="119">
        <f t="shared" ref="BT39:CC39" si="54">MIN(BS39+1,ROUNDUP($F96,0))</f>
        <v>0</v>
      </c>
      <c r="BU39" s="119">
        <f t="shared" si="54"/>
        <v>0</v>
      </c>
      <c r="BV39" s="119">
        <f t="shared" si="54"/>
        <v>0</v>
      </c>
      <c r="BW39" s="119">
        <f t="shared" si="54"/>
        <v>0</v>
      </c>
      <c r="BX39" s="119">
        <f t="shared" si="54"/>
        <v>0</v>
      </c>
      <c r="BY39" s="119">
        <f t="shared" si="54"/>
        <v>0</v>
      </c>
      <c r="BZ39" s="119">
        <f t="shared" si="54"/>
        <v>0</v>
      </c>
      <c r="CA39" s="119">
        <f t="shared" si="54"/>
        <v>0</v>
      </c>
      <c r="CB39" s="119">
        <f t="shared" si="54"/>
        <v>0</v>
      </c>
      <c r="CC39" s="119">
        <f t="shared" si="54"/>
        <v>0</v>
      </c>
    </row>
    <row r="40" spans="2:81" outlineLevel="1" x14ac:dyDescent="0.25">
      <c r="B40" s="92" t="str">
        <f>Inputs!B50</f>
        <v>[Not Used]</v>
      </c>
      <c r="H40" s="119">
        <f t="shared" ref="H40:BS40" si="55">MIN(G40+1,ROUNDUP($F97,0))</f>
        <v>0</v>
      </c>
      <c r="I40" s="119">
        <f t="shared" si="55"/>
        <v>0</v>
      </c>
      <c r="J40" s="119">
        <f t="shared" si="55"/>
        <v>0</v>
      </c>
      <c r="K40" s="119">
        <f t="shared" si="55"/>
        <v>0</v>
      </c>
      <c r="L40" s="119">
        <f t="shared" si="55"/>
        <v>0</v>
      </c>
      <c r="M40" s="119">
        <f t="shared" si="55"/>
        <v>0</v>
      </c>
      <c r="N40" s="119">
        <f t="shared" si="55"/>
        <v>0</v>
      </c>
      <c r="O40" s="119">
        <f t="shared" si="55"/>
        <v>0</v>
      </c>
      <c r="P40" s="119">
        <f t="shared" si="55"/>
        <v>0</v>
      </c>
      <c r="Q40" s="119">
        <f t="shared" si="55"/>
        <v>0</v>
      </c>
      <c r="R40" s="119">
        <f t="shared" si="55"/>
        <v>0</v>
      </c>
      <c r="S40" s="119">
        <f t="shared" si="55"/>
        <v>0</v>
      </c>
      <c r="T40" s="119">
        <f t="shared" si="55"/>
        <v>0</v>
      </c>
      <c r="U40" s="119">
        <f t="shared" si="55"/>
        <v>0</v>
      </c>
      <c r="V40" s="119">
        <f t="shared" si="55"/>
        <v>0</v>
      </c>
      <c r="W40" s="119">
        <f t="shared" si="55"/>
        <v>0</v>
      </c>
      <c r="X40" s="119">
        <f t="shared" si="55"/>
        <v>0</v>
      </c>
      <c r="Y40" s="119">
        <f t="shared" si="55"/>
        <v>0</v>
      </c>
      <c r="Z40" s="119">
        <f t="shared" si="55"/>
        <v>0</v>
      </c>
      <c r="AA40" s="119">
        <f t="shared" si="55"/>
        <v>0</v>
      </c>
      <c r="AB40" s="119">
        <f t="shared" si="55"/>
        <v>0</v>
      </c>
      <c r="AC40" s="119">
        <f t="shared" si="55"/>
        <v>0</v>
      </c>
      <c r="AD40" s="119">
        <f t="shared" si="55"/>
        <v>0</v>
      </c>
      <c r="AE40" s="119">
        <f t="shared" si="55"/>
        <v>0</v>
      </c>
      <c r="AF40" s="119">
        <f t="shared" si="55"/>
        <v>0</v>
      </c>
      <c r="AG40" s="119">
        <f t="shared" si="55"/>
        <v>0</v>
      </c>
      <c r="AH40" s="119">
        <f t="shared" si="55"/>
        <v>0</v>
      </c>
      <c r="AI40" s="119">
        <f t="shared" si="55"/>
        <v>0</v>
      </c>
      <c r="AJ40" s="119">
        <f t="shared" si="55"/>
        <v>0</v>
      </c>
      <c r="AK40" s="119">
        <f t="shared" si="55"/>
        <v>0</v>
      </c>
      <c r="AL40" s="119">
        <f t="shared" si="55"/>
        <v>0</v>
      </c>
      <c r="AM40" s="119">
        <f t="shared" si="55"/>
        <v>0</v>
      </c>
      <c r="AN40" s="119">
        <f t="shared" si="55"/>
        <v>0</v>
      </c>
      <c r="AO40" s="119">
        <f t="shared" si="55"/>
        <v>0</v>
      </c>
      <c r="AP40" s="119">
        <f t="shared" si="55"/>
        <v>0</v>
      </c>
      <c r="AQ40" s="119">
        <f t="shared" si="55"/>
        <v>0</v>
      </c>
      <c r="AR40" s="119">
        <f t="shared" si="55"/>
        <v>0</v>
      </c>
      <c r="AS40" s="119">
        <f t="shared" si="55"/>
        <v>0</v>
      </c>
      <c r="AT40" s="119">
        <f t="shared" si="55"/>
        <v>0</v>
      </c>
      <c r="AU40" s="119">
        <f t="shared" si="55"/>
        <v>0</v>
      </c>
      <c r="AV40" s="119">
        <f t="shared" si="55"/>
        <v>0</v>
      </c>
      <c r="AW40" s="119">
        <f t="shared" si="55"/>
        <v>0</v>
      </c>
      <c r="AX40" s="119">
        <f t="shared" si="55"/>
        <v>0</v>
      </c>
      <c r="AY40" s="119">
        <f t="shared" si="55"/>
        <v>0</v>
      </c>
      <c r="AZ40" s="119">
        <f t="shared" si="55"/>
        <v>0</v>
      </c>
      <c r="BA40" s="119">
        <f t="shared" si="55"/>
        <v>0</v>
      </c>
      <c r="BB40" s="119">
        <f t="shared" si="55"/>
        <v>0</v>
      </c>
      <c r="BC40" s="119">
        <f t="shared" si="55"/>
        <v>0</v>
      </c>
      <c r="BD40" s="119">
        <f t="shared" si="55"/>
        <v>0</v>
      </c>
      <c r="BE40" s="119">
        <f t="shared" si="55"/>
        <v>0</v>
      </c>
      <c r="BF40" s="119">
        <f t="shared" si="55"/>
        <v>0</v>
      </c>
      <c r="BG40" s="119">
        <f t="shared" si="55"/>
        <v>0</v>
      </c>
      <c r="BH40" s="119">
        <f t="shared" si="55"/>
        <v>0</v>
      </c>
      <c r="BI40" s="119">
        <f t="shared" si="55"/>
        <v>0</v>
      </c>
      <c r="BJ40" s="119">
        <f t="shared" si="55"/>
        <v>0</v>
      </c>
      <c r="BK40" s="119">
        <f t="shared" si="55"/>
        <v>0</v>
      </c>
      <c r="BL40" s="119">
        <f t="shared" si="55"/>
        <v>0</v>
      </c>
      <c r="BM40" s="119">
        <f t="shared" si="55"/>
        <v>0</v>
      </c>
      <c r="BN40" s="119">
        <f t="shared" si="55"/>
        <v>0</v>
      </c>
      <c r="BO40" s="119">
        <f t="shared" si="55"/>
        <v>0</v>
      </c>
      <c r="BP40" s="119">
        <f t="shared" si="55"/>
        <v>0</v>
      </c>
      <c r="BQ40" s="119">
        <f t="shared" si="55"/>
        <v>0</v>
      </c>
      <c r="BR40" s="119">
        <f t="shared" si="55"/>
        <v>0</v>
      </c>
      <c r="BS40" s="119">
        <f t="shared" si="55"/>
        <v>0</v>
      </c>
      <c r="BT40" s="119">
        <f t="shared" ref="BT40:CC40" si="56">MIN(BS40+1,ROUNDUP($F97,0))</f>
        <v>0</v>
      </c>
      <c r="BU40" s="119">
        <f t="shared" si="56"/>
        <v>0</v>
      </c>
      <c r="BV40" s="119">
        <f t="shared" si="56"/>
        <v>0</v>
      </c>
      <c r="BW40" s="119">
        <f t="shared" si="56"/>
        <v>0</v>
      </c>
      <c r="BX40" s="119">
        <f t="shared" si="56"/>
        <v>0</v>
      </c>
      <c r="BY40" s="119">
        <f t="shared" si="56"/>
        <v>0</v>
      </c>
      <c r="BZ40" s="119">
        <f t="shared" si="56"/>
        <v>0</v>
      </c>
      <c r="CA40" s="119">
        <f t="shared" si="56"/>
        <v>0</v>
      </c>
      <c r="CB40" s="119">
        <f t="shared" si="56"/>
        <v>0</v>
      </c>
      <c r="CC40" s="119">
        <f t="shared" si="56"/>
        <v>0</v>
      </c>
    </row>
    <row r="41" spans="2:81" outlineLevel="1" x14ac:dyDescent="0.25">
      <c r="B41" s="92" t="str">
        <f>Inputs!B51</f>
        <v>[Not Used]</v>
      </c>
      <c r="H41" s="119">
        <f t="shared" ref="H41:BS41" si="57">MIN(G41+1,ROUNDUP($F98,0))</f>
        <v>0</v>
      </c>
      <c r="I41" s="119">
        <f t="shared" si="57"/>
        <v>0</v>
      </c>
      <c r="J41" s="119">
        <f t="shared" si="57"/>
        <v>0</v>
      </c>
      <c r="K41" s="119">
        <f t="shared" si="57"/>
        <v>0</v>
      </c>
      <c r="L41" s="119">
        <f t="shared" si="57"/>
        <v>0</v>
      </c>
      <c r="M41" s="119">
        <f t="shared" si="57"/>
        <v>0</v>
      </c>
      <c r="N41" s="119">
        <f t="shared" si="57"/>
        <v>0</v>
      </c>
      <c r="O41" s="119">
        <f t="shared" si="57"/>
        <v>0</v>
      </c>
      <c r="P41" s="119">
        <f t="shared" si="57"/>
        <v>0</v>
      </c>
      <c r="Q41" s="119">
        <f t="shared" si="57"/>
        <v>0</v>
      </c>
      <c r="R41" s="119">
        <f t="shared" si="57"/>
        <v>0</v>
      </c>
      <c r="S41" s="119">
        <f t="shared" si="57"/>
        <v>0</v>
      </c>
      <c r="T41" s="119">
        <f t="shared" si="57"/>
        <v>0</v>
      </c>
      <c r="U41" s="119">
        <f t="shared" si="57"/>
        <v>0</v>
      </c>
      <c r="V41" s="119">
        <f t="shared" si="57"/>
        <v>0</v>
      </c>
      <c r="W41" s="119">
        <f t="shared" si="57"/>
        <v>0</v>
      </c>
      <c r="X41" s="119">
        <f t="shared" si="57"/>
        <v>0</v>
      </c>
      <c r="Y41" s="119">
        <f t="shared" si="57"/>
        <v>0</v>
      </c>
      <c r="Z41" s="119">
        <f t="shared" si="57"/>
        <v>0</v>
      </c>
      <c r="AA41" s="119">
        <f t="shared" si="57"/>
        <v>0</v>
      </c>
      <c r="AB41" s="119">
        <f t="shared" si="57"/>
        <v>0</v>
      </c>
      <c r="AC41" s="119">
        <f t="shared" si="57"/>
        <v>0</v>
      </c>
      <c r="AD41" s="119">
        <f t="shared" si="57"/>
        <v>0</v>
      </c>
      <c r="AE41" s="119">
        <f t="shared" si="57"/>
        <v>0</v>
      </c>
      <c r="AF41" s="119">
        <f t="shared" si="57"/>
        <v>0</v>
      </c>
      <c r="AG41" s="119">
        <f t="shared" si="57"/>
        <v>0</v>
      </c>
      <c r="AH41" s="119">
        <f t="shared" si="57"/>
        <v>0</v>
      </c>
      <c r="AI41" s="119">
        <f t="shared" si="57"/>
        <v>0</v>
      </c>
      <c r="AJ41" s="119">
        <f t="shared" si="57"/>
        <v>0</v>
      </c>
      <c r="AK41" s="119">
        <f t="shared" si="57"/>
        <v>0</v>
      </c>
      <c r="AL41" s="119">
        <f t="shared" si="57"/>
        <v>0</v>
      </c>
      <c r="AM41" s="119">
        <f t="shared" si="57"/>
        <v>0</v>
      </c>
      <c r="AN41" s="119">
        <f t="shared" si="57"/>
        <v>0</v>
      </c>
      <c r="AO41" s="119">
        <f t="shared" si="57"/>
        <v>0</v>
      </c>
      <c r="AP41" s="119">
        <f t="shared" si="57"/>
        <v>0</v>
      </c>
      <c r="AQ41" s="119">
        <f t="shared" si="57"/>
        <v>0</v>
      </c>
      <c r="AR41" s="119">
        <f t="shared" si="57"/>
        <v>0</v>
      </c>
      <c r="AS41" s="119">
        <f t="shared" si="57"/>
        <v>0</v>
      </c>
      <c r="AT41" s="119">
        <f t="shared" si="57"/>
        <v>0</v>
      </c>
      <c r="AU41" s="119">
        <f t="shared" si="57"/>
        <v>0</v>
      </c>
      <c r="AV41" s="119">
        <f t="shared" si="57"/>
        <v>0</v>
      </c>
      <c r="AW41" s="119">
        <f t="shared" si="57"/>
        <v>0</v>
      </c>
      <c r="AX41" s="119">
        <f t="shared" si="57"/>
        <v>0</v>
      </c>
      <c r="AY41" s="119">
        <f t="shared" si="57"/>
        <v>0</v>
      </c>
      <c r="AZ41" s="119">
        <f t="shared" si="57"/>
        <v>0</v>
      </c>
      <c r="BA41" s="119">
        <f t="shared" si="57"/>
        <v>0</v>
      </c>
      <c r="BB41" s="119">
        <f t="shared" si="57"/>
        <v>0</v>
      </c>
      <c r="BC41" s="119">
        <f t="shared" si="57"/>
        <v>0</v>
      </c>
      <c r="BD41" s="119">
        <f t="shared" si="57"/>
        <v>0</v>
      </c>
      <c r="BE41" s="119">
        <f t="shared" si="57"/>
        <v>0</v>
      </c>
      <c r="BF41" s="119">
        <f t="shared" si="57"/>
        <v>0</v>
      </c>
      <c r="BG41" s="119">
        <f t="shared" si="57"/>
        <v>0</v>
      </c>
      <c r="BH41" s="119">
        <f t="shared" si="57"/>
        <v>0</v>
      </c>
      <c r="BI41" s="119">
        <f t="shared" si="57"/>
        <v>0</v>
      </c>
      <c r="BJ41" s="119">
        <f t="shared" si="57"/>
        <v>0</v>
      </c>
      <c r="BK41" s="119">
        <f t="shared" si="57"/>
        <v>0</v>
      </c>
      <c r="BL41" s="119">
        <f t="shared" si="57"/>
        <v>0</v>
      </c>
      <c r="BM41" s="119">
        <f t="shared" si="57"/>
        <v>0</v>
      </c>
      <c r="BN41" s="119">
        <f t="shared" si="57"/>
        <v>0</v>
      </c>
      <c r="BO41" s="119">
        <f t="shared" si="57"/>
        <v>0</v>
      </c>
      <c r="BP41" s="119">
        <f t="shared" si="57"/>
        <v>0</v>
      </c>
      <c r="BQ41" s="119">
        <f t="shared" si="57"/>
        <v>0</v>
      </c>
      <c r="BR41" s="119">
        <f t="shared" si="57"/>
        <v>0</v>
      </c>
      <c r="BS41" s="119">
        <f t="shared" si="57"/>
        <v>0</v>
      </c>
      <c r="BT41" s="119">
        <f t="shared" ref="BT41:CC41" si="58">MIN(BS41+1,ROUNDUP($F98,0))</f>
        <v>0</v>
      </c>
      <c r="BU41" s="119">
        <f t="shared" si="58"/>
        <v>0</v>
      </c>
      <c r="BV41" s="119">
        <f t="shared" si="58"/>
        <v>0</v>
      </c>
      <c r="BW41" s="119">
        <f t="shared" si="58"/>
        <v>0</v>
      </c>
      <c r="BX41" s="119">
        <f t="shared" si="58"/>
        <v>0</v>
      </c>
      <c r="BY41" s="119">
        <f t="shared" si="58"/>
        <v>0</v>
      </c>
      <c r="BZ41" s="119">
        <f t="shared" si="58"/>
        <v>0</v>
      </c>
      <c r="CA41" s="119">
        <f t="shared" si="58"/>
        <v>0</v>
      </c>
      <c r="CB41" s="119">
        <f t="shared" si="58"/>
        <v>0</v>
      </c>
      <c r="CC41" s="119">
        <f t="shared" si="58"/>
        <v>0</v>
      </c>
    </row>
    <row r="42" spans="2:81" outlineLevel="1" x14ac:dyDescent="0.25">
      <c r="B42" s="92" t="str">
        <f>Inputs!B52</f>
        <v>[Not Used]</v>
      </c>
      <c r="H42" s="119">
        <f t="shared" ref="H42:BS42" si="59">MIN(G42+1,ROUNDUP($F99,0))</f>
        <v>0</v>
      </c>
      <c r="I42" s="119">
        <f t="shared" si="59"/>
        <v>0</v>
      </c>
      <c r="J42" s="119">
        <f t="shared" si="59"/>
        <v>0</v>
      </c>
      <c r="K42" s="119">
        <f t="shared" si="59"/>
        <v>0</v>
      </c>
      <c r="L42" s="119">
        <f t="shared" si="59"/>
        <v>0</v>
      </c>
      <c r="M42" s="119">
        <f t="shared" si="59"/>
        <v>0</v>
      </c>
      <c r="N42" s="119">
        <f t="shared" si="59"/>
        <v>0</v>
      </c>
      <c r="O42" s="119">
        <f t="shared" si="59"/>
        <v>0</v>
      </c>
      <c r="P42" s="119">
        <f t="shared" si="59"/>
        <v>0</v>
      </c>
      <c r="Q42" s="119">
        <f t="shared" si="59"/>
        <v>0</v>
      </c>
      <c r="R42" s="119">
        <f t="shared" si="59"/>
        <v>0</v>
      </c>
      <c r="S42" s="119">
        <f t="shared" si="59"/>
        <v>0</v>
      </c>
      <c r="T42" s="119">
        <f t="shared" si="59"/>
        <v>0</v>
      </c>
      <c r="U42" s="119">
        <f t="shared" si="59"/>
        <v>0</v>
      </c>
      <c r="V42" s="119">
        <f t="shared" si="59"/>
        <v>0</v>
      </c>
      <c r="W42" s="119">
        <f t="shared" si="59"/>
        <v>0</v>
      </c>
      <c r="X42" s="119">
        <f t="shared" si="59"/>
        <v>0</v>
      </c>
      <c r="Y42" s="119">
        <f t="shared" si="59"/>
        <v>0</v>
      </c>
      <c r="Z42" s="119">
        <f t="shared" si="59"/>
        <v>0</v>
      </c>
      <c r="AA42" s="119">
        <f t="shared" si="59"/>
        <v>0</v>
      </c>
      <c r="AB42" s="119">
        <f t="shared" si="59"/>
        <v>0</v>
      </c>
      <c r="AC42" s="119">
        <f t="shared" si="59"/>
        <v>0</v>
      </c>
      <c r="AD42" s="119">
        <f t="shared" si="59"/>
        <v>0</v>
      </c>
      <c r="AE42" s="119">
        <f t="shared" si="59"/>
        <v>0</v>
      </c>
      <c r="AF42" s="119">
        <f t="shared" si="59"/>
        <v>0</v>
      </c>
      <c r="AG42" s="119">
        <f t="shared" si="59"/>
        <v>0</v>
      </c>
      <c r="AH42" s="119">
        <f t="shared" si="59"/>
        <v>0</v>
      </c>
      <c r="AI42" s="119">
        <f t="shared" si="59"/>
        <v>0</v>
      </c>
      <c r="AJ42" s="119">
        <f t="shared" si="59"/>
        <v>0</v>
      </c>
      <c r="AK42" s="119">
        <f t="shared" si="59"/>
        <v>0</v>
      </c>
      <c r="AL42" s="119">
        <f t="shared" si="59"/>
        <v>0</v>
      </c>
      <c r="AM42" s="119">
        <f t="shared" si="59"/>
        <v>0</v>
      </c>
      <c r="AN42" s="119">
        <f t="shared" si="59"/>
        <v>0</v>
      </c>
      <c r="AO42" s="119">
        <f t="shared" si="59"/>
        <v>0</v>
      </c>
      <c r="AP42" s="119">
        <f t="shared" si="59"/>
        <v>0</v>
      </c>
      <c r="AQ42" s="119">
        <f t="shared" si="59"/>
        <v>0</v>
      </c>
      <c r="AR42" s="119">
        <f t="shared" si="59"/>
        <v>0</v>
      </c>
      <c r="AS42" s="119">
        <f t="shared" si="59"/>
        <v>0</v>
      </c>
      <c r="AT42" s="119">
        <f t="shared" si="59"/>
        <v>0</v>
      </c>
      <c r="AU42" s="119">
        <f t="shared" si="59"/>
        <v>0</v>
      </c>
      <c r="AV42" s="119">
        <f t="shared" si="59"/>
        <v>0</v>
      </c>
      <c r="AW42" s="119">
        <f t="shared" si="59"/>
        <v>0</v>
      </c>
      <c r="AX42" s="119">
        <f t="shared" si="59"/>
        <v>0</v>
      </c>
      <c r="AY42" s="119">
        <f t="shared" si="59"/>
        <v>0</v>
      </c>
      <c r="AZ42" s="119">
        <f t="shared" si="59"/>
        <v>0</v>
      </c>
      <c r="BA42" s="119">
        <f t="shared" si="59"/>
        <v>0</v>
      </c>
      <c r="BB42" s="119">
        <f t="shared" si="59"/>
        <v>0</v>
      </c>
      <c r="BC42" s="119">
        <f t="shared" si="59"/>
        <v>0</v>
      </c>
      <c r="BD42" s="119">
        <f t="shared" si="59"/>
        <v>0</v>
      </c>
      <c r="BE42" s="119">
        <f t="shared" si="59"/>
        <v>0</v>
      </c>
      <c r="BF42" s="119">
        <f t="shared" si="59"/>
        <v>0</v>
      </c>
      <c r="BG42" s="119">
        <f t="shared" si="59"/>
        <v>0</v>
      </c>
      <c r="BH42" s="119">
        <f t="shared" si="59"/>
        <v>0</v>
      </c>
      <c r="BI42" s="119">
        <f t="shared" si="59"/>
        <v>0</v>
      </c>
      <c r="BJ42" s="119">
        <f t="shared" si="59"/>
        <v>0</v>
      </c>
      <c r="BK42" s="119">
        <f t="shared" si="59"/>
        <v>0</v>
      </c>
      <c r="BL42" s="119">
        <f t="shared" si="59"/>
        <v>0</v>
      </c>
      <c r="BM42" s="119">
        <f t="shared" si="59"/>
        <v>0</v>
      </c>
      <c r="BN42" s="119">
        <f t="shared" si="59"/>
        <v>0</v>
      </c>
      <c r="BO42" s="119">
        <f t="shared" si="59"/>
        <v>0</v>
      </c>
      <c r="BP42" s="119">
        <f t="shared" si="59"/>
        <v>0</v>
      </c>
      <c r="BQ42" s="119">
        <f t="shared" si="59"/>
        <v>0</v>
      </c>
      <c r="BR42" s="119">
        <f t="shared" si="59"/>
        <v>0</v>
      </c>
      <c r="BS42" s="119">
        <f t="shared" si="59"/>
        <v>0</v>
      </c>
      <c r="BT42" s="119">
        <f t="shared" ref="BT42:CC42" si="60">MIN(BS42+1,ROUNDUP($F99,0))</f>
        <v>0</v>
      </c>
      <c r="BU42" s="119">
        <f t="shared" si="60"/>
        <v>0</v>
      </c>
      <c r="BV42" s="119">
        <f t="shared" si="60"/>
        <v>0</v>
      </c>
      <c r="BW42" s="119">
        <f t="shared" si="60"/>
        <v>0</v>
      </c>
      <c r="BX42" s="119">
        <f t="shared" si="60"/>
        <v>0</v>
      </c>
      <c r="BY42" s="119">
        <f t="shared" si="60"/>
        <v>0</v>
      </c>
      <c r="BZ42" s="119">
        <f t="shared" si="60"/>
        <v>0</v>
      </c>
      <c r="CA42" s="119">
        <f t="shared" si="60"/>
        <v>0</v>
      </c>
      <c r="CB42" s="119">
        <f t="shared" si="60"/>
        <v>0</v>
      </c>
      <c r="CC42" s="119">
        <f t="shared" si="60"/>
        <v>0</v>
      </c>
    </row>
    <row r="43" spans="2:81" outlineLevel="1" x14ac:dyDescent="0.25">
      <c r="B43" s="92" t="str">
        <f>Inputs!B53</f>
        <v>[Not Used]</v>
      </c>
      <c r="H43" s="119">
        <f t="shared" ref="H43:BS43" si="61">MIN(G43+1,ROUNDUP($F100,0))</f>
        <v>0</v>
      </c>
      <c r="I43" s="119">
        <f t="shared" si="61"/>
        <v>0</v>
      </c>
      <c r="J43" s="119">
        <f t="shared" si="61"/>
        <v>0</v>
      </c>
      <c r="K43" s="119">
        <f t="shared" si="61"/>
        <v>0</v>
      </c>
      <c r="L43" s="119">
        <f t="shared" si="61"/>
        <v>0</v>
      </c>
      <c r="M43" s="119">
        <f t="shared" si="61"/>
        <v>0</v>
      </c>
      <c r="N43" s="119">
        <f t="shared" si="61"/>
        <v>0</v>
      </c>
      <c r="O43" s="119">
        <f t="shared" si="61"/>
        <v>0</v>
      </c>
      <c r="P43" s="119">
        <f t="shared" si="61"/>
        <v>0</v>
      </c>
      <c r="Q43" s="119">
        <f t="shared" si="61"/>
        <v>0</v>
      </c>
      <c r="R43" s="119">
        <f t="shared" si="61"/>
        <v>0</v>
      </c>
      <c r="S43" s="119">
        <f t="shared" si="61"/>
        <v>0</v>
      </c>
      <c r="T43" s="119">
        <f t="shared" si="61"/>
        <v>0</v>
      </c>
      <c r="U43" s="119">
        <f t="shared" si="61"/>
        <v>0</v>
      </c>
      <c r="V43" s="119">
        <f t="shared" si="61"/>
        <v>0</v>
      </c>
      <c r="W43" s="119">
        <f t="shared" si="61"/>
        <v>0</v>
      </c>
      <c r="X43" s="119">
        <f t="shared" si="61"/>
        <v>0</v>
      </c>
      <c r="Y43" s="119">
        <f t="shared" si="61"/>
        <v>0</v>
      </c>
      <c r="Z43" s="119">
        <f t="shared" si="61"/>
        <v>0</v>
      </c>
      <c r="AA43" s="119">
        <f t="shared" si="61"/>
        <v>0</v>
      </c>
      <c r="AB43" s="119">
        <f t="shared" si="61"/>
        <v>0</v>
      </c>
      <c r="AC43" s="119">
        <f t="shared" si="61"/>
        <v>0</v>
      </c>
      <c r="AD43" s="119">
        <f t="shared" si="61"/>
        <v>0</v>
      </c>
      <c r="AE43" s="119">
        <f t="shared" si="61"/>
        <v>0</v>
      </c>
      <c r="AF43" s="119">
        <f t="shared" si="61"/>
        <v>0</v>
      </c>
      <c r="AG43" s="119">
        <f t="shared" si="61"/>
        <v>0</v>
      </c>
      <c r="AH43" s="119">
        <f t="shared" si="61"/>
        <v>0</v>
      </c>
      <c r="AI43" s="119">
        <f t="shared" si="61"/>
        <v>0</v>
      </c>
      <c r="AJ43" s="119">
        <f t="shared" si="61"/>
        <v>0</v>
      </c>
      <c r="AK43" s="119">
        <f t="shared" si="61"/>
        <v>0</v>
      </c>
      <c r="AL43" s="119">
        <f t="shared" si="61"/>
        <v>0</v>
      </c>
      <c r="AM43" s="119">
        <f t="shared" si="61"/>
        <v>0</v>
      </c>
      <c r="AN43" s="119">
        <f t="shared" si="61"/>
        <v>0</v>
      </c>
      <c r="AO43" s="119">
        <f t="shared" si="61"/>
        <v>0</v>
      </c>
      <c r="AP43" s="119">
        <f t="shared" si="61"/>
        <v>0</v>
      </c>
      <c r="AQ43" s="119">
        <f t="shared" si="61"/>
        <v>0</v>
      </c>
      <c r="AR43" s="119">
        <f t="shared" si="61"/>
        <v>0</v>
      </c>
      <c r="AS43" s="119">
        <f t="shared" si="61"/>
        <v>0</v>
      </c>
      <c r="AT43" s="119">
        <f t="shared" si="61"/>
        <v>0</v>
      </c>
      <c r="AU43" s="119">
        <f t="shared" si="61"/>
        <v>0</v>
      </c>
      <c r="AV43" s="119">
        <f t="shared" si="61"/>
        <v>0</v>
      </c>
      <c r="AW43" s="119">
        <f t="shared" si="61"/>
        <v>0</v>
      </c>
      <c r="AX43" s="119">
        <f t="shared" si="61"/>
        <v>0</v>
      </c>
      <c r="AY43" s="119">
        <f t="shared" si="61"/>
        <v>0</v>
      </c>
      <c r="AZ43" s="119">
        <f t="shared" si="61"/>
        <v>0</v>
      </c>
      <c r="BA43" s="119">
        <f t="shared" si="61"/>
        <v>0</v>
      </c>
      <c r="BB43" s="119">
        <f t="shared" si="61"/>
        <v>0</v>
      </c>
      <c r="BC43" s="119">
        <f t="shared" si="61"/>
        <v>0</v>
      </c>
      <c r="BD43" s="119">
        <f t="shared" si="61"/>
        <v>0</v>
      </c>
      <c r="BE43" s="119">
        <f t="shared" si="61"/>
        <v>0</v>
      </c>
      <c r="BF43" s="119">
        <f t="shared" si="61"/>
        <v>0</v>
      </c>
      <c r="BG43" s="119">
        <f t="shared" si="61"/>
        <v>0</v>
      </c>
      <c r="BH43" s="119">
        <f t="shared" si="61"/>
        <v>0</v>
      </c>
      <c r="BI43" s="119">
        <f t="shared" si="61"/>
        <v>0</v>
      </c>
      <c r="BJ43" s="119">
        <f t="shared" si="61"/>
        <v>0</v>
      </c>
      <c r="BK43" s="119">
        <f t="shared" si="61"/>
        <v>0</v>
      </c>
      <c r="BL43" s="119">
        <f t="shared" si="61"/>
        <v>0</v>
      </c>
      <c r="BM43" s="119">
        <f t="shared" si="61"/>
        <v>0</v>
      </c>
      <c r="BN43" s="119">
        <f t="shared" si="61"/>
        <v>0</v>
      </c>
      <c r="BO43" s="119">
        <f t="shared" si="61"/>
        <v>0</v>
      </c>
      <c r="BP43" s="119">
        <f t="shared" si="61"/>
        <v>0</v>
      </c>
      <c r="BQ43" s="119">
        <f t="shared" si="61"/>
        <v>0</v>
      </c>
      <c r="BR43" s="119">
        <f t="shared" si="61"/>
        <v>0</v>
      </c>
      <c r="BS43" s="119">
        <f t="shared" si="61"/>
        <v>0</v>
      </c>
      <c r="BT43" s="119">
        <f t="shared" ref="BT43:CC43" si="62">MIN(BS43+1,ROUNDUP($F100,0))</f>
        <v>0</v>
      </c>
      <c r="BU43" s="119">
        <f t="shared" si="62"/>
        <v>0</v>
      </c>
      <c r="BV43" s="119">
        <f t="shared" si="62"/>
        <v>0</v>
      </c>
      <c r="BW43" s="119">
        <f t="shared" si="62"/>
        <v>0</v>
      </c>
      <c r="BX43" s="119">
        <f t="shared" si="62"/>
        <v>0</v>
      </c>
      <c r="BY43" s="119">
        <f t="shared" si="62"/>
        <v>0</v>
      </c>
      <c r="BZ43" s="119">
        <f t="shared" si="62"/>
        <v>0</v>
      </c>
      <c r="CA43" s="119">
        <f t="shared" si="62"/>
        <v>0</v>
      </c>
      <c r="CB43" s="119">
        <f t="shared" si="62"/>
        <v>0</v>
      </c>
      <c r="CC43" s="119">
        <f t="shared" si="62"/>
        <v>0</v>
      </c>
    </row>
    <row r="44" spans="2:81" outlineLevel="1" x14ac:dyDescent="0.25">
      <c r="B44" s="92" t="str">
        <f>Inputs!B54</f>
        <v>[Not Used]</v>
      </c>
      <c r="H44" s="119">
        <f t="shared" ref="H44:BS44" si="63">MIN(G44+1,ROUNDUP($F101,0))</f>
        <v>0</v>
      </c>
      <c r="I44" s="119">
        <f t="shared" si="63"/>
        <v>0</v>
      </c>
      <c r="J44" s="119">
        <f t="shared" si="63"/>
        <v>0</v>
      </c>
      <c r="K44" s="119">
        <f t="shared" si="63"/>
        <v>0</v>
      </c>
      <c r="L44" s="119">
        <f t="shared" si="63"/>
        <v>0</v>
      </c>
      <c r="M44" s="119">
        <f t="shared" si="63"/>
        <v>0</v>
      </c>
      <c r="N44" s="119">
        <f t="shared" si="63"/>
        <v>0</v>
      </c>
      <c r="O44" s="119">
        <f t="shared" si="63"/>
        <v>0</v>
      </c>
      <c r="P44" s="119">
        <f t="shared" si="63"/>
        <v>0</v>
      </c>
      <c r="Q44" s="119">
        <f t="shared" si="63"/>
        <v>0</v>
      </c>
      <c r="R44" s="119">
        <f t="shared" si="63"/>
        <v>0</v>
      </c>
      <c r="S44" s="119">
        <f t="shared" si="63"/>
        <v>0</v>
      </c>
      <c r="T44" s="119">
        <f t="shared" si="63"/>
        <v>0</v>
      </c>
      <c r="U44" s="119">
        <f t="shared" si="63"/>
        <v>0</v>
      </c>
      <c r="V44" s="119">
        <f t="shared" si="63"/>
        <v>0</v>
      </c>
      <c r="W44" s="119">
        <f t="shared" si="63"/>
        <v>0</v>
      </c>
      <c r="X44" s="119">
        <f t="shared" si="63"/>
        <v>0</v>
      </c>
      <c r="Y44" s="119">
        <f t="shared" si="63"/>
        <v>0</v>
      </c>
      <c r="Z44" s="119">
        <f t="shared" si="63"/>
        <v>0</v>
      </c>
      <c r="AA44" s="119">
        <f t="shared" si="63"/>
        <v>0</v>
      </c>
      <c r="AB44" s="119">
        <f t="shared" si="63"/>
        <v>0</v>
      </c>
      <c r="AC44" s="119">
        <f t="shared" si="63"/>
        <v>0</v>
      </c>
      <c r="AD44" s="119">
        <f t="shared" si="63"/>
        <v>0</v>
      </c>
      <c r="AE44" s="119">
        <f t="shared" si="63"/>
        <v>0</v>
      </c>
      <c r="AF44" s="119">
        <f t="shared" si="63"/>
        <v>0</v>
      </c>
      <c r="AG44" s="119">
        <f t="shared" si="63"/>
        <v>0</v>
      </c>
      <c r="AH44" s="119">
        <f t="shared" si="63"/>
        <v>0</v>
      </c>
      <c r="AI44" s="119">
        <f t="shared" si="63"/>
        <v>0</v>
      </c>
      <c r="AJ44" s="119">
        <f t="shared" si="63"/>
        <v>0</v>
      </c>
      <c r="AK44" s="119">
        <f t="shared" si="63"/>
        <v>0</v>
      </c>
      <c r="AL44" s="119">
        <f t="shared" si="63"/>
        <v>0</v>
      </c>
      <c r="AM44" s="119">
        <f t="shared" si="63"/>
        <v>0</v>
      </c>
      <c r="AN44" s="119">
        <f t="shared" si="63"/>
        <v>0</v>
      </c>
      <c r="AO44" s="119">
        <f t="shared" si="63"/>
        <v>0</v>
      </c>
      <c r="AP44" s="119">
        <f t="shared" si="63"/>
        <v>0</v>
      </c>
      <c r="AQ44" s="119">
        <f t="shared" si="63"/>
        <v>0</v>
      </c>
      <c r="AR44" s="119">
        <f t="shared" si="63"/>
        <v>0</v>
      </c>
      <c r="AS44" s="119">
        <f t="shared" si="63"/>
        <v>0</v>
      </c>
      <c r="AT44" s="119">
        <f t="shared" si="63"/>
        <v>0</v>
      </c>
      <c r="AU44" s="119">
        <f t="shared" si="63"/>
        <v>0</v>
      </c>
      <c r="AV44" s="119">
        <f t="shared" si="63"/>
        <v>0</v>
      </c>
      <c r="AW44" s="119">
        <f t="shared" si="63"/>
        <v>0</v>
      </c>
      <c r="AX44" s="119">
        <f t="shared" si="63"/>
        <v>0</v>
      </c>
      <c r="AY44" s="119">
        <f t="shared" si="63"/>
        <v>0</v>
      </c>
      <c r="AZ44" s="119">
        <f t="shared" si="63"/>
        <v>0</v>
      </c>
      <c r="BA44" s="119">
        <f t="shared" si="63"/>
        <v>0</v>
      </c>
      <c r="BB44" s="119">
        <f t="shared" si="63"/>
        <v>0</v>
      </c>
      <c r="BC44" s="119">
        <f t="shared" si="63"/>
        <v>0</v>
      </c>
      <c r="BD44" s="119">
        <f t="shared" si="63"/>
        <v>0</v>
      </c>
      <c r="BE44" s="119">
        <f t="shared" si="63"/>
        <v>0</v>
      </c>
      <c r="BF44" s="119">
        <f t="shared" si="63"/>
        <v>0</v>
      </c>
      <c r="BG44" s="119">
        <f t="shared" si="63"/>
        <v>0</v>
      </c>
      <c r="BH44" s="119">
        <f t="shared" si="63"/>
        <v>0</v>
      </c>
      <c r="BI44" s="119">
        <f t="shared" si="63"/>
        <v>0</v>
      </c>
      <c r="BJ44" s="119">
        <f t="shared" si="63"/>
        <v>0</v>
      </c>
      <c r="BK44" s="119">
        <f t="shared" si="63"/>
        <v>0</v>
      </c>
      <c r="BL44" s="119">
        <f t="shared" si="63"/>
        <v>0</v>
      </c>
      <c r="BM44" s="119">
        <f t="shared" si="63"/>
        <v>0</v>
      </c>
      <c r="BN44" s="119">
        <f t="shared" si="63"/>
        <v>0</v>
      </c>
      <c r="BO44" s="119">
        <f t="shared" si="63"/>
        <v>0</v>
      </c>
      <c r="BP44" s="119">
        <f t="shared" si="63"/>
        <v>0</v>
      </c>
      <c r="BQ44" s="119">
        <f t="shared" si="63"/>
        <v>0</v>
      </c>
      <c r="BR44" s="119">
        <f t="shared" si="63"/>
        <v>0</v>
      </c>
      <c r="BS44" s="119">
        <f t="shared" si="63"/>
        <v>0</v>
      </c>
      <c r="BT44" s="119">
        <f t="shared" ref="BT44:CC44" si="64">MIN(BS44+1,ROUNDUP($F101,0))</f>
        <v>0</v>
      </c>
      <c r="BU44" s="119">
        <f t="shared" si="64"/>
        <v>0</v>
      </c>
      <c r="BV44" s="119">
        <f t="shared" si="64"/>
        <v>0</v>
      </c>
      <c r="BW44" s="119">
        <f t="shared" si="64"/>
        <v>0</v>
      </c>
      <c r="BX44" s="119">
        <f t="shared" si="64"/>
        <v>0</v>
      </c>
      <c r="BY44" s="119">
        <f t="shared" si="64"/>
        <v>0</v>
      </c>
      <c r="BZ44" s="119">
        <f t="shared" si="64"/>
        <v>0</v>
      </c>
      <c r="CA44" s="119">
        <f t="shared" si="64"/>
        <v>0</v>
      </c>
      <c r="CB44" s="119">
        <f t="shared" si="64"/>
        <v>0</v>
      </c>
      <c r="CC44" s="119">
        <f t="shared" si="64"/>
        <v>0</v>
      </c>
    </row>
    <row r="45" spans="2:81" outlineLevel="1" x14ac:dyDescent="0.25">
      <c r="B45" s="92" t="str">
        <f>Inputs!B55</f>
        <v>[Not Used]</v>
      </c>
      <c r="H45" s="119">
        <f t="shared" ref="H45:BS45" si="65">MIN(G45+1,ROUNDUP($F102,0))</f>
        <v>0</v>
      </c>
      <c r="I45" s="119">
        <f t="shared" si="65"/>
        <v>0</v>
      </c>
      <c r="J45" s="119">
        <f t="shared" si="65"/>
        <v>0</v>
      </c>
      <c r="K45" s="119">
        <f t="shared" si="65"/>
        <v>0</v>
      </c>
      <c r="L45" s="119">
        <f t="shared" si="65"/>
        <v>0</v>
      </c>
      <c r="M45" s="119">
        <f t="shared" si="65"/>
        <v>0</v>
      </c>
      <c r="N45" s="119">
        <f t="shared" si="65"/>
        <v>0</v>
      </c>
      <c r="O45" s="119">
        <f t="shared" si="65"/>
        <v>0</v>
      </c>
      <c r="P45" s="119">
        <f t="shared" si="65"/>
        <v>0</v>
      </c>
      <c r="Q45" s="119">
        <f t="shared" si="65"/>
        <v>0</v>
      </c>
      <c r="R45" s="119">
        <f t="shared" si="65"/>
        <v>0</v>
      </c>
      <c r="S45" s="119">
        <f t="shared" si="65"/>
        <v>0</v>
      </c>
      <c r="T45" s="119">
        <f t="shared" si="65"/>
        <v>0</v>
      </c>
      <c r="U45" s="119">
        <f t="shared" si="65"/>
        <v>0</v>
      </c>
      <c r="V45" s="119">
        <f t="shared" si="65"/>
        <v>0</v>
      </c>
      <c r="W45" s="119">
        <f t="shared" si="65"/>
        <v>0</v>
      </c>
      <c r="X45" s="119">
        <f t="shared" si="65"/>
        <v>0</v>
      </c>
      <c r="Y45" s="119">
        <f t="shared" si="65"/>
        <v>0</v>
      </c>
      <c r="Z45" s="119">
        <f t="shared" si="65"/>
        <v>0</v>
      </c>
      <c r="AA45" s="119">
        <f t="shared" si="65"/>
        <v>0</v>
      </c>
      <c r="AB45" s="119">
        <f t="shared" si="65"/>
        <v>0</v>
      </c>
      <c r="AC45" s="119">
        <f t="shared" si="65"/>
        <v>0</v>
      </c>
      <c r="AD45" s="119">
        <f t="shared" si="65"/>
        <v>0</v>
      </c>
      <c r="AE45" s="119">
        <f t="shared" si="65"/>
        <v>0</v>
      </c>
      <c r="AF45" s="119">
        <f t="shared" si="65"/>
        <v>0</v>
      </c>
      <c r="AG45" s="119">
        <f t="shared" si="65"/>
        <v>0</v>
      </c>
      <c r="AH45" s="119">
        <f t="shared" si="65"/>
        <v>0</v>
      </c>
      <c r="AI45" s="119">
        <f t="shared" si="65"/>
        <v>0</v>
      </c>
      <c r="AJ45" s="119">
        <f t="shared" si="65"/>
        <v>0</v>
      </c>
      <c r="AK45" s="119">
        <f t="shared" si="65"/>
        <v>0</v>
      </c>
      <c r="AL45" s="119">
        <f t="shared" si="65"/>
        <v>0</v>
      </c>
      <c r="AM45" s="119">
        <f t="shared" si="65"/>
        <v>0</v>
      </c>
      <c r="AN45" s="119">
        <f t="shared" si="65"/>
        <v>0</v>
      </c>
      <c r="AO45" s="119">
        <f t="shared" si="65"/>
        <v>0</v>
      </c>
      <c r="AP45" s="119">
        <f t="shared" si="65"/>
        <v>0</v>
      </c>
      <c r="AQ45" s="119">
        <f t="shared" si="65"/>
        <v>0</v>
      </c>
      <c r="AR45" s="119">
        <f t="shared" si="65"/>
        <v>0</v>
      </c>
      <c r="AS45" s="119">
        <f t="shared" si="65"/>
        <v>0</v>
      </c>
      <c r="AT45" s="119">
        <f t="shared" si="65"/>
        <v>0</v>
      </c>
      <c r="AU45" s="119">
        <f t="shared" si="65"/>
        <v>0</v>
      </c>
      <c r="AV45" s="119">
        <f t="shared" si="65"/>
        <v>0</v>
      </c>
      <c r="AW45" s="119">
        <f t="shared" si="65"/>
        <v>0</v>
      </c>
      <c r="AX45" s="119">
        <f t="shared" si="65"/>
        <v>0</v>
      </c>
      <c r="AY45" s="119">
        <f t="shared" si="65"/>
        <v>0</v>
      </c>
      <c r="AZ45" s="119">
        <f t="shared" si="65"/>
        <v>0</v>
      </c>
      <c r="BA45" s="119">
        <f t="shared" si="65"/>
        <v>0</v>
      </c>
      <c r="BB45" s="119">
        <f t="shared" si="65"/>
        <v>0</v>
      </c>
      <c r="BC45" s="119">
        <f t="shared" si="65"/>
        <v>0</v>
      </c>
      <c r="BD45" s="119">
        <f t="shared" si="65"/>
        <v>0</v>
      </c>
      <c r="BE45" s="119">
        <f t="shared" si="65"/>
        <v>0</v>
      </c>
      <c r="BF45" s="119">
        <f t="shared" si="65"/>
        <v>0</v>
      </c>
      <c r="BG45" s="119">
        <f t="shared" si="65"/>
        <v>0</v>
      </c>
      <c r="BH45" s="119">
        <f t="shared" si="65"/>
        <v>0</v>
      </c>
      <c r="BI45" s="119">
        <f t="shared" si="65"/>
        <v>0</v>
      </c>
      <c r="BJ45" s="119">
        <f t="shared" si="65"/>
        <v>0</v>
      </c>
      <c r="BK45" s="119">
        <f t="shared" si="65"/>
        <v>0</v>
      </c>
      <c r="BL45" s="119">
        <f t="shared" si="65"/>
        <v>0</v>
      </c>
      <c r="BM45" s="119">
        <f t="shared" si="65"/>
        <v>0</v>
      </c>
      <c r="BN45" s="119">
        <f t="shared" si="65"/>
        <v>0</v>
      </c>
      <c r="BO45" s="119">
        <f t="shared" si="65"/>
        <v>0</v>
      </c>
      <c r="BP45" s="119">
        <f t="shared" si="65"/>
        <v>0</v>
      </c>
      <c r="BQ45" s="119">
        <f t="shared" si="65"/>
        <v>0</v>
      </c>
      <c r="BR45" s="119">
        <f t="shared" si="65"/>
        <v>0</v>
      </c>
      <c r="BS45" s="119">
        <f t="shared" si="65"/>
        <v>0</v>
      </c>
      <c r="BT45" s="119">
        <f t="shared" ref="BT45:CC45" si="66">MIN(BS45+1,ROUNDUP($F102,0))</f>
        <v>0</v>
      </c>
      <c r="BU45" s="119">
        <f t="shared" si="66"/>
        <v>0</v>
      </c>
      <c r="BV45" s="119">
        <f t="shared" si="66"/>
        <v>0</v>
      </c>
      <c r="BW45" s="119">
        <f t="shared" si="66"/>
        <v>0</v>
      </c>
      <c r="BX45" s="119">
        <f t="shared" si="66"/>
        <v>0</v>
      </c>
      <c r="BY45" s="119">
        <f t="shared" si="66"/>
        <v>0</v>
      </c>
      <c r="BZ45" s="119">
        <f t="shared" si="66"/>
        <v>0</v>
      </c>
      <c r="CA45" s="119">
        <f t="shared" si="66"/>
        <v>0</v>
      </c>
      <c r="CB45" s="119">
        <f t="shared" si="66"/>
        <v>0</v>
      </c>
      <c r="CC45" s="119">
        <f t="shared" si="66"/>
        <v>0</v>
      </c>
    </row>
    <row r="46" spans="2:81" outlineLevel="1" x14ac:dyDescent="0.25">
      <c r="B46" s="92" t="str">
        <f>Inputs!B56</f>
        <v>[Not Used]</v>
      </c>
      <c r="H46" s="119">
        <f t="shared" ref="H46:BS46" si="67">MIN(G46+1,ROUNDUP($F103,0))</f>
        <v>0</v>
      </c>
      <c r="I46" s="119">
        <f t="shared" si="67"/>
        <v>0</v>
      </c>
      <c r="J46" s="119">
        <f t="shared" si="67"/>
        <v>0</v>
      </c>
      <c r="K46" s="119">
        <f t="shared" si="67"/>
        <v>0</v>
      </c>
      <c r="L46" s="119">
        <f t="shared" si="67"/>
        <v>0</v>
      </c>
      <c r="M46" s="119">
        <f t="shared" si="67"/>
        <v>0</v>
      </c>
      <c r="N46" s="119">
        <f t="shared" si="67"/>
        <v>0</v>
      </c>
      <c r="O46" s="119">
        <f t="shared" si="67"/>
        <v>0</v>
      </c>
      <c r="P46" s="119">
        <f t="shared" si="67"/>
        <v>0</v>
      </c>
      <c r="Q46" s="119">
        <f t="shared" si="67"/>
        <v>0</v>
      </c>
      <c r="R46" s="119">
        <f t="shared" si="67"/>
        <v>0</v>
      </c>
      <c r="S46" s="119">
        <f t="shared" si="67"/>
        <v>0</v>
      </c>
      <c r="T46" s="119">
        <f t="shared" si="67"/>
        <v>0</v>
      </c>
      <c r="U46" s="119">
        <f t="shared" si="67"/>
        <v>0</v>
      </c>
      <c r="V46" s="119">
        <f t="shared" si="67"/>
        <v>0</v>
      </c>
      <c r="W46" s="119">
        <f t="shared" si="67"/>
        <v>0</v>
      </c>
      <c r="X46" s="119">
        <f t="shared" si="67"/>
        <v>0</v>
      </c>
      <c r="Y46" s="119">
        <f t="shared" si="67"/>
        <v>0</v>
      </c>
      <c r="Z46" s="119">
        <f t="shared" si="67"/>
        <v>0</v>
      </c>
      <c r="AA46" s="119">
        <f t="shared" si="67"/>
        <v>0</v>
      </c>
      <c r="AB46" s="119">
        <f t="shared" si="67"/>
        <v>0</v>
      </c>
      <c r="AC46" s="119">
        <f t="shared" si="67"/>
        <v>0</v>
      </c>
      <c r="AD46" s="119">
        <f t="shared" si="67"/>
        <v>0</v>
      </c>
      <c r="AE46" s="119">
        <f t="shared" si="67"/>
        <v>0</v>
      </c>
      <c r="AF46" s="119">
        <f t="shared" si="67"/>
        <v>0</v>
      </c>
      <c r="AG46" s="119">
        <f t="shared" si="67"/>
        <v>0</v>
      </c>
      <c r="AH46" s="119">
        <f t="shared" si="67"/>
        <v>0</v>
      </c>
      <c r="AI46" s="119">
        <f t="shared" si="67"/>
        <v>0</v>
      </c>
      <c r="AJ46" s="119">
        <f t="shared" si="67"/>
        <v>0</v>
      </c>
      <c r="AK46" s="119">
        <f t="shared" si="67"/>
        <v>0</v>
      </c>
      <c r="AL46" s="119">
        <f t="shared" si="67"/>
        <v>0</v>
      </c>
      <c r="AM46" s="119">
        <f t="shared" si="67"/>
        <v>0</v>
      </c>
      <c r="AN46" s="119">
        <f t="shared" si="67"/>
        <v>0</v>
      </c>
      <c r="AO46" s="119">
        <f t="shared" si="67"/>
        <v>0</v>
      </c>
      <c r="AP46" s="119">
        <f t="shared" si="67"/>
        <v>0</v>
      </c>
      <c r="AQ46" s="119">
        <f t="shared" si="67"/>
        <v>0</v>
      </c>
      <c r="AR46" s="119">
        <f t="shared" si="67"/>
        <v>0</v>
      </c>
      <c r="AS46" s="119">
        <f t="shared" si="67"/>
        <v>0</v>
      </c>
      <c r="AT46" s="119">
        <f t="shared" si="67"/>
        <v>0</v>
      </c>
      <c r="AU46" s="119">
        <f t="shared" si="67"/>
        <v>0</v>
      </c>
      <c r="AV46" s="119">
        <f t="shared" si="67"/>
        <v>0</v>
      </c>
      <c r="AW46" s="119">
        <f t="shared" si="67"/>
        <v>0</v>
      </c>
      <c r="AX46" s="119">
        <f t="shared" si="67"/>
        <v>0</v>
      </c>
      <c r="AY46" s="119">
        <f t="shared" si="67"/>
        <v>0</v>
      </c>
      <c r="AZ46" s="119">
        <f t="shared" si="67"/>
        <v>0</v>
      </c>
      <c r="BA46" s="119">
        <f t="shared" si="67"/>
        <v>0</v>
      </c>
      <c r="BB46" s="119">
        <f t="shared" si="67"/>
        <v>0</v>
      </c>
      <c r="BC46" s="119">
        <f t="shared" si="67"/>
        <v>0</v>
      </c>
      <c r="BD46" s="119">
        <f t="shared" si="67"/>
        <v>0</v>
      </c>
      <c r="BE46" s="119">
        <f t="shared" si="67"/>
        <v>0</v>
      </c>
      <c r="BF46" s="119">
        <f t="shared" si="67"/>
        <v>0</v>
      </c>
      <c r="BG46" s="119">
        <f t="shared" si="67"/>
        <v>0</v>
      </c>
      <c r="BH46" s="119">
        <f t="shared" si="67"/>
        <v>0</v>
      </c>
      <c r="BI46" s="119">
        <f t="shared" si="67"/>
        <v>0</v>
      </c>
      <c r="BJ46" s="119">
        <f t="shared" si="67"/>
        <v>0</v>
      </c>
      <c r="BK46" s="119">
        <f t="shared" si="67"/>
        <v>0</v>
      </c>
      <c r="BL46" s="119">
        <f t="shared" si="67"/>
        <v>0</v>
      </c>
      <c r="BM46" s="119">
        <f t="shared" si="67"/>
        <v>0</v>
      </c>
      <c r="BN46" s="119">
        <f t="shared" si="67"/>
        <v>0</v>
      </c>
      <c r="BO46" s="119">
        <f t="shared" si="67"/>
        <v>0</v>
      </c>
      <c r="BP46" s="119">
        <f t="shared" si="67"/>
        <v>0</v>
      </c>
      <c r="BQ46" s="119">
        <f t="shared" si="67"/>
        <v>0</v>
      </c>
      <c r="BR46" s="119">
        <f t="shared" si="67"/>
        <v>0</v>
      </c>
      <c r="BS46" s="119">
        <f t="shared" si="67"/>
        <v>0</v>
      </c>
      <c r="BT46" s="119">
        <f t="shared" ref="BT46:CC46" si="68">MIN(BS46+1,ROUNDUP($F103,0))</f>
        <v>0</v>
      </c>
      <c r="BU46" s="119">
        <f t="shared" si="68"/>
        <v>0</v>
      </c>
      <c r="BV46" s="119">
        <f t="shared" si="68"/>
        <v>0</v>
      </c>
      <c r="BW46" s="119">
        <f t="shared" si="68"/>
        <v>0</v>
      </c>
      <c r="BX46" s="119">
        <f t="shared" si="68"/>
        <v>0</v>
      </c>
      <c r="BY46" s="119">
        <f t="shared" si="68"/>
        <v>0</v>
      </c>
      <c r="BZ46" s="119">
        <f t="shared" si="68"/>
        <v>0</v>
      </c>
      <c r="CA46" s="119">
        <f t="shared" si="68"/>
        <v>0</v>
      </c>
      <c r="CB46" s="119">
        <f t="shared" si="68"/>
        <v>0</v>
      </c>
      <c r="CC46" s="119">
        <f t="shared" si="68"/>
        <v>0</v>
      </c>
    </row>
    <row r="47" spans="2:81" outlineLevel="1" x14ac:dyDescent="0.25">
      <c r="B47" s="92" t="str">
        <f>Inputs!B57</f>
        <v>[Not Used]</v>
      </c>
      <c r="H47" s="119">
        <f t="shared" ref="H47:BS47" si="69">MIN(G47+1,ROUNDUP($F104,0))</f>
        <v>0</v>
      </c>
      <c r="I47" s="119">
        <f t="shared" si="69"/>
        <v>0</v>
      </c>
      <c r="J47" s="119">
        <f t="shared" si="69"/>
        <v>0</v>
      </c>
      <c r="K47" s="119">
        <f t="shared" si="69"/>
        <v>0</v>
      </c>
      <c r="L47" s="119">
        <f t="shared" si="69"/>
        <v>0</v>
      </c>
      <c r="M47" s="119">
        <f t="shared" si="69"/>
        <v>0</v>
      </c>
      <c r="N47" s="119">
        <f t="shared" si="69"/>
        <v>0</v>
      </c>
      <c r="O47" s="119">
        <f t="shared" si="69"/>
        <v>0</v>
      </c>
      <c r="P47" s="119">
        <f t="shared" si="69"/>
        <v>0</v>
      </c>
      <c r="Q47" s="119">
        <f t="shared" si="69"/>
        <v>0</v>
      </c>
      <c r="R47" s="119">
        <f t="shared" si="69"/>
        <v>0</v>
      </c>
      <c r="S47" s="119">
        <f t="shared" si="69"/>
        <v>0</v>
      </c>
      <c r="T47" s="119">
        <f t="shared" si="69"/>
        <v>0</v>
      </c>
      <c r="U47" s="119">
        <f t="shared" si="69"/>
        <v>0</v>
      </c>
      <c r="V47" s="119">
        <f t="shared" si="69"/>
        <v>0</v>
      </c>
      <c r="W47" s="119">
        <f t="shared" si="69"/>
        <v>0</v>
      </c>
      <c r="X47" s="119">
        <f t="shared" si="69"/>
        <v>0</v>
      </c>
      <c r="Y47" s="119">
        <f t="shared" si="69"/>
        <v>0</v>
      </c>
      <c r="Z47" s="119">
        <f t="shared" si="69"/>
        <v>0</v>
      </c>
      <c r="AA47" s="119">
        <f t="shared" si="69"/>
        <v>0</v>
      </c>
      <c r="AB47" s="119">
        <f t="shared" si="69"/>
        <v>0</v>
      </c>
      <c r="AC47" s="119">
        <f t="shared" si="69"/>
        <v>0</v>
      </c>
      <c r="AD47" s="119">
        <f t="shared" si="69"/>
        <v>0</v>
      </c>
      <c r="AE47" s="119">
        <f t="shared" si="69"/>
        <v>0</v>
      </c>
      <c r="AF47" s="119">
        <f t="shared" si="69"/>
        <v>0</v>
      </c>
      <c r="AG47" s="119">
        <f t="shared" si="69"/>
        <v>0</v>
      </c>
      <c r="AH47" s="119">
        <f t="shared" si="69"/>
        <v>0</v>
      </c>
      <c r="AI47" s="119">
        <f t="shared" si="69"/>
        <v>0</v>
      </c>
      <c r="AJ47" s="119">
        <f t="shared" si="69"/>
        <v>0</v>
      </c>
      <c r="AK47" s="119">
        <f t="shared" si="69"/>
        <v>0</v>
      </c>
      <c r="AL47" s="119">
        <f t="shared" si="69"/>
        <v>0</v>
      </c>
      <c r="AM47" s="119">
        <f t="shared" si="69"/>
        <v>0</v>
      </c>
      <c r="AN47" s="119">
        <f t="shared" si="69"/>
        <v>0</v>
      </c>
      <c r="AO47" s="119">
        <f t="shared" si="69"/>
        <v>0</v>
      </c>
      <c r="AP47" s="119">
        <f t="shared" si="69"/>
        <v>0</v>
      </c>
      <c r="AQ47" s="119">
        <f t="shared" si="69"/>
        <v>0</v>
      </c>
      <c r="AR47" s="119">
        <f t="shared" si="69"/>
        <v>0</v>
      </c>
      <c r="AS47" s="119">
        <f t="shared" si="69"/>
        <v>0</v>
      </c>
      <c r="AT47" s="119">
        <f t="shared" si="69"/>
        <v>0</v>
      </c>
      <c r="AU47" s="119">
        <f t="shared" si="69"/>
        <v>0</v>
      </c>
      <c r="AV47" s="119">
        <f t="shared" si="69"/>
        <v>0</v>
      </c>
      <c r="AW47" s="119">
        <f t="shared" si="69"/>
        <v>0</v>
      </c>
      <c r="AX47" s="119">
        <f t="shared" si="69"/>
        <v>0</v>
      </c>
      <c r="AY47" s="119">
        <f t="shared" si="69"/>
        <v>0</v>
      </c>
      <c r="AZ47" s="119">
        <f t="shared" si="69"/>
        <v>0</v>
      </c>
      <c r="BA47" s="119">
        <f t="shared" si="69"/>
        <v>0</v>
      </c>
      <c r="BB47" s="119">
        <f t="shared" si="69"/>
        <v>0</v>
      </c>
      <c r="BC47" s="119">
        <f t="shared" si="69"/>
        <v>0</v>
      </c>
      <c r="BD47" s="119">
        <f t="shared" si="69"/>
        <v>0</v>
      </c>
      <c r="BE47" s="119">
        <f t="shared" si="69"/>
        <v>0</v>
      </c>
      <c r="BF47" s="119">
        <f t="shared" si="69"/>
        <v>0</v>
      </c>
      <c r="BG47" s="119">
        <f t="shared" si="69"/>
        <v>0</v>
      </c>
      <c r="BH47" s="119">
        <f t="shared" si="69"/>
        <v>0</v>
      </c>
      <c r="BI47" s="119">
        <f t="shared" si="69"/>
        <v>0</v>
      </c>
      <c r="BJ47" s="119">
        <f t="shared" si="69"/>
        <v>0</v>
      </c>
      <c r="BK47" s="119">
        <f t="shared" si="69"/>
        <v>0</v>
      </c>
      <c r="BL47" s="119">
        <f t="shared" si="69"/>
        <v>0</v>
      </c>
      <c r="BM47" s="119">
        <f t="shared" si="69"/>
        <v>0</v>
      </c>
      <c r="BN47" s="119">
        <f t="shared" si="69"/>
        <v>0</v>
      </c>
      <c r="BO47" s="119">
        <f t="shared" si="69"/>
        <v>0</v>
      </c>
      <c r="BP47" s="119">
        <f t="shared" si="69"/>
        <v>0</v>
      </c>
      <c r="BQ47" s="119">
        <f t="shared" si="69"/>
        <v>0</v>
      </c>
      <c r="BR47" s="119">
        <f t="shared" si="69"/>
        <v>0</v>
      </c>
      <c r="BS47" s="119">
        <f t="shared" si="69"/>
        <v>0</v>
      </c>
      <c r="BT47" s="119">
        <f t="shared" ref="BT47:CC47" si="70">MIN(BS47+1,ROUNDUP($F104,0))</f>
        <v>0</v>
      </c>
      <c r="BU47" s="119">
        <f t="shared" si="70"/>
        <v>0</v>
      </c>
      <c r="BV47" s="119">
        <f t="shared" si="70"/>
        <v>0</v>
      </c>
      <c r="BW47" s="119">
        <f t="shared" si="70"/>
        <v>0</v>
      </c>
      <c r="BX47" s="119">
        <f t="shared" si="70"/>
        <v>0</v>
      </c>
      <c r="BY47" s="119">
        <f t="shared" si="70"/>
        <v>0</v>
      </c>
      <c r="BZ47" s="119">
        <f t="shared" si="70"/>
        <v>0</v>
      </c>
      <c r="CA47" s="119">
        <f t="shared" si="70"/>
        <v>0</v>
      </c>
      <c r="CB47" s="119">
        <f t="shared" si="70"/>
        <v>0</v>
      </c>
      <c r="CC47" s="119">
        <f t="shared" si="70"/>
        <v>0</v>
      </c>
    </row>
    <row r="48" spans="2:81" outlineLevel="1" x14ac:dyDescent="0.25">
      <c r="B48" s="92" t="str">
        <f>Inputs!B58</f>
        <v>[Not Used]</v>
      </c>
      <c r="H48" s="119">
        <f t="shared" ref="H48:BS48" si="71">MIN(G48+1,ROUNDUP($F105,0))</f>
        <v>0</v>
      </c>
      <c r="I48" s="119">
        <f t="shared" si="71"/>
        <v>0</v>
      </c>
      <c r="J48" s="119">
        <f t="shared" si="71"/>
        <v>0</v>
      </c>
      <c r="K48" s="119">
        <f t="shared" si="71"/>
        <v>0</v>
      </c>
      <c r="L48" s="119">
        <f t="shared" si="71"/>
        <v>0</v>
      </c>
      <c r="M48" s="119">
        <f t="shared" si="71"/>
        <v>0</v>
      </c>
      <c r="N48" s="119">
        <f t="shared" si="71"/>
        <v>0</v>
      </c>
      <c r="O48" s="119">
        <f t="shared" si="71"/>
        <v>0</v>
      </c>
      <c r="P48" s="119">
        <f t="shared" si="71"/>
        <v>0</v>
      </c>
      <c r="Q48" s="119">
        <f t="shared" si="71"/>
        <v>0</v>
      </c>
      <c r="R48" s="119">
        <f t="shared" si="71"/>
        <v>0</v>
      </c>
      <c r="S48" s="119">
        <f t="shared" si="71"/>
        <v>0</v>
      </c>
      <c r="T48" s="119">
        <f t="shared" si="71"/>
        <v>0</v>
      </c>
      <c r="U48" s="119">
        <f t="shared" si="71"/>
        <v>0</v>
      </c>
      <c r="V48" s="119">
        <f t="shared" si="71"/>
        <v>0</v>
      </c>
      <c r="W48" s="119">
        <f t="shared" si="71"/>
        <v>0</v>
      </c>
      <c r="X48" s="119">
        <f t="shared" si="71"/>
        <v>0</v>
      </c>
      <c r="Y48" s="119">
        <f t="shared" si="71"/>
        <v>0</v>
      </c>
      <c r="Z48" s="119">
        <f t="shared" si="71"/>
        <v>0</v>
      </c>
      <c r="AA48" s="119">
        <f t="shared" si="71"/>
        <v>0</v>
      </c>
      <c r="AB48" s="119">
        <f t="shared" si="71"/>
        <v>0</v>
      </c>
      <c r="AC48" s="119">
        <f t="shared" si="71"/>
        <v>0</v>
      </c>
      <c r="AD48" s="119">
        <f t="shared" si="71"/>
        <v>0</v>
      </c>
      <c r="AE48" s="119">
        <f t="shared" si="71"/>
        <v>0</v>
      </c>
      <c r="AF48" s="119">
        <f t="shared" si="71"/>
        <v>0</v>
      </c>
      <c r="AG48" s="119">
        <f t="shared" si="71"/>
        <v>0</v>
      </c>
      <c r="AH48" s="119">
        <f t="shared" si="71"/>
        <v>0</v>
      </c>
      <c r="AI48" s="119">
        <f t="shared" si="71"/>
        <v>0</v>
      </c>
      <c r="AJ48" s="119">
        <f t="shared" si="71"/>
        <v>0</v>
      </c>
      <c r="AK48" s="119">
        <f t="shared" si="71"/>
        <v>0</v>
      </c>
      <c r="AL48" s="119">
        <f t="shared" si="71"/>
        <v>0</v>
      </c>
      <c r="AM48" s="119">
        <f t="shared" si="71"/>
        <v>0</v>
      </c>
      <c r="AN48" s="119">
        <f t="shared" si="71"/>
        <v>0</v>
      </c>
      <c r="AO48" s="119">
        <f t="shared" si="71"/>
        <v>0</v>
      </c>
      <c r="AP48" s="119">
        <f t="shared" si="71"/>
        <v>0</v>
      </c>
      <c r="AQ48" s="119">
        <f t="shared" si="71"/>
        <v>0</v>
      </c>
      <c r="AR48" s="119">
        <f t="shared" si="71"/>
        <v>0</v>
      </c>
      <c r="AS48" s="119">
        <f t="shared" si="71"/>
        <v>0</v>
      </c>
      <c r="AT48" s="119">
        <f t="shared" si="71"/>
        <v>0</v>
      </c>
      <c r="AU48" s="119">
        <f t="shared" si="71"/>
        <v>0</v>
      </c>
      <c r="AV48" s="119">
        <f t="shared" si="71"/>
        <v>0</v>
      </c>
      <c r="AW48" s="119">
        <f t="shared" si="71"/>
        <v>0</v>
      </c>
      <c r="AX48" s="119">
        <f t="shared" si="71"/>
        <v>0</v>
      </c>
      <c r="AY48" s="119">
        <f t="shared" si="71"/>
        <v>0</v>
      </c>
      <c r="AZ48" s="119">
        <f t="shared" si="71"/>
        <v>0</v>
      </c>
      <c r="BA48" s="119">
        <f t="shared" si="71"/>
        <v>0</v>
      </c>
      <c r="BB48" s="119">
        <f t="shared" si="71"/>
        <v>0</v>
      </c>
      <c r="BC48" s="119">
        <f t="shared" si="71"/>
        <v>0</v>
      </c>
      <c r="BD48" s="119">
        <f t="shared" si="71"/>
        <v>0</v>
      </c>
      <c r="BE48" s="119">
        <f t="shared" si="71"/>
        <v>0</v>
      </c>
      <c r="BF48" s="119">
        <f t="shared" si="71"/>
        <v>0</v>
      </c>
      <c r="BG48" s="119">
        <f t="shared" si="71"/>
        <v>0</v>
      </c>
      <c r="BH48" s="119">
        <f t="shared" si="71"/>
        <v>0</v>
      </c>
      <c r="BI48" s="119">
        <f t="shared" si="71"/>
        <v>0</v>
      </c>
      <c r="BJ48" s="119">
        <f t="shared" si="71"/>
        <v>0</v>
      </c>
      <c r="BK48" s="119">
        <f t="shared" si="71"/>
        <v>0</v>
      </c>
      <c r="BL48" s="119">
        <f t="shared" si="71"/>
        <v>0</v>
      </c>
      <c r="BM48" s="119">
        <f t="shared" si="71"/>
        <v>0</v>
      </c>
      <c r="BN48" s="119">
        <f t="shared" si="71"/>
        <v>0</v>
      </c>
      <c r="BO48" s="119">
        <f t="shared" si="71"/>
        <v>0</v>
      </c>
      <c r="BP48" s="119">
        <f t="shared" si="71"/>
        <v>0</v>
      </c>
      <c r="BQ48" s="119">
        <f t="shared" si="71"/>
        <v>0</v>
      </c>
      <c r="BR48" s="119">
        <f t="shared" si="71"/>
        <v>0</v>
      </c>
      <c r="BS48" s="119">
        <f t="shared" si="71"/>
        <v>0</v>
      </c>
      <c r="BT48" s="119">
        <f t="shared" ref="BT48:CC48" si="72">MIN(BS48+1,ROUNDUP($F105,0))</f>
        <v>0</v>
      </c>
      <c r="BU48" s="119">
        <f t="shared" si="72"/>
        <v>0</v>
      </c>
      <c r="BV48" s="119">
        <f t="shared" si="72"/>
        <v>0</v>
      </c>
      <c r="BW48" s="119">
        <f t="shared" si="72"/>
        <v>0</v>
      </c>
      <c r="BX48" s="119">
        <f t="shared" si="72"/>
        <v>0</v>
      </c>
      <c r="BY48" s="119">
        <f t="shared" si="72"/>
        <v>0</v>
      </c>
      <c r="BZ48" s="119">
        <f t="shared" si="72"/>
        <v>0</v>
      </c>
      <c r="CA48" s="119">
        <f t="shared" si="72"/>
        <v>0</v>
      </c>
      <c r="CB48" s="119">
        <f t="shared" si="72"/>
        <v>0</v>
      </c>
      <c r="CC48" s="119">
        <f t="shared" si="72"/>
        <v>0</v>
      </c>
    </row>
    <row r="49" spans="1:81" outlineLevel="1" x14ac:dyDescent="0.25">
      <c r="B49" s="92" t="str">
        <f>Inputs!B59</f>
        <v>[Not Used]</v>
      </c>
      <c r="H49" s="119">
        <f t="shared" ref="H49:BS49" si="73">MIN(G49+1,ROUNDUP($F106,0))</f>
        <v>0</v>
      </c>
      <c r="I49" s="119">
        <f t="shared" si="73"/>
        <v>0</v>
      </c>
      <c r="J49" s="119">
        <f t="shared" si="73"/>
        <v>0</v>
      </c>
      <c r="K49" s="119">
        <f t="shared" si="73"/>
        <v>0</v>
      </c>
      <c r="L49" s="119">
        <f t="shared" si="73"/>
        <v>0</v>
      </c>
      <c r="M49" s="119">
        <f t="shared" si="73"/>
        <v>0</v>
      </c>
      <c r="N49" s="119">
        <f t="shared" si="73"/>
        <v>0</v>
      </c>
      <c r="O49" s="119">
        <f t="shared" si="73"/>
        <v>0</v>
      </c>
      <c r="P49" s="119">
        <f t="shared" si="73"/>
        <v>0</v>
      </c>
      <c r="Q49" s="119">
        <f t="shared" si="73"/>
        <v>0</v>
      </c>
      <c r="R49" s="119">
        <f t="shared" si="73"/>
        <v>0</v>
      </c>
      <c r="S49" s="119">
        <f t="shared" si="73"/>
        <v>0</v>
      </c>
      <c r="T49" s="119">
        <f t="shared" si="73"/>
        <v>0</v>
      </c>
      <c r="U49" s="119">
        <f t="shared" si="73"/>
        <v>0</v>
      </c>
      <c r="V49" s="119">
        <f t="shared" si="73"/>
        <v>0</v>
      </c>
      <c r="W49" s="119">
        <f t="shared" si="73"/>
        <v>0</v>
      </c>
      <c r="X49" s="119">
        <f t="shared" si="73"/>
        <v>0</v>
      </c>
      <c r="Y49" s="119">
        <f t="shared" si="73"/>
        <v>0</v>
      </c>
      <c r="Z49" s="119">
        <f t="shared" si="73"/>
        <v>0</v>
      </c>
      <c r="AA49" s="119">
        <f t="shared" si="73"/>
        <v>0</v>
      </c>
      <c r="AB49" s="119">
        <f t="shared" si="73"/>
        <v>0</v>
      </c>
      <c r="AC49" s="119">
        <f t="shared" si="73"/>
        <v>0</v>
      </c>
      <c r="AD49" s="119">
        <f t="shared" si="73"/>
        <v>0</v>
      </c>
      <c r="AE49" s="119">
        <f t="shared" si="73"/>
        <v>0</v>
      </c>
      <c r="AF49" s="119">
        <f t="shared" si="73"/>
        <v>0</v>
      </c>
      <c r="AG49" s="119">
        <f t="shared" si="73"/>
        <v>0</v>
      </c>
      <c r="AH49" s="119">
        <f t="shared" si="73"/>
        <v>0</v>
      </c>
      <c r="AI49" s="119">
        <f t="shared" si="73"/>
        <v>0</v>
      </c>
      <c r="AJ49" s="119">
        <f t="shared" si="73"/>
        <v>0</v>
      </c>
      <c r="AK49" s="119">
        <f t="shared" si="73"/>
        <v>0</v>
      </c>
      <c r="AL49" s="119">
        <f t="shared" si="73"/>
        <v>0</v>
      </c>
      <c r="AM49" s="119">
        <f t="shared" si="73"/>
        <v>0</v>
      </c>
      <c r="AN49" s="119">
        <f t="shared" si="73"/>
        <v>0</v>
      </c>
      <c r="AO49" s="119">
        <f t="shared" si="73"/>
        <v>0</v>
      </c>
      <c r="AP49" s="119">
        <f t="shared" si="73"/>
        <v>0</v>
      </c>
      <c r="AQ49" s="119">
        <f t="shared" si="73"/>
        <v>0</v>
      </c>
      <c r="AR49" s="119">
        <f t="shared" si="73"/>
        <v>0</v>
      </c>
      <c r="AS49" s="119">
        <f t="shared" si="73"/>
        <v>0</v>
      </c>
      <c r="AT49" s="119">
        <f t="shared" si="73"/>
        <v>0</v>
      </c>
      <c r="AU49" s="119">
        <f t="shared" si="73"/>
        <v>0</v>
      </c>
      <c r="AV49" s="119">
        <f t="shared" si="73"/>
        <v>0</v>
      </c>
      <c r="AW49" s="119">
        <f t="shared" si="73"/>
        <v>0</v>
      </c>
      <c r="AX49" s="119">
        <f t="shared" si="73"/>
        <v>0</v>
      </c>
      <c r="AY49" s="119">
        <f t="shared" si="73"/>
        <v>0</v>
      </c>
      <c r="AZ49" s="119">
        <f t="shared" si="73"/>
        <v>0</v>
      </c>
      <c r="BA49" s="119">
        <f t="shared" si="73"/>
        <v>0</v>
      </c>
      <c r="BB49" s="119">
        <f t="shared" si="73"/>
        <v>0</v>
      </c>
      <c r="BC49" s="119">
        <f t="shared" si="73"/>
        <v>0</v>
      </c>
      <c r="BD49" s="119">
        <f t="shared" si="73"/>
        <v>0</v>
      </c>
      <c r="BE49" s="119">
        <f t="shared" si="73"/>
        <v>0</v>
      </c>
      <c r="BF49" s="119">
        <f t="shared" si="73"/>
        <v>0</v>
      </c>
      <c r="BG49" s="119">
        <f t="shared" si="73"/>
        <v>0</v>
      </c>
      <c r="BH49" s="119">
        <f t="shared" si="73"/>
        <v>0</v>
      </c>
      <c r="BI49" s="119">
        <f t="shared" si="73"/>
        <v>0</v>
      </c>
      <c r="BJ49" s="119">
        <f t="shared" si="73"/>
        <v>0</v>
      </c>
      <c r="BK49" s="119">
        <f t="shared" si="73"/>
        <v>0</v>
      </c>
      <c r="BL49" s="119">
        <f t="shared" si="73"/>
        <v>0</v>
      </c>
      <c r="BM49" s="119">
        <f t="shared" si="73"/>
        <v>0</v>
      </c>
      <c r="BN49" s="119">
        <f t="shared" si="73"/>
        <v>0</v>
      </c>
      <c r="BO49" s="119">
        <f t="shared" si="73"/>
        <v>0</v>
      </c>
      <c r="BP49" s="119">
        <f t="shared" si="73"/>
        <v>0</v>
      </c>
      <c r="BQ49" s="119">
        <f t="shared" si="73"/>
        <v>0</v>
      </c>
      <c r="BR49" s="119">
        <f t="shared" si="73"/>
        <v>0</v>
      </c>
      <c r="BS49" s="119">
        <f t="shared" si="73"/>
        <v>0</v>
      </c>
      <c r="BT49" s="119">
        <f t="shared" ref="BT49:CC49" si="74">MIN(BS49+1,ROUNDUP($F106,0))</f>
        <v>0</v>
      </c>
      <c r="BU49" s="119">
        <f t="shared" si="74"/>
        <v>0</v>
      </c>
      <c r="BV49" s="119">
        <f t="shared" si="74"/>
        <v>0</v>
      </c>
      <c r="BW49" s="119">
        <f t="shared" si="74"/>
        <v>0</v>
      </c>
      <c r="BX49" s="119">
        <f t="shared" si="74"/>
        <v>0</v>
      </c>
      <c r="BY49" s="119">
        <f t="shared" si="74"/>
        <v>0</v>
      </c>
      <c r="BZ49" s="119">
        <f t="shared" si="74"/>
        <v>0</v>
      </c>
      <c r="CA49" s="119">
        <f t="shared" si="74"/>
        <v>0</v>
      </c>
      <c r="CB49" s="119">
        <f t="shared" si="74"/>
        <v>0</v>
      </c>
      <c r="CC49" s="119">
        <f t="shared" si="74"/>
        <v>0</v>
      </c>
    </row>
    <row r="50" spans="1:81" outlineLevel="1" x14ac:dyDescent="0.25"/>
    <row r="52" spans="1:81" x14ac:dyDescent="0.25">
      <c r="A52" s="9" t="s">
        <v>145</v>
      </c>
      <c r="B52" s="9"/>
      <c r="C52" s="96"/>
      <c r="D52" s="10"/>
      <c r="E52" s="9"/>
      <c r="F52" s="9"/>
      <c r="G52" s="28"/>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row>
    <row r="53" spans="1:81" outlineLevel="1" x14ac:dyDescent="0.25"/>
    <row r="54" spans="1:81" outlineLevel="1" x14ac:dyDescent="0.25">
      <c r="B54" s="18" t="s">
        <v>32</v>
      </c>
      <c r="H54" s="14" t="s">
        <v>33</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6"/>
    </row>
    <row r="55" spans="1:81" outlineLevel="1" x14ac:dyDescent="0.25">
      <c r="B55" s="92" t="str">
        <f>Inputs!B35</f>
        <v>Subtransmission</v>
      </c>
      <c r="H55" s="94">
        <f>Inputs!H66</f>
        <v>21.378417278465083</v>
      </c>
      <c r="I55" s="94">
        <f>Inputs!I66</f>
        <v>49.900807149697805</v>
      </c>
      <c r="J55" s="94">
        <f>Inputs!J66</f>
        <v>32.932559378524324</v>
      </c>
      <c r="K55" s="94">
        <f>Inputs!K66</f>
        <v>35.924381473232707</v>
      </c>
      <c r="L55" s="94">
        <f>Inputs!L66</f>
        <v>10.232692128229537</v>
      </c>
      <c r="M55" s="94">
        <f>Inputs!M66</f>
        <v>0</v>
      </c>
      <c r="N55" s="94">
        <f>Inputs!N66</f>
        <v>0</v>
      </c>
      <c r="O55" s="94">
        <f>Inputs!O66</f>
        <v>0</v>
      </c>
      <c r="P55" s="94">
        <f>Inputs!P66</f>
        <v>0</v>
      </c>
      <c r="Q55" s="94">
        <f>Inputs!Q66</f>
        <v>0</v>
      </c>
      <c r="R55" s="94">
        <f>Inputs!R66</f>
        <v>0</v>
      </c>
      <c r="S55" s="94">
        <f>Inputs!S66</f>
        <v>0</v>
      </c>
      <c r="T55" s="94">
        <f>Inputs!T66</f>
        <v>0</v>
      </c>
      <c r="U55" s="94">
        <f>Inputs!U66</f>
        <v>0</v>
      </c>
      <c r="V55" s="94">
        <f>Inputs!V66</f>
        <v>0</v>
      </c>
      <c r="W55" s="94">
        <f>Inputs!W66</f>
        <v>0</v>
      </c>
      <c r="X55" s="94">
        <f>Inputs!X66</f>
        <v>0</v>
      </c>
      <c r="Y55" s="94">
        <f>Inputs!Y66</f>
        <v>0</v>
      </c>
      <c r="Z55" s="94">
        <f>Inputs!Z66</f>
        <v>0</v>
      </c>
      <c r="AA55" s="94">
        <f>Inputs!AA66</f>
        <v>0</v>
      </c>
      <c r="AB55" s="94">
        <f>Inputs!AB66</f>
        <v>0</v>
      </c>
      <c r="AC55" s="94">
        <f>Inputs!AC66</f>
        <v>0</v>
      </c>
      <c r="AD55" s="94">
        <f>Inputs!AD66</f>
        <v>0</v>
      </c>
      <c r="AE55" s="94">
        <f>Inputs!AE66</f>
        <v>0</v>
      </c>
      <c r="AF55" s="94">
        <f>Inputs!AF66</f>
        <v>0</v>
      </c>
      <c r="AG55" s="94">
        <f>Inputs!AG66</f>
        <v>0</v>
      </c>
      <c r="AH55" s="94">
        <f>Inputs!AH66</f>
        <v>0</v>
      </c>
      <c r="AI55" s="94">
        <f>Inputs!AI66</f>
        <v>0</v>
      </c>
      <c r="AJ55" s="94">
        <f>Inputs!AJ66</f>
        <v>0</v>
      </c>
      <c r="AK55" s="94">
        <f>Inputs!AK66</f>
        <v>0</v>
      </c>
      <c r="AL55" s="94">
        <f>Inputs!AL66</f>
        <v>0</v>
      </c>
      <c r="AM55" s="94">
        <f>Inputs!AM66</f>
        <v>0</v>
      </c>
      <c r="AN55" s="94">
        <f>Inputs!AN66</f>
        <v>0</v>
      </c>
      <c r="AO55" s="94">
        <f>Inputs!AO66</f>
        <v>0</v>
      </c>
      <c r="AP55" s="94">
        <f>Inputs!AP66</f>
        <v>0</v>
      </c>
      <c r="AQ55" s="94">
        <f>Inputs!AQ66</f>
        <v>0</v>
      </c>
      <c r="AR55" s="94">
        <f>Inputs!AR66</f>
        <v>0</v>
      </c>
      <c r="AS55" s="94">
        <f>Inputs!AS66</f>
        <v>0</v>
      </c>
      <c r="AT55" s="94">
        <f>Inputs!AT66</f>
        <v>0</v>
      </c>
      <c r="AU55" s="94">
        <f>Inputs!AU66</f>
        <v>0</v>
      </c>
      <c r="AV55" s="94">
        <f>Inputs!AV66</f>
        <v>0</v>
      </c>
      <c r="AW55" s="94">
        <f>Inputs!AW66</f>
        <v>0</v>
      </c>
      <c r="AX55" s="94">
        <f>Inputs!AX66</f>
        <v>0</v>
      </c>
      <c r="AY55" s="94">
        <f>Inputs!AY66</f>
        <v>0</v>
      </c>
      <c r="AZ55" s="94">
        <f>Inputs!AZ66</f>
        <v>0</v>
      </c>
      <c r="BA55" s="94">
        <f>Inputs!BA66</f>
        <v>0</v>
      </c>
      <c r="BB55" s="94">
        <f>Inputs!BB66</f>
        <v>0</v>
      </c>
      <c r="BC55" s="94">
        <f>Inputs!BC66</f>
        <v>0</v>
      </c>
      <c r="BD55" s="94">
        <f>Inputs!BD66</f>
        <v>0</v>
      </c>
      <c r="BE55" s="94">
        <f>Inputs!BE66</f>
        <v>0</v>
      </c>
      <c r="BF55" s="94">
        <f>Inputs!BF66</f>
        <v>0</v>
      </c>
      <c r="BG55" s="94">
        <f>Inputs!BG66</f>
        <v>0</v>
      </c>
      <c r="BH55" s="94">
        <f>Inputs!BH66</f>
        <v>0</v>
      </c>
      <c r="BI55" s="94">
        <f>Inputs!BI66</f>
        <v>0</v>
      </c>
      <c r="BJ55" s="94">
        <f>Inputs!BJ66</f>
        <v>0</v>
      </c>
      <c r="BK55" s="94">
        <f>Inputs!BK66</f>
        <v>0</v>
      </c>
      <c r="BL55" s="94">
        <f>Inputs!BL66</f>
        <v>0</v>
      </c>
      <c r="BM55" s="94">
        <f>Inputs!BM66</f>
        <v>0</v>
      </c>
      <c r="BN55" s="94">
        <f>Inputs!BN66</f>
        <v>0</v>
      </c>
      <c r="BO55" s="94">
        <f>Inputs!BO66</f>
        <v>0</v>
      </c>
      <c r="BP55" s="94">
        <f>Inputs!BP66</f>
        <v>0</v>
      </c>
      <c r="BQ55" s="94">
        <f>Inputs!BQ66</f>
        <v>0</v>
      </c>
      <c r="BR55" s="94">
        <f>Inputs!BR66</f>
        <v>0</v>
      </c>
      <c r="BS55" s="94">
        <f>Inputs!BS66</f>
        <v>0</v>
      </c>
      <c r="BT55" s="94">
        <f>Inputs!BT66</f>
        <v>0</v>
      </c>
      <c r="BU55" s="94">
        <f>Inputs!BU66</f>
        <v>0</v>
      </c>
      <c r="BV55" s="94">
        <f>Inputs!BV66</f>
        <v>0</v>
      </c>
      <c r="BW55" s="94">
        <f>Inputs!BW66</f>
        <v>0</v>
      </c>
      <c r="BX55" s="94">
        <f>Inputs!BX66</f>
        <v>0</v>
      </c>
      <c r="BY55" s="94">
        <f>Inputs!BY66</f>
        <v>0</v>
      </c>
      <c r="BZ55" s="94">
        <f>Inputs!BZ66</f>
        <v>0</v>
      </c>
      <c r="CA55" s="94">
        <f>Inputs!CA66</f>
        <v>0</v>
      </c>
      <c r="CB55" s="94">
        <f>Inputs!CB66</f>
        <v>0</v>
      </c>
      <c r="CC55" s="94">
        <f>Inputs!CC66</f>
        <v>0</v>
      </c>
    </row>
    <row r="56" spans="1:81" outlineLevel="1" x14ac:dyDescent="0.25">
      <c r="B56" s="92" t="str">
        <f>Inputs!B36</f>
        <v>Distribution system assets</v>
      </c>
      <c r="H56" s="94">
        <f>Inputs!H67</f>
        <v>86.557618774310441</v>
      </c>
      <c r="I56" s="94">
        <f>Inputs!I67</f>
        <v>98.951317509626605</v>
      </c>
      <c r="J56" s="94">
        <f>Inputs!J67</f>
        <v>113.00593725906198</v>
      </c>
      <c r="K56" s="94">
        <f>Inputs!K67</f>
        <v>120.93874988403439</v>
      </c>
      <c r="L56" s="94">
        <f>Inputs!L67</f>
        <v>135.77338263178319</v>
      </c>
      <c r="M56" s="94">
        <f>Inputs!M67</f>
        <v>0</v>
      </c>
      <c r="N56" s="94">
        <f>Inputs!N67</f>
        <v>0</v>
      </c>
      <c r="O56" s="94">
        <f>Inputs!O67</f>
        <v>0</v>
      </c>
      <c r="P56" s="94">
        <f>Inputs!P67</f>
        <v>0</v>
      </c>
      <c r="Q56" s="94">
        <f>Inputs!Q67</f>
        <v>0</v>
      </c>
      <c r="R56" s="94">
        <f>Inputs!R67</f>
        <v>0</v>
      </c>
      <c r="S56" s="94">
        <f>Inputs!S67</f>
        <v>0</v>
      </c>
      <c r="T56" s="94">
        <f>Inputs!T67</f>
        <v>0</v>
      </c>
      <c r="U56" s="94">
        <f>Inputs!U67</f>
        <v>0</v>
      </c>
      <c r="V56" s="94">
        <f>Inputs!V67</f>
        <v>0</v>
      </c>
      <c r="W56" s="94">
        <f>Inputs!W67</f>
        <v>0</v>
      </c>
      <c r="X56" s="94">
        <f>Inputs!X67</f>
        <v>0</v>
      </c>
      <c r="Y56" s="94">
        <f>Inputs!Y67</f>
        <v>0</v>
      </c>
      <c r="Z56" s="94">
        <f>Inputs!Z67</f>
        <v>0</v>
      </c>
      <c r="AA56" s="94">
        <f>Inputs!AA67</f>
        <v>0</v>
      </c>
      <c r="AB56" s="94">
        <f>Inputs!AB67</f>
        <v>0</v>
      </c>
      <c r="AC56" s="94">
        <f>Inputs!AC67</f>
        <v>0</v>
      </c>
      <c r="AD56" s="94">
        <f>Inputs!AD67</f>
        <v>0</v>
      </c>
      <c r="AE56" s="94">
        <f>Inputs!AE67</f>
        <v>0</v>
      </c>
      <c r="AF56" s="94">
        <f>Inputs!AF67</f>
        <v>0</v>
      </c>
      <c r="AG56" s="94">
        <f>Inputs!AG67</f>
        <v>0</v>
      </c>
      <c r="AH56" s="94">
        <f>Inputs!AH67</f>
        <v>0</v>
      </c>
      <c r="AI56" s="94">
        <f>Inputs!AI67</f>
        <v>0</v>
      </c>
      <c r="AJ56" s="94">
        <f>Inputs!AJ67</f>
        <v>0</v>
      </c>
      <c r="AK56" s="94">
        <f>Inputs!AK67</f>
        <v>0</v>
      </c>
      <c r="AL56" s="94">
        <f>Inputs!AL67</f>
        <v>0</v>
      </c>
      <c r="AM56" s="94">
        <f>Inputs!AM67</f>
        <v>0</v>
      </c>
      <c r="AN56" s="94">
        <f>Inputs!AN67</f>
        <v>0</v>
      </c>
      <c r="AO56" s="94">
        <f>Inputs!AO67</f>
        <v>0</v>
      </c>
      <c r="AP56" s="94">
        <f>Inputs!AP67</f>
        <v>0</v>
      </c>
      <c r="AQ56" s="94">
        <f>Inputs!AQ67</f>
        <v>0</v>
      </c>
      <c r="AR56" s="94">
        <f>Inputs!AR67</f>
        <v>0</v>
      </c>
      <c r="AS56" s="94">
        <f>Inputs!AS67</f>
        <v>0</v>
      </c>
      <c r="AT56" s="94">
        <f>Inputs!AT67</f>
        <v>0</v>
      </c>
      <c r="AU56" s="94">
        <f>Inputs!AU67</f>
        <v>0</v>
      </c>
      <c r="AV56" s="94">
        <f>Inputs!AV67</f>
        <v>0</v>
      </c>
      <c r="AW56" s="94">
        <f>Inputs!AW67</f>
        <v>0</v>
      </c>
      <c r="AX56" s="94">
        <f>Inputs!AX67</f>
        <v>0</v>
      </c>
      <c r="AY56" s="94">
        <f>Inputs!AY67</f>
        <v>0</v>
      </c>
      <c r="AZ56" s="94">
        <f>Inputs!AZ67</f>
        <v>0</v>
      </c>
      <c r="BA56" s="94">
        <f>Inputs!BA67</f>
        <v>0</v>
      </c>
      <c r="BB56" s="94">
        <f>Inputs!BB67</f>
        <v>0</v>
      </c>
      <c r="BC56" s="94">
        <f>Inputs!BC67</f>
        <v>0</v>
      </c>
      <c r="BD56" s="94">
        <f>Inputs!BD67</f>
        <v>0</v>
      </c>
      <c r="BE56" s="94">
        <f>Inputs!BE67</f>
        <v>0</v>
      </c>
      <c r="BF56" s="94">
        <f>Inputs!BF67</f>
        <v>0</v>
      </c>
      <c r="BG56" s="94">
        <f>Inputs!BG67</f>
        <v>0</v>
      </c>
      <c r="BH56" s="94">
        <f>Inputs!BH67</f>
        <v>0</v>
      </c>
      <c r="BI56" s="94">
        <f>Inputs!BI67</f>
        <v>0</v>
      </c>
      <c r="BJ56" s="94">
        <f>Inputs!BJ67</f>
        <v>0</v>
      </c>
      <c r="BK56" s="94">
        <f>Inputs!BK67</f>
        <v>0</v>
      </c>
      <c r="BL56" s="94">
        <f>Inputs!BL67</f>
        <v>0</v>
      </c>
      <c r="BM56" s="94">
        <f>Inputs!BM67</f>
        <v>0</v>
      </c>
      <c r="BN56" s="94">
        <f>Inputs!BN67</f>
        <v>0</v>
      </c>
      <c r="BO56" s="94">
        <f>Inputs!BO67</f>
        <v>0</v>
      </c>
      <c r="BP56" s="94">
        <f>Inputs!BP67</f>
        <v>0</v>
      </c>
      <c r="BQ56" s="94">
        <f>Inputs!BQ67</f>
        <v>0</v>
      </c>
      <c r="BR56" s="94">
        <f>Inputs!BR67</f>
        <v>0</v>
      </c>
      <c r="BS56" s="94">
        <f>Inputs!BS67</f>
        <v>0</v>
      </c>
      <c r="BT56" s="94">
        <f>Inputs!BT67</f>
        <v>0</v>
      </c>
      <c r="BU56" s="94">
        <f>Inputs!BU67</f>
        <v>0</v>
      </c>
      <c r="BV56" s="94">
        <f>Inputs!BV67</f>
        <v>0</v>
      </c>
      <c r="BW56" s="94">
        <f>Inputs!BW67</f>
        <v>0</v>
      </c>
      <c r="BX56" s="94">
        <f>Inputs!BX67</f>
        <v>0</v>
      </c>
      <c r="BY56" s="94">
        <f>Inputs!BY67</f>
        <v>0</v>
      </c>
      <c r="BZ56" s="94">
        <f>Inputs!BZ67</f>
        <v>0</v>
      </c>
      <c r="CA56" s="94">
        <f>Inputs!CA67</f>
        <v>0</v>
      </c>
      <c r="CB56" s="94">
        <f>Inputs!CB67</f>
        <v>0</v>
      </c>
      <c r="CC56" s="94">
        <f>Inputs!CC67</f>
        <v>0</v>
      </c>
    </row>
    <row r="57" spans="1:81" outlineLevel="1" x14ac:dyDescent="0.25">
      <c r="B57" s="92" t="str">
        <f>Inputs!B37</f>
        <v>Metering</v>
      </c>
      <c r="H57" s="94">
        <f>Inputs!H68</f>
        <v>-4.0471783035199074E-3</v>
      </c>
      <c r="I57" s="94">
        <f>Inputs!I68</f>
        <v>0</v>
      </c>
      <c r="J57" s="94">
        <f>Inputs!J68</f>
        <v>0</v>
      </c>
      <c r="K57" s="94">
        <f>Inputs!K68</f>
        <v>0</v>
      </c>
      <c r="L57" s="94">
        <f>Inputs!L68</f>
        <v>1.5619157576830618</v>
      </c>
      <c r="M57" s="94">
        <f>Inputs!M68</f>
        <v>0</v>
      </c>
      <c r="N57" s="94">
        <f>Inputs!N68</f>
        <v>0</v>
      </c>
      <c r="O57" s="94">
        <f>Inputs!O68</f>
        <v>0</v>
      </c>
      <c r="P57" s="94">
        <f>Inputs!P68</f>
        <v>0</v>
      </c>
      <c r="Q57" s="94">
        <f>Inputs!Q68</f>
        <v>0</v>
      </c>
      <c r="R57" s="94">
        <f>Inputs!R68</f>
        <v>0</v>
      </c>
      <c r="S57" s="94">
        <f>Inputs!S68</f>
        <v>0</v>
      </c>
      <c r="T57" s="94">
        <f>Inputs!T68</f>
        <v>0</v>
      </c>
      <c r="U57" s="94">
        <f>Inputs!U68</f>
        <v>0</v>
      </c>
      <c r="V57" s="94">
        <f>Inputs!V68</f>
        <v>0</v>
      </c>
      <c r="W57" s="94">
        <f>Inputs!W68</f>
        <v>0</v>
      </c>
      <c r="X57" s="94">
        <f>Inputs!X68</f>
        <v>0</v>
      </c>
      <c r="Y57" s="94">
        <f>Inputs!Y68</f>
        <v>0</v>
      </c>
      <c r="Z57" s="94">
        <f>Inputs!Z68</f>
        <v>0</v>
      </c>
      <c r="AA57" s="94">
        <f>Inputs!AA68</f>
        <v>0</v>
      </c>
      <c r="AB57" s="94">
        <f>Inputs!AB68</f>
        <v>0</v>
      </c>
      <c r="AC57" s="94">
        <f>Inputs!AC68</f>
        <v>0</v>
      </c>
      <c r="AD57" s="94">
        <f>Inputs!AD68</f>
        <v>0</v>
      </c>
      <c r="AE57" s="94">
        <f>Inputs!AE68</f>
        <v>0</v>
      </c>
      <c r="AF57" s="94">
        <f>Inputs!AF68</f>
        <v>0</v>
      </c>
      <c r="AG57" s="94">
        <f>Inputs!AG68</f>
        <v>0</v>
      </c>
      <c r="AH57" s="94">
        <f>Inputs!AH68</f>
        <v>0</v>
      </c>
      <c r="AI57" s="94">
        <f>Inputs!AI68</f>
        <v>0</v>
      </c>
      <c r="AJ57" s="94">
        <f>Inputs!AJ68</f>
        <v>0</v>
      </c>
      <c r="AK57" s="94">
        <f>Inputs!AK68</f>
        <v>0</v>
      </c>
      <c r="AL57" s="94">
        <f>Inputs!AL68</f>
        <v>0</v>
      </c>
      <c r="AM57" s="94">
        <f>Inputs!AM68</f>
        <v>0</v>
      </c>
      <c r="AN57" s="94">
        <f>Inputs!AN68</f>
        <v>0</v>
      </c>
      <c r="AO57" s="94">
        <f>Inputs!AO68</f>
        <v>0</v>
      </c>
      <c r="AP57" s="94">
        <f>Inputs!AP68</f>
        <v>0</v>
      </c>
      <c r="AQ57" s="94">
        <f>Inputs!AQ68</f>
        <v>0</v>
      </c>
      <c r="AR57" s="94">
        <f>Inputs!AR68</f>
        <v>0</v>
      </c>
      <c r="AS57" s="94">
        <f>Inputs!AS68</f>
        <v>0</v>
      </c>
      <c r="AT57" s="94">
        <f>Inputs!AT68</f>
        <v>0</v>
      </c>
      <c r="AU57" s="94">
        <f>Inputs!AU68</f>
        <v>0</v>
      </c>
      <c r="AV57" s="94">
        <f>Inputs!AV68</f>
        <v>0</v>
      </c>
      <c r="AW57" s="94">
        <f>Inputs!AW68</f>
        <v>0</v>
      </c>
      <c r="AX57" s="94">
        <f>Inputs!AX68</f>
        <v>0</v>
      </c>
      <c r="AY57" s="94">
        <f>Inputs!AY68</f>
        <v>0</v>
      </c>
      <c r="AZ57" s="94">
        <f>Inputs!AZ68</f>
        <v>0</v>
      </c>
      <c r="BA57" s="94">
        <f>Inputs!BA68</f>
        <v>0</v>
      </c>
      <c r="BB57" s="94">
        <f>Inputs!BB68</f>
        <v>0</v>
      </c>
      <c r="BC57" s="94">
        <f>Inputs!BC68</f>
        <v>0</v>
      </c>
      <c r="BD57" s="94">
        <f>Inputs!BD68</f>
        <v>0</v>
      </c>
      <c r="BE57" s="94">
        <f>Inputs!BE68</f>
        <v>0</v>
      </c>
      <c r="BF57" s="94">
        <f>Inputs!BF68</f>
        <v>0</v>
      </c>
      <c r="BG57" s="94">
        <f>Inputs!BG68</f>
        <v>0</v>
      </c>
      <c r="BH57" s="94">
        <f>Inputs!BH68</f>
        <v>0</v>
      </c>
      <c r="BI57" s="94">
        <f>Inputs!BI68</f>
        <v>0</v>
      </c>
      <c r="BJ57" s="94">
        <f>Inputs!BJ68</f>
        <v>0</v>
      </c>
      <c r="BK57" s="94">
        <f>Inputs!BK68</f>
        <v>0</v>
      </c>
      <c r="BL57" s="94">
        <f>Inputs!BL68</f>
        <v>0</v>
      </c>
      <c r="BM57" s="94">
        <f>Inputs!BM68</f>
        <v>0</v>
      </c>
      <c r="BN57" s="94">
        <f>Inputs!BN68</f>
        <v>0</v>
      </c>
      <c r="BO57" s="94">
        <f>Inputs!BO68</f>
        <v>0</v>
      </c>
      <c r="BP57" s="94">
        <f>Inputs!BP68</f>
        <v>0</v>
      </c>
      <c r="BQ57" s="94">
        <f>Inputs!BQ68</f>
        <v>0</v>
      </c>
      <c r="BR57" s="94">
        <f>Inputs!BR68</f>
        <v>0</v>
      </c>
      <c r="BS57" s="94">
        <f>Inputs!BS68</f>
        <v>0</v>
      </c>
      <c r="BT57" s="94">
        <f>Inputs!BT68</f>
        <v>0</v>
      </c>
      <c r="BU57" s="94">
        <f>Inputs!BU68</f>
        <v>0</v>
      </c>
      <c r="BV57" s="94">
        <f>Inputs!BV68</f>
        <v>0</v>
      </c>
      <c r="BW57" s="94">
        <f>Inputs!BW68</f>
        <v>0</v>
      </c>
      <c r="BX57" s="94">
        <f>Inputs!BX68</f>
        <v>0</v>
      </c>
      <c r="BY57" s="94">
        <f>Inputs!BY68</f>
        <v>0</v>
      </c>
      <c r="BZ57" s="94">
        <f>Inputs!BZ68</f>
        <v>0</v>
      </c>
      <c r="CA57" s="94">
        <f>Inputs!CA68</f>
        <v>0</v>
      </c>
      <c r="CB57" s="94">
        <f>Inputs!CB68</f>
        <v>0</v>
      </c>
      <c r="CC57" s="94">
        <f>Inputs!CC68</f>
        <v>0</v>
      </c>
    </row>
    <row r="58" spans="1:81" outlineLevel="1" x14ac:dyDescent="0.25">
      <c r="B58" s="92" t="str">
        <f>Inputs!B38</f>
        <v>Public Lighting</v>
      </c>
      <c r="H58" s="94">
        <f>Inputs!H69</f>
        <v>-5.1209890767455274E-2</v>
      </c>
      <c r="I58" s="94">
        <f>Inputs!I69</f>
        <v>-0.10338199163637972</v>
      </c>
      <c r="J58" s="94">
        <f>Inputs!J69</f>
        <v>0</v>
      </c>
      <c r="K58" s="94">
        <f>Inputs!K69</f>
        <v>0</v>
      </c>
      <c r="L58" s="94">
        <f>Inputs!L69</f>
        <v>0.22397570660902025</v>
      </c>
      <c r="M58" s="94">
        <f>Inputs!M69</f>
        <v>0</v>
      </c>
      <c r="N58" s="94">
        <f>Inputs!N69</f>
        <v>0</v>
      </c>
      <c r="O58" s="94">
        <f>Inputs!O69</f>
        <v>0</v>
      </c>
      <c r="P58" s="94">
        <f>Inputs!P69</f>
        <v>0</v>
      </c>
      <c r="Q58" s="94">
        <f>Inputs!Q69</f>
        <v>0</v>
      </c>
      <c r="R58" s="94">
        <f>Inputs!R69</f>
        <v>0</v>
      </c>
      <c r="S58" s="94">
        <f>Inputs!S69</f>
        <v>0</v>
      </c>
      <c r="T58" s="94">
        <f>Inputs!T69</f>
        <v>0</v>
      </c>
      <c r="U58" s="94">
        <f>Inputs!U69</f>
        <v>0</v>
      </c>
      <c r="V58" s="94">
        <f>Inputs!V69</f>
        <v>0</v>
      </c>
      <c r="W58" s="94">
        <f>Inputs!W69</f>
        <v>0</v>
      </c>
      <c r="X58" s="94">
        <f>Inputs!X69</f>
        <v>0</v>
      </c>
      <c r="Y58" s="94">
        <f>Inputs!Y69</f>
        <v>0</v>
      </c>
      <c r="Z58" s="94">
        <f>Inputs!Z69</f>
        <v>0</v>
      </c>
      <c r="AA58" s="94">
        <f>Inputs!AA69</f>
        <v>0</v>
      </c>
      <c r="AB58" s="94">
        <f>Inputs!AB69</f>
        <v>0</v>
      </c>
      <c r="AC58" s="94">
        <f>Inputs!AC69</f>
        <v>0</v>
      </c>
      <c r="AD58" s="94">
        <f>Inputs!AD69</f>
        <v>0</v>
      </c>
      <c r="AE58" s="94">
        <f>Inputs!AE69</f>
        <v>0</v>
      </c>
      <c r="AF58" s="94">
        <f>Inputs!AF69</f>
        <v>0</v>
      </c>
      <c r="AG58" s="94">
        <f>Inputs!AG69</f>
        <v>0</v>
      </c>
      <c r="AH58" s="94">
        <f>Inputs!AH69</f>
        <v>0</v>
      </c>
      <c r="AI58" s="94">
        <f>Inputs!AI69</f>
        <v>0</v>
      </c>
      <c r="AJ58" s="94">
        <f>Inputs!AJ69</f>
        <v>0</v>
      </c>
      <c r="AK58" s="94">
        <f>Inputs!AK69</f>
        <v>0</v>
      </c>
      <c r="AL58" s="94">
        <f>Inputs!AL69</f>
        <v>0</v>
      </c>
      <c r="AM58" s="94">
        <f>Inputs!AM69</f>
        <v>0</v>
      </c>
      <c r="AN58" s="94">
        <f>Inputs!AN69</f>
        <v>0</v>
      </c>
      <c r="AO58" s="94">
        <f>Inputs!AO69</f>
        <v>0</v>
      </c>
      <c r="AP58" s="94">
        <f>Inputs!AP69</f>
        <v>0</v>
      </c>
      <c r="AQ58" s="94">
        <f>Inputs!AQ69</f>
        <v>0</v>
      </c>
      <c r="AR58" s="94">
        <f>Inputs!AR69</f>
        <v>0</v>
      </c>
      <c r="AS58" s="94">
        <f>Inputs!AS69</f>
        <v>0</v>
      </c>
      <c r="AT58" s="94">
        <f>Inputs!AT69</f>
        <v>0</v>
      </c>
      <c r="AU58" s="94">
        <f>Inputs!AU69</f>
        <v>0</v>
      </c>
      <c r="AV58" s="94">
        <f>Inputs!AV69</f>
        <v>0</v>
      </c>
      <c r="AW58" s="94">
        <f>Inputs!AW69</f>
        <v>0</v>
      </c>
      <c r="AX58" s="94">
        <f>Inputs!AX69</f>
        <v>0</v>
      </c>
      <c r="AY58" s="94">
        <f>Inputs!AY69</f>
        <v>0</v>
      </c>
      <c r="AZ58" s="94">
        <f>Inputs!AZ69</f>
        <v>0</v>
      </c>
      <c r="BA58" s="94">
        <f>Inputs!BA69</f>
        <v>0</v>
      </c>
      <c r="BB58" s="94">
        <f>Inputs!BB69</f>
        <v>0</v>
      </c>
      <c r="BC58" s="94">
        <f>Inputs!BC69</f>
        <v>0</v>
      </c>
      <c r="BD58" s="94">
        <f>Inputs!BD69</f>
        <v>0</v>
      </c>
      <c r="BE58" s="94">
        <f>Inputs!BE69</f>
        <v>0</v>
      </c>
      <c r="BF58" s="94">
        <f>Inputs!BF69</f>
        <v>0</v>
      </c>
      <c r="BG58" s="94">
        <f>Inputs!BG69</f>
        <v>0</v>
      </c>
      <c r="BH58" s="94">
        <f>Inputs!BH69</f>
        <v>0</v>
      </c>
      <c r="BI58" s="94">
        <f>Inputs!BI69</f>
        <v>0</v>
      </c>
      <c r="BJ58" s="94">
        <f>Inputs!BJ69</f>
        <v>0</v>
      </c>
      <c r="BK58" s="94">
        <f>Inputs!BK69</f>
        <v>0</v>
      </c>
      <c r="BL58" s="94">
        <f>Inputs!BL69</f>
        <v>0</v>
      </c>
      <c r="BM58" s="94">
        <f>Inputs!BM69</f>
        <v>0</v>
      </c>
      <c r="BN58" s="94">
        <f>Inputs!BN69</f>
        <v>0</v>
      </c>
      <c r="BO58" s="94">
        <f>Inputs!BO69</f>
        <v>0</v>
      </c>
      <c r="BP58" s="94">
        <f>Inputs!BP69</f>
        <v>0</v>
      </c>
      <c r="BQ58" s="94">
        <f>Inputs!BQ69</f>
        <v>0</v>
      </c>
      <c r="BR58" s="94">
        <f>Inputs!BR69</f>
        <v>0</v>
      </c>
      <c r="BS58" s="94">
        <f>Inputs!BS69</f>
        <v>0</v>
      </c>
      <c r="BT58" s="94">
        <f>Inputs!BT69</f>
        <v>0</v>
      </c>
      <c r="BU58" s="94">
        <f>Inputs!BU69</f>
        <v>0</v>
      </c>
      <c r="BV58" s="94">
        <f>Inputs!BV69</f>
        <v>0</v>
      </c>
      <c r="BW58" s="94">
        <f>Inputs!BW69</f>
        <v>0</v>
      </c>
      <c r="BX58" s="94">
        <f>Inputs!BX69</f>
        <v>0</v>
      </c>
      <c r="BY58" s="94">
        <f>Inputs!BY69</f>
        <v>0</v>
      </c>
      <c r="BZ58" s="94">
        <f>Inputs!BZ69</f>
        <v>0</v>
      </c>
      <c r="CA58" s="94">
        <f>Inputs!CA69</f>
        <v>0</v>
      </c>
      <c r="CB58" s="94">
        <f>Inputs!CB69</f>
        <v>0</v>
      </c>
      <c r="CC58" s="94">
        <f>Inputs!CC69</f>
        <v>0</v>
      </c>
    </row>
    <row r="59" spans="1:81" outlineLevel="1" x14ac:dyDescent="0.25">
      <c r="B59" s="92" t="str">
        <f>Inputs!B39</f>
        <v>SCADA (5-year asset)</v>
      </c>
      <c r="H59" s="94">
        <f>Inputs!H70</f>
        <v>0.97724130467397541</v>
      </c>
      <c r="I59" s="94">
        <f>Inputs!I70</f>
        <v>4.2138703724087909</v>
      </c>
      <c r="J59" s="94">
        <f>Inputs!J70</f>
        <v>1.8949742682075117</v>
      </c>
      <c r="K59" s="94">
        <f>Inputs!K70</f>
        <v>-4.5783141553480469E-2</v>
      </c>
      <c r="L59" s="94">
        <f>Inputs!L70</f>
        <v>0</v>
      </c>
      <c r="M59" s="94">
        <f>Inputs!M70</f>
        <v>0</v>
      </c>
      <c r="N59" s="94">
        <f>Inputs!N70</f>
        <v>0</v>
      </c>
      <c r="O59" s="94">
        <f>Inputs!O70</f>
        <v>0</v>
      </c>
      <c r="P59" s="94">
        <f>Inputs!P70</f>
        <v>0</v>
      </c>
      <c r="Q59" s="94">
        <f>Inputs!Q70</f>
        <v>0</v>
      </c>
      <c r="R59" s="94">
        <f>Inputs!R70</f>
        <v>0</v>
      </c>
      <c r="S59" s="94">
        <f>Inputs!S70</f>
        <v>0</v>
      </c>
      <c r="T59" s="94">
        <f>Inputs!T70</f>
        <v>0</v>
      </c>
      <c r="U59" s="94">
        <f>Inputs!U70</f>
        <v>0</v>
      </c>
      <c r="V59" s="94">
        <f>Inputs!V70</f>
        <v>0</v>
      </c>
      <c r="W59" s="94">
        <f>Inputs!W70</f>
        <v>0</v>
      </c>
      <c r="X59" s="94">
        <f>Inputs!X70</f>
        <v>0</v>
      </c>
      <c r="Y59" s="94">
        <f>Inputs!Y70</f>
        <v>0</v>
      </c>
      <c r="Z59" s="94">
        <f>Inputs!Z70</f>
        <v>0</v>
      </c>
      <c r="AA59" s="94">
        <f>Inputs!AA70</f>
        <v>0</v>
      </c>
      <c r="AB59" s="94">
        <f>Inputs!AB70</f>
        <v>0</v>
      </c>
      <c r="AC59" s="94">
        <f>Inputs!AC70</f>
        <v>0</v>
      </c>
      <c r="AD59" s="94">
        <f>Inputs!AD70</f>
        <v>0</v>
      </c>
      <c r="AE59" s="94">
        <f>Inputs!AE70</f>
        <v>0</v>
      </c>
      <c r="AF59" s="94">
        <f>Inputs!AF70</f>
        <v>0</v>
      </c>
      <c r="AG59" s="94">
        <f>Inputs!AG70</f>
        <v>0</v>
      </c>
      <c r="AH59" s="94">
        <f>Inputs!AH70</f>
        <v>0</v>
      </c>
      <c r="AI59" s="94">
        <f>Inputs!AI70</f>
        <v>0</v>
      </c>
      <c r="AJ59" s="94">
        <f>Inputs!AJ70</f>
        <v>0</v>
      </c>
      <c r="AK59" s="94">
        <f>Inputs!AK70</f>
        <v>0</v>
      </c>
      <c r="AL59" s="94">
        <f>Inputs!AL70</f>
        <v>0</v>
      </c>
      <c r="AM59" s="94">
        <f>Inputs!AM70</f>
        <v>0</v>
      </c>
      <c r="AN59" s="94">
        <f>Inputs!AN70</f>
        <v>0</v>
      </c>
      <c r="AO59" s="94">
        <f>Inputs!AO70</f>
        <v>0</v>
      </c>
      <c r="AP59" s="94">
        <f>Inputs!AP70</f>
        <v>0</v>
      </c>
      <c r="AQ59" s="94">
        <f>Inputs!AQ70</f>
        <v>0</v>
      </c>
      <c r="AR59" s="94">
        <f>Inputs!AR70</f>
        <v>0</v>
      </c>
      <c r="AS59" s="94">
        <f>Inputs!AS70</f>
        <v>0</v>
      </c>
      <c r="AT59" s="94">
        <f>Inputs!AT70</f>
        <v>0</v>
      </c>
      <c r="AU59" s="94">
        <f>Inputs!AU70</f>
        <v>0</v>
      </c>
      <c r="AV59" s="94">
        <f>Inputs!AV70</f>
        <v>0</v>
      </c>
      <c r="AW59" s="94">
        <f>Inputs!AW70</f>
        <v>0</v>
      </c>
      <c r="AX59" s="94">
        <f>Inputs!AX70</f>
        <v>0</v>
      </c>
      <c r="AY59" s="94">
        <f>Inputs!AY70</f>
        <v>0</v>
      </c>
      <c r="AZ59" s="94">
        <f>Inputs!AZ70</f>
        <v>0</v>
      </c>
      <c r="BA59" s="94">
        <f>Inputs!BA70</f>
        <v>0</v>
      </c>
      <c r="BB59" s="94">
        <f>Inputs!BB70</f>
        <v>0</v>
      </c>
      <c r="BC59" s="94">
        <f>Inputs!BC70</f>
        <v>0</v>
      </c>
      <c r="BD59" s="94">
        <f>Inputs!BD70</f>
        <v>0</v>
      </c>
      <c r="BE59" s="94">
        <f>Inputs!BE70</f>
        <v>0</v>
      </c>
      <c r="BF59" s="94">
        <f>Inputs!BF70</f>
        <v>0</v>
      </c>
      <c r="BG59" s="94">
        <f>Inputs!BG70</f>
        <v>0</v>
      </c>
      <c r="BH59" s="94">
        <f>Inputs!BH70</f>
        <v>0</v>
      </c>
      <c r="BI59" s="94">
        <f>Inputs!BI70</f>
        <v>0</v>
      </c>
      <c r="BJ59" s="94">
        <f>Inputs!BJ70</f>
        <v>0</v>
      </c>
      <c r="BK59" s="94">
        <f>Inputs!BK70</f>
        <v>0</v>
      </c>
      <c r="BL59" s="94">
        <f>Inputs!BL70</f>
        <v>0</v>
      </c>
      <c r="BM59" s="94">
        <f>Inputs!BM70</f>
        <v>0</v>
      </c>
      <c r="BN59" s="94">
        <f>Inputs!BN70</f>
        <v>0</v>
      </c>
      <c r="BO59" s="94">
        <f>Inputs!BO70</f>
        <v>0</v>
      </c>
      <c r="BP59" s="94">
        <f>Inputs!BP70</f>
        <v>0</v>
      </c>
      <c r="BQ59" s="94">
        <f>Inputs!BQ70</f>
        <v>0</v>
      </c>
      <c r="BR59" s="94">
        <f>Inputs!BR70</f>
        <v>0</v>
      </c>
      <c r="BS59" s="94">
        <f>Inputs!BS70</f>
        <v>0</v>
      </c>
      <c r="BT59" s="94">
        <f>Inputs!BT70</f>
        <v>0</v>
      </c>
      <c r="BU59" s="94">
        <f>Inputs!BU70</f>
        <v>0</v>
      </c>
      <c r="BV59" s="94">
        <f>Inputs!BV70</f>
        <v>0</v>
      </c>
      <c r="BW59" s="94">
        <f>Inputs!BW70</f>
        <v>0</v>
      </c>
      <c r="BX59" s="94">
        <f>Inputs!BX70</f>
        <v>0</v>
      </c>
      <c r="BY59" s="94">
        <f>Inputs!BY70</f>
        <v>0</v>
      </c>
      <c r="BZ59" s="94">
        <f>Inputs!BZ70</f>
        <v>0</v>
      </c>
      <c r="CA59" s="94">
        <f>Inputs!CA70</f>
        <v>0</v>
      </c>
      <c r="CB59" s="94">
        <f>Inputs!CB70</f>
        <v>0</v>
      </c>
      <c r="CC59" s="94">
        <f>Inputs!CC70</f>
        <v>0</v>
      </c>
    </row>
    <row r="60" spans="1:81" outlineLevel="1" x14ac:dyDescent="0.25">
      <c r="B60" s="92" t="str">
        <f>Inputs!B40</f>
        <v>Non network - IT</v>
      </c>
      <c r="H60" s="94">
        <f>Inputs!H71</f>
        <v>48.517245934102689</v>
      </c>
      <c r="I60" s="94">
        <f>Inputs!I71</f>
        <v>10.687934777395983</v>
      </c>
      <c r="J60" s="94">
        <f>Inputs!J71</f>
        <v>7.6123627583712246</v>
      </c>
      <c r="K60" s="94">
        <f>Inputs!K71</f>
        <v>21.393732890649101</v>
      </c>
      <c r="L60" s="94">
        <f>Inputs!L71</f>
        <v>34.435297291395692</v>
      </c>
      <c r="M60" s="94">
        <f>Inputs!M71</f>
        <v>0</v>
      </c>
      <c r="N60" s="94">
        <f>Inputs!N71</f>
        <v>0</v>
      </c>
      <c r="O60" s="94">
        <f>Inputs!O71</f>
        <v>0</v>
      </c>
      <c r="P60" s="94">
        <f>Inputs!P71</f>
        <v>0</v>
      </c>
      <c r="Q60" s="94">
        <f>Inputs!Q71</f>
        <v>0</v>
      </c>
      <c r="R60" s="94">
        <f>Inputs!R71</f>
        <v>0</v>
      </c>
      <c r="S60" s="94">
        <f>Inputs!S71</f>
        <v>0</v>
      </c>
      <c r="T60" s="94">
        <f>Inputs!T71</f>
        <v>0</v>
      </c>
      <c r="U60" s="94">
        <f>Inputs!U71</f>
        <v>0</v>
      </c>
      <c r="V60" s="94">
        <f>Inputs!V71</f>
        <v>0</v>
      </c>
      <c r="W60" s="94">
        <f>Inputs!W71</f>
        <v>0</v>
      </c>
      <c r="X60" s="94">
        <f>Inputs!X71</f>
        <v>0</v>
      </c>
      <c r="Y60" s="94">
        <f>Inputs!Y71</f>
        <v>0</v>
      </c>
      <c r="Z60" s="94">
        <f>Inputs!Z71</f>
        <v>0</v>
      </c>
      <c r="AA60" s="94">
        <f>Inputs!AA71</f>
        <v>0</v>
      </c>
      <c r="AB60" s="94">
        <f>Inputs!AB71</f>
        <v>0</v>
      </c>
      <c r="AC60" s="94">
        <f>Inputs!AC71</f>
        <v>0</v>
      </c>
      <c r="AD60" s="94">
        <f>Inputs!AD71</f>
        <v>0</v>
      </c>
      <c r="AE60" s="94">
        <f>Inputs!AE71</f>
        <v>0</v>
      </c>
      <c r="AF60" s="94">
        <f>Inputs!AF71</f>
        <v>0</v>
      </c>
      <c r="AG60" s="94">
        <f>Inputs!AG71</f>
        <v>0</v>
      </c>
      <c r="AH60" s="94">
        <f>Inputs!AH71</f>
        <v>0</v>
      </c>
      <c r="AI60" s="94">
        <f>Inputs!AI71</f>
        <v>0</v>
      </c>
      <c r="AJ60" s="94">
        <f>Inputs!AJ71</f>
        <v>0</v>
      </c>
      <c r="AK60" s="94">
        <f>Inputs!AK71</f>
        <v>0</v>
      </c>
      <c r="AL60" s="94">
        <f>Inputs!AL71</f>
        <v>0</v>
      </c>
      <c r="AM60" s="94">
        <f>Inputs!AM71</f>
        <v>0</v>
      </c>
      <c r="AN60" s="94">
        <f>Inputs!AN71</f>
        <v>0</v>
      </c>
      <c r="AO60" s="94">
        <f>Inputs!AO71</f>
        <v>0</v>
      </c>
      <c r="AP60" s="94">
        <f>Inputs!AP71</f>
        <v>0</v>
      </c>
      <c r="AQ60" s="94">
        <f>Inputs!AQ71</f>
        <v>0</v>
      </c>
      <c r="AR60" s="94">
        <f>Inputs!AR71</f>
        <v>0</v>
      </c>
      <c r="AS60" s="94">
        <f>Inputs!AS71</f>
        <v>0</v>
      </c>
      <c r="AT60" s="94">
        <f>Inputs!AT71</f>
        <v>0</v>
      </c>
      <c r="AU60" s="94">
        <f>Inputs!AU71</f>
        <v>0</v>
      </c>
      <c r="AV60" s="94">
        <f>Inputs!AV71</f>
        <v>0</v>
      </c>
      <c r="AW60" s="94">
        <f>Inputs!AW71</f>
        <v>0</v>
      </c>
      <c r="AX60" s="94">
        <f>Inputs!AX71</f>
        <v>0</v>
      </c>
      <c r="AY60" s="94">
        <f>Inputs!AY71</f>
        <v>0</v>
      </c>
      <c r="AZ60" s="94">
        <f>Inputs!AZ71</f>
        <v>0</v>
      </c>
      <c r="BA60" s="94">
        <f>Inputs!BA71</f>
        <v>0</v>
      </c>
      <c r="BB60" s="94">
        <f>Inputs!BB71</f>
        <v>0</v>
      </c>
      <c r="BC60" s="94">
        <f>Inputs!BC71</f>
        <v>0</v>
      </c>
      <c r="BD60" s="94">
        <f>Inputs!BD71</f>
        <v>0</v>
      </c>
      <c r="BE60" s="94">
        <f>Inputs!BE71</f>
        <v>0</v>
      </c>
      <c r="BF60" s="94">
        <f>Inputs!BF71</f>
        <v>0</v>
      </c>
      <c r="BG60" s="94">
        <f>Inputs!BG71</f>
        <v>0</v>
      </c>
      <c r="BH60" s="94">
        <f>Inputs!BH71</f>
        <v>0</v>
      </c>
      <c r="BI60" s="94">
        <f>Inputs!BI71</f>
        <v>0</v>
      </c>
      <c r="BJ60" s="94">
        <f>Inputs!BJ71</f>
        <v>0</v>
      </c>
      <c r="BK60" s="94">
        <f>Inputs!BK71</f>
        <v>0</v>
      </c>
      <c r="BL60" s="94">
        <f>Inputs!BL71</f>
        <v>0</v>
      </c>
      <c r="BM60" s="94">
        <f>Inputs!BM71</f>
        <v>0</v>
      </c>
      <c r="BN60" s="94">
        <f>Inputs!BN71</f>
        <v>0</v>
      </c>
      <c r="BO60" s="94">
        <f>Inputs!BO71</f>
        <v>0</v>
      </c>
      <c r="BP60" s="94">
        <f>Inputs!BP71</f>
        <v>0</v>
      </c>
      <c r="BQ60" s="94">
        <f>Inputs!BQ71</f>
        <v>0</v>
      </c>
      <c r="BR60" s="94">
        <f>Inputs!BR71</f>
        <v>0</v>
      </c>
      <c r="BS60" s="94">
        <f>Inputs!BS71</f>
        <v>0</v>
      </c>
      <c r="BT60" s="94">
        <f>Inputs!BT71</f>
        <v>0</v>
      </c>
      <c r="BU60" s="94">
        <f>Inputs!BU71</f>
        <v>0</v>
      </c>
      <c r="BV60" s="94">
        <f>Inputs!BV71</f>
        <v>0</v>
      </c>
      <c r="BW60" s="94">
        <f>Inputs!BW71</f>
        <v>0</v>
      </c>
      <c r="BX60" s="94">
        <f>Inputs!BX71</f>
        <v>0</v>
      </c>
      <c r="BY60" s="94">
        <f>Inputs!BY71</f>
        <v>0</v>
      </c>
      <c r="BZ60" s="94">
        <f>Inputs!BZ71</f>
        <v>0</v>
      </c>
      <c r="CA60" s="94">
        <f>Inputs!CA71</f>
        <v>0</v>
      </c>
      <c r="CB60" s="94">
        <f>Inputs!CB71</f>
        <v>0</v>
      </c>
      <c r="CC60" s="94">
        <f>Inputs!CC71</f>
        <v>0</v>
      </c>
    </row>
    <row r="61" spans="1:81" outlineLevel="1" x14ac:dyDescent="0.25">
      <c r="B61" s="92" t="str">
        <f>Inputs!B41</f>
        <v>Non network - other</v>
      </c>
      <c r="H61" s="94">
        <f>Inputs!H72</f>
        <v>9.0329524373456405</v>
      </c>
      <c r="I61" s="94">
        <f>Inputs!I72</f>
        <v>11.685349968288703</v>
      </c>
      <c r="J61" s="94">
        <f>Inputs!J72</f>
        <v>7.6540984679279944</v>
      </c>
      <c r="K61" s="94">
        <f>Inputs!K72</f>
        <v>3.4617184457864707</v>
      </c>
      <c r="L61" s="94">
        <f>Inputs!L72</f>
        <v>6.3215960119847932</v>
      </c>
      <c r="M61" s="94">
        <f>Inputs!M72</f>
        <v>0</v>
      </c>
      <c r="N61" s="94">
        <f>Inputs!N72</f>
        <v>0</v>
      </c>
      <c r="O61" s="94">
        <f>Inputs!O72</f>
        <v>0</v>
      </c>
      <c r="P61" s="94">
        <f>Inputs!P72</f>
        <v>0</v>
      </c>
      <c r="Q61" s="94">
        <f>Inputs!Q72</f>
        <v>0</v>
      </c>
      <c r="R61" s="94">
        <f>Inputs!R72</f>
        <v>0</v>
      </c>
      <c r="S61" s="94">
        <f>Inputs!S72</f>
        <v>0</v>
      </c>
      <c r="T61" s="94">
        <f>Inputs!T72</f>
        <v>0</v>
      </c>
      <c r="U61" s="94">
        <f>Inputs!U72</f>
        <v>0</v>
      </c>
      <c r="V61" s="94">
        <f>Inputs!V72</f>
        <v>0</v>
      </c>
      <c r="W61" s="94">
        <f>Inputs!W72</f>
        <v>0</v>
      </c>
      <c r="X61" s="94">
        <f>Inputs!X72</f>
        <v>0</v>
      </c>
      <c r="Y61" s="94">
        <f>Inputs!Y72</f>
        <v>0</v>
      </c>
      <c r="Z61" s="94">
        <f>Inputs!Z72</f>
        <v>0</v>
      </c>
      <c r="AA61" s="94">
        <f>Inputs!AA72</f>
        <v>0</v>
      </c>
      <c r="AB61" s="94">
        <f>Inputs!AB72</f>
        <v>0</v>
      </c>
      <c r="AC61" s="94">
        <f>Inputs!AC72</f>
        <v>0</v>
      </c>
      <c r="AD61" s="94">
        <f>Inputs!AD72</f>
        <v>0</v>
      </c>
      <c r="AE61" s="94">
        <f>Inputs!AE72</f>
        <v>0</v>
      </c>
      <c r="AF61" s="94">
        <f>Inputs!AF72</f>
        <v>0</v>
      </c>
      <c r="AG61" s="94">
        <f>Inputs!AG72</f>
        <v>0</v>
      </c>
      <c r="AH61" s="94">
        <f>Inputs!AH72</f>
        <v>0</v>
      </c>
      <c r="AI61" s="94">
        <f>Inputs!AI72</f>
        <v>0</v>
      </c>
      <c r="AJ61" s="94">
        <f>Inputs!AJ72</f>
        <v>0</v>
      </c>
      <c r="AK61" s="94">
        <f>Inputs!AK72</f>
        <v>0</v>
      </c>
      <c r="AL61" s="94">
        <f>Inputs!AL72</f>
        <v>0</v>
      </c>
      <c r="AM61" s="94">
        <f>Inputs!AM72</f>
        <v>0</v>
      </c>
      <c r="AN61" s="94">
        <f>Inputs!AN72</f>
        <v>0</v>
      </c>
      <c r="AO61" s="94">
        <f>Inputs!AO72</f>
        <v>0</v>
      </c>
      <c r="AP61" s="94">
        <f>Inputs!AP72</f>
        <v>0</v>
      </c>
      <c r="AQ61" s="94">
        <f>Inputs!AQ72</f>
        <v>0</v>
      </c>
      <c r="AR61" s="94">
        <f>Inputs!AR72</f>
        <v>0</v>
      </c>
      <c r="AS61" s="94">
        <f>Inputs!AS72</f>
        <v>0</v>
      </c>
      <c r="AT61" s="94">
        <f>Inputs!AT72</f>
        <v>0</v>
      </c>
      <c r="AU61" s="94">
        <f>Inputs!AU72</f>
        <v>0</v>
      </c>
      <c r="AV61" s="94">
        <f>Inputs!AV72</f>
        <v>0</v>
      </c>
      <c r="AW61" s="94">
        <f>Inputs!AW72</f>
        <v>0</v>
      </c>
      <c r="AX61" s="94">
        <f>Inputs!AX72</f>
        <v>0</v>
      </c>
      <c r="AY61" s="94">
        <f>Inputs!AY72</f>
        <v>0</v>
      </c>
      <c r="AZ61" s="94">
        <f>Inputs!AZ72</f>
        <v>0</v>
      </c>
      <c r="BA61" s="94">
        <f>Inputs!BA72</f>
        <v>0</v>
      </c>
      <c r="BB61" s="94">
        <f>Inputs!BB72</f>
        <v>0</v>
      </c>
      <c r="BC61" s="94">
        <f>Inputs!BC72</f>
        <v>0</v>
      </c>
      <c r="BD61" s="94">
        <f>Inputs!BD72</f>
        <v>0</v>
      </c>
      <c r="BE61" s="94">
        <f>Inputs!BE72</f>
        <v>0</v>
      </c>
      <c r="BF61" s="94">
        <f>Inputs!BF72</f>
        <v>0</v>
      </c>
      <c r="BG61" s="94">
        <f>Inputs!BG72</f>
        <v>0</v>
      </c>
      <c r="BH61" s="94">
        <f>Inputs!BH72</f>
        <v>0</v>
      </c>
      <c r="BI61" s="94">
        <f>Inputs!BI72</f>
        <v>0</v>
      </c>
      <c r="BJ61" s="94">
        <f>Inputs!BJ72</f>
        <v>0</v>
      </c>
      <c r="BK61" s="94">
        <f>Inputs!BK72</f>
        <v>0</v>
      </c>
      <c r="BL61" s="94">
        <f>Inputs!BL72</f>
        <v>0</v>
      </c>
      <c r="BM61" s="94">
        <f>Inputs!BM72</f>
        <v>0</v>
      </c>
      <c r="BN61" s="94">
        <f>Inputs!BN72</f>
        <v>0</v>
      </c>
      <c r="BO61" s="94">
        <f>Inputs!BO72</f>
        <v>0</v>
      </c>
      <c r="BP61" s="94">
        <f>Inputs!BP72</f>
        <v>0</v>
      </c>
      <c r="BQ61" s="94">
        <f>Inputs!BQ72</f>
        <v>0</v>
      </c>
      <c r="BR61" s="94">
        <f>Inputs!BR72</f>
        <v>0</v>
      </c>
      <c r="BS61" s="94">
        <f>Inputs!BS72</f>
        <v>0</v>
      </c>
      <c r="BT61" s="94">
        <f>Inputs!BT72</f>
        <v>0</v>
      </c>
      <c r="BU61" s="94">
        <f>Inputs!BU72</f>
        <v>0</v>
      </c>
      <c r="BV61" s="94">
        <f>Inputs!BV72</f>
        <v>0</v>
      </c>
      <c r="BW61" s="94">
        <f>Inputs!BW72</f>
        <v>0</v>
      </c>
      <c r="BX61" s="94">
        <f>Inputs!BX72</f>
        <v>0</v>
      </c>
      <c r="BY61" s="94">
        <f>Inputs!BY72</f>
        <v>0</v>
      </c>
      <c r="BZ61" s="94">
        <f>Inputs!BZ72</f>
        <v>0</v>
      </c>
      <c r="CA61" s="94">
        <f>Inputs!CA72</f>
        <v>0</v>
      </c>
      <c r="CB61" s="94">
        <f>Inputs!CB72</f>
        <v>0</v>
      </c>
      <c r="CC61" s="94">
        <f>Inputs!CC72</f>
        <v>0</v>
      </c>
    </row>
    <row r="62" spans="1:81" outlineLevel="1" x14ac:dyDescent="0.25">
      <c r="B62" s="92" t="str">
        <f>Inputs!B42</f>
        <v>Neutral Screen Services</v>
      </c>
      <c r="H62" s="94">
        <f>Inputs!H73</f>
        <v>0</v>
      </c>
      <c r="I62" s="94">
        <f>Inputs!I73</f>
        <v>0</v>
      </c>
      <c r="J62" s="94">
        <f>Inputs!J73</f>
        <v>0</v>
      </c>
      <c r="K62" s="94">
        <f>Inputs!K73</f>
        <v>0</v>
      </c>
      <c r="L62" s="94">
        <f>Inputs!L73</f>
        <v>0</v>
      </c>
      <c r="M62" s="94">
        <f>Inputs!M73</f>
        <v>0</v>
      </c>
      <c r="N62" s="94">
        <f>Inputs!N73</f>
        <v>0</v>
      </c>
      <c r="O62" s="94">
        <f>Inputs!O73</f>
        <v>0</v>
      </c>
      <c r="P62" s="94">
        <f>Inputs!P73</f>
        <v>0</v>
      </c>
      <c r="Q62" s="94">
        <f>Inputs!Q73</f>
        <v>0</v>
      </c>
      <c r="R62" s="94">
        <f>Inputs!R73</f>
        <v>0</v>
      </c>
      <c r="S62" s="94">
        <f>Inputs!S73</f>
        <v>0</v>
      </c>
      <c r="T62" s="94">
        <f>Inputs!T73</f>
        <v>0</v>
      </c>
      <c r="U62" s="94">
        <f>Inputs!U73</f>
        <v>0</v>
      </c>
      <c r="V62" s="94">
        <f>Inputs!V73</f>
        <v>0</v>
      </c>
      <c r="W62" s="94">
        <f>Inputs!W73</f>
        <v>0</v>
      </c>
      <c r="X62" s="94">
        <f>Inputs!X73</f>
        <v>0</v>
      </c>
      <c r="Y62" s="94">
        <f>Inputs!Y73</f>
        <v>0</v>
      </c>
      <c r="Z62" s="94">
        <f>Inputs!Z73</f>
        <v>0</v>
      </c>
      <c r="AA62" s="94">
        <f>Inputs!AA73</f>
        <v>0</v>
      </c>
      <c r="AB62" s="94">
        <f>Inputs!AB73</f>
        <v>0</v>
      </c>
      <c r="AC62" s="94">
        <f>Inputs!AC73</f>
        <v>0</v>
      </c>
      <c r="AD62" s="94">
        <f>Inputs!AD73</f>
        <v>0</v>
      </c>
      <c r="AE62" s="94">
        <f>Inputs!AE73</f>
        <v>0</v>
      </c>
      <c r="AF62" s="94">
        <f>Inputs!AF73</f>
        <v>0</v>
      </c>
      <c r="AG62" s="94">
        <f>Inputs!AG73</f>
        <v>0</v>
      </c>
      <c r="AH62" s="94">
        <f>Inputs!AH73</f>
        <v>0</v>
      </c>
      <c r="AI62" s="94">
        <f>Inputs!AI73</f>
        <v>0</v>
      </c>
      <c r="AJ62" s="94">
        <f>Inputs!AJ73</f>
        <v>0</v>
      </c>
      <c r="AK62" s="94">
        <f>Inputs!AK73</f>
        <v>0</v>
      </c>
      <c r="AL62" s="94">
        <f>Inputs!AL73</f>
        <v>0</v>
      </c>
      <c r="AM62" s="94">
        <f>Inputs!AM73</f>
        <v>0</v>
      </c>
      <c r="AN62" s="94">
        <f>Inputs!AN73</f>
        <v>0</v>
      </c>
      <c r="AO62" s="94">
        <f>Inputs!AO73</f>
        <v>0</v>
      </c>
      <c r="AP62" s="94">
        <f>Inputs!AP73</f>
        <v>0</v>
      </c>
      <c r="AQ62" s="94">
        <f>Inputs!AQ73</f>
        <v>0</v>
      </c>
      <c r="AR62" s="94">
        <f>Inputs!AR73</f>
        <v>0</v>
      </c>
      <c r="AS62" s="94">
        <f>Inputs!AS73</f>
        <v>0</v>
      </c>
      <c r="AT62" s="94">
        <f>Inputs!AT73</f>
        <v>0</v>
      </c>
      <c r="AU62" s="94">
        <f>Inputs!AU73</f>
        <v>0</v>
      </c>
      <c r="AV62" s="94">
        <f>Inputs!AV73</f>
        <v>0</v>
      </c>
      <c r="AW62" s="94">
        <f>Inputs!AW73</f>
        <v>0</v>
      </c>
      <c r="AX62" s="94">
        <f>Inputs!AX73</f>
        <v>0</v>
      </c>
      <c r="AY62" s="94">
        <f>Inputs!AY73</f>
        <v>0</v>
      </c>
      <c r="AZ62" s="94">
        <f>Inputs!AZ73</f>
        <v>0</v>
      </c>
      <c r="BA62" s="94">
        <f>Inputs!BA73</f>
        <v>0</v>
      </c>
      <c r="BB62" s="94">
        <f>Inputs!BB73</f>
        <v>0</v>
      </c>
      <c r="BC62" s="94">
        <f>Inputs!BC73</f>
        <v>0</v>
      </c>
      <c r="BD62" s="94">
        <f>Inputs!BD73</f>
        <v>0</v>
      </c>
      <c r="BE62" s="94">
        <f>Inputs!BE73</f>
        <v>0</v>
      </c>
      <c r="BF62" s="94">
        <f>Inputs!BF73</f>
        <v>0</v>
      </c>
      <c r="BG62" s="94">
        <f>Inputs!BG73</f>
        <v>0</v>
      </c>
      <c r="BH62" s="94">
        <f>Inputs!BH73</f>
        <v>0</v>
      </c>
      <c r="BI62" s="94">
        <f>Inputs!BI73</f>
        <v>0</v>
      </c>
      <c r="BJ62" s="94">
        <f>Inputs!BJ73</f>
        <v>0</v>
      </c>
      <c r="BK62" s="94">
        <f>Inputs!BK73</f>
        <v>0</v>
      </c>
      <c r="BL62" s="94">
        <f>Inputs!BL73</f>
        <v>0</v>
      </c>
      <c r="BM62" s="94">
        <f>Inputs!BM73</f>
        <v>0</v>
      </c>
      <c r="BN62" s="94">
        <f>Inputs!BN73</f>
        <v>0</v>
      </c>
      <c r="BO62" s="94">
        <f>Inputs!BO73</f>
        <v>0</v>
      </c>
      <c r="BP62" s="94">
        <f>Inputs!BP73</f>
        <v>0</v>
      </c>
      <c r="BQ62" s="94">
        <f>Inputs!BQ73</f>
        <v>0</v>
      </c>
      <c r="BR62" s="94">
        <f>Inputs!BR73</f>
        <v>0</v>
      </c>
      <c r="BS62" s="94">
        <f>Inputs!BS73</f>
        <v>0</v>
      </c>
      <c r="BT62" s="94">
        <f>Inputs!BT73</f>
        <v>0</v>
      </c>
      <c r="BU62" s="94">
        <f>Inputs!BU73</f>
        <v>0</v>
      </c>
      <c r="BV62" s="94">
        <f>Inputs!BV73</f>
        <v>0</v>
      </c>
      <c r="BW62" s="94">
        <f>Inputs!BW73</f>
        <v>0</v>
      </c>
      <c r="BX62" s="94">
        <f>Inputs!BX73</f>
        <v>0</v>
      </c>
      <c r="BY62" s="94">
        <f>Inputs!BY73</f>
        <v>0</v>
      </c>
      <c r="BZ62" s="94">
        <f>Inputs!BZ73</f>
        <v>0</v>
      </c>
      <c r="CA62" s="94">
        <f>Inputs!CA73</f>
        <v>0</v>
      </c>
      <c r="CB62" s="94">
        <f>Inputs!CB73</f>
        <v>0</v>
      </c>
      <c r="CC62" s="94">
        <f>Inputs!CC73</f>
        <v>0</v>
      </c>
    </row>
    <row r="63" spans="1:81" outlineLevel="1" x14ac:dyDescent="0.25">
      <c r="B63" s="92" t="str">
        <f>Inputs!B43</f>
        <v>Distribution Transformers upgrades</v>
      </c>
      <c r="H63" s="94">
        <f>Inputs!H74</f>
        <v>0</v>
      </c>
      <c r="I63" s="94">
        <f>Inputs!I74</f>
        <v>0</v>
      </c>
      <c r="J63" s="94">
        <f>Inputs!J74</f>
        <v>0</v>
      </c>
      <c r="K63" s="94">
        <f>Inputs!K74</f>
        <v>0</v>
      </c>
      <c r="L63" s="94">
        <f>Inputs!L74</f>
        <v>0</v>
      </c>
      <c r="M63" s="94">
        <f>Inputs!M74</f>
        <v>0</v>
      </c>
      <c r="N63" s="94">
        <f>Inputs!N74</f>
        <v>0</v>
      </c>
      <c r="O63" s="94">
        <f>Inputs!O74</f>
        <v>0</v>
      </c>
      <c r="P63" s="94">
        <f>Inputs!P74</f>
        <v>0</v>
      </c>
      <c r="Q63" s="94">
        <f>Inputs!Q74</f>
        <v>0</v>
      </c>
      <c r="R63" s="94">
        <f>Inputs!R74</f>
        <v>0</v>
      </c>
      <c r="S63" s="94">
        <f>Inputs!S74</f>
        <v>0</v>
      </c>
      <c r="T63" s="94">
        <f>Inputs!T74</f>
        <v>0</v>
      </c>
      <c r="U63" s="94">
        <f>Inputs!U74</f>
        <v>0</v>
      </c>
      <c r="V63" s="94">
        <f>Inputs!V74</f>
        <v>0</v>
      </c>
      <c r="W63" s="94">
        <f>Inputs!W74</f>
        <v>0</v>
      </c>
      <c r="X63" s="94">
        <f>Inputs!X74</f>
        <v>0</v>
      </c>
      <c r="Y63" s="94">
        <f>Inputs!Y74</f>
        <v>0</v>
      </c>
      <c r="Z63" s="94">
        <f>Inputs!Z74</f>
        <v>0</v>
      </c>
      <c r="AA63" s="94">
        <f>Inputs!AA74</f>
        <v>0</v>
      </c>
      <c r="AB63" s="94">
        <f>Inputs!AB74</f>
        <v>0</v>
      </c>
      <c r="AC63" s="94">
        <f>Inputs!AC74</f>
        <v>0</v>
      </c>
      <c r="AD63" s="94">
        <f>Inputs!AD74</f>
        <v>0</v>
      </c>
      <c r="AE63" s="94">
        <f>Inputs!AE74</f>
        <v>0</v>
      </c>
      <c r="AF63" s="94">
        <f>Inputs!AF74</f>
        <v>0</v>
      </c>
      <c r="AG63" s="94">
        <f>Inputs!AG74</f>
        <v>0</v>
      </c>
      <c r="AH63" s="94">
        <f>Inputs!AH74</f>
        <v>0</v>
      </c>
      <c r="AI63" s="94">
        <f>Inputs!AI74</f>
        <v>0</v>
      </c>
      <c r="AJ63" s="94">
        <f>Inputs!AJ74</f>
        <v>0</v>
      </c>
      <c r="AK63" s="94">
        <f>Inputs!AK74</f>
        <v>0</v>
      </c>
      <c r="AL63" s="94">
        <f>Inputs!AL74</f>
        <v>0</v>
      </c>
      <c r="AM63" s="94">
        <f>Inputs!AM74</f>
        <v>0</v>
      </c>
      <c r="AN63" s="94">
        <f>Inputs!AN74</f>
        <v>0</v>
      </c>
      <c r="AO63" s="94">
        <f>Inputs!AO74</f>
        <v>0</v>
      </c>
      <c r="AP63" s="94">
        <f>Inputs!AP74</f>
        <v>0</v>
      </c>
      <c r="AQ63" s="94">
        <f>Inputs!AQ74</f>
        <v>0</v>
      </c>
      <c r="AR63" s="94">
        <f>Inputs!AR74</f>
        <v>0</v>
      </c>
      <c r="AS63" s="94">
        <f>Inputs!AS74</f>
        <v>0</v>
      </c>
      <c r="AT63" s="94">
        <f>Inputs!AT74</f>
        <v>0</v>
      </c>
      <c r="AU63" s="94">
        <f>Inputs!AU74</f>
        <v>0</v>
      </c>
      <c r="AV63" s="94">
        <f>Inputs!AV74</f>
        <v>0</v>
      </c>
      <c r="AW63" s="94">
        <f>Inputs!AW74</f>
        <v>0</v>
      </c>
      <c r="AX63" s="94">
        <f>Inputs!AX74</f>
        <v>0</v>
      </c>
      <c r="AY63" s="94">
        <f>Inputs!AY74</f>
        <v>0</v>
      </c>
      <c r="AZ63" s="94">
        <f>Inputs!AZ74</f>
        <v>0</v>
      </c>
      <c r="BA63" s="94">
        <f>Inputs!BA74</f>
        <v>0</v>
      </c>
      <c r="BB63" s="94">
        <f>Inputs!BB74</f>
        <v>0</v>
      </c>
      <c r="BC63" s="94">
        <f>Inputs!BC74</f>
        <v>0</v>
      </c>
      <c r="BD63" s="94">
        <f>Inputs!BD74</f>
        <v>0</v>
      </c>
      <c r="BE63" s="94">
        <f>Inputs!BE74</f>
        <v>0</v>
      </c>
      <c r="BF63" s="94">
        <f>Inputs!BF74</f>
        <v>0</v>
      </c>
      <c r="BG63" s="94">
        <f>Inputs!BG74</f>
        <v>0</v>
      </c>
      <c r="BH63" s="94">
        <f>Inputs!BH74</f>
        <v>0</v>
      </c>
      <c r="BI63" s="94">
        <f>Inputs!BI74</f>
        <v>0</v>
      </c>
      <c r="BJ63" s="94">
        <f>Inputs!BJ74</f>
        <v>0</v>
      </c>
      <c r="BK63" s="94">
        <f>Inputs!BK74</f>
        <v>0</v>
      </c>
      <c r="BL63" s="94">
        <f>Inputs!BL74</f>
        <v>0</v>
      </c>
      <c r="BM63" s="94">
        <f>Inputs!BM74</f>
        <v>0</v>
      </c>
      <c r="BN63" s="94">
        <f>Inputs!BN74</f>
        <v>0</v>
      </c>
      <c r="BO63" s="94">
        <f>Inputs!BO74</f>
        <v>0</v>
      </c>
      <c r="BP63" s="94">
        <f>Inputs!BP74</f>
        <v>0</v>
      </c>
      <c r="BQ63" s="94">
        <f>Inputs!BQ74</f>
        <v>0</v>
      </c>
      <c r="BR63" s="94">
        <f>Inputs!BR74</f>
        <v>0</v>
      </c>
      <c r="BS63" s="94">
        <f>Inputs!BS74</f>
        <v>0</v>
      </c>
      <c r="BT63" s="94">
        <f>Inputs!BT74</f>
        <v>0</v>
      </c>
      <c r="BU63" s="94">
        <f>Inputs!BU74</f>
        <v>0</v>
      </c>
      <c r="BV63" s="94">
        <f>Inputs!BV74</f>
        <v>0</v>
      </c>
      <c r="BW63" s="94">
        <f>Inputs!BW74</f>
        <v>0</v>
      </c>
      <c r="BX63" s="94">
        <f>Inputs!BX74</f>
        <v>0</v>
      </c>
      <c r="BY63" s="94">
        <f>Inputs!BY74</f>
        <v>0</v>
      </c>
      <c r="BZ63" s="94">
        <f>Inputs!BZ74</f>
        <v>0</v>
      </c>
      <c r="CA63" s="94">
        <f>Inputs!CA74</f>
        <v>0</v>
      </c>
      <c r="CB63" s="94">
        <f>Inputs!CB74</f>
        <v>0</v>
      </c>
      <c r="CC63" s="94">
        <f>Inputs!CC74</f>
        <v>0</v>
      </c>
    </row>
    <row r="64" spans="1:81" outlineLevel="1" x14ac:dyDescent="0.25">
      <c r="B64" s="92" t="str">
        <f>Inputs!B44</f>
        <v>Equity Raising Costs</v>
      </c>
      <c r="H64" s="94">
        <f>Inputs!H75</f>
        <v>3.4475031340190339</v>
      </c>
      <c r="I64" s="94">
        <f>Inputs!I75</f>
        <v>0</v>
      </c>
      <c r="J64" s="94">
        <f>Inputs!J75</f>
        <v>0</v>
      </c>
      <c r="K64" s="94">
        <f>Inputs!K75</f>
        <v>0</v>
      </c>
      <c r="L64" s="94">
        <f>Inputs!L75</f>
        <v>0</v>
      </c>
      <c r="M64" s="94">
        <f>Inputs!M75</f>
        <v>0</v>
      </c>
      <c r="N64" s="94">
        <f>Inputs!N75</f>
        <v>0</v>
      </c>
      <c r="O64" s="94">
        <f>Inputs!O75</f>
        <v>0</v>
      </c>
      <c r="P64" s="94">
        <f>Inputs!P75</f>
        <v>0</v>
      </c>
      <c r="Q64" s="94">
        <f>Inputs!Q75</f>
        <v>0</v>
      </c>
      <c r="R64" s="94">
        <f>Inputs!R75</f>
        <v>0</v>
      </c>
      <c r="S64" s="94">
        <f>Inputs!S75</f>
        <v>0</v>
      </c>
      <c r="T64" s="94">
        <f>Inputs!T75</f>
        <v>0</v>
      </c>
      <c r="U64" s="94">
        <f>Inputs!U75</f>
        <v>0</v>
      </c>
      <c r="V64" s="94">
        <f>Inputs!V75</f>
        <v>0</v>
      </c>
      <c r="W64" s="94">
        <f>Inputs!W75</f>
        <v>0</v>
      </c>
      <c r="X64" s="94">
        <f>Inputs!X75</f>
        <v>0</v>
      </c>
      <c r="Y64" s="94">
        <f>Inputs!Y75</f>
        <v>0</v>
      </c>
      <c r="Z64" s="94">
        <f>Inputs!Z75</f>
        <v>0</v>
      </c>
      <c r="AA64" s="94">
        <f>Inputs!AA75</f>
        <v>0</v>
      </c>
      <c r="AB64" s="94">
        <f>Inputs!AB75</f>
        <v>0</v>
      </c>
      <c r="AC64" s="94">
        <f>Inputs!AC75</f>
        <v>0</v>
      </c>
      <c r="AD64" s="94">
        <f>Inputs!AD75</f>
        <v>0</v>
      </c>
      <c r="AE64" s="94">
        <f>Inputs!AE75</f>
        <v>0</v>
      </c>
      <c r="AF64" s="94">
        <f>Inputs!AF75</f>
        <v>0</v>
      </c>
      <c r="AG64" s="94">
        <f>Inputs!AG75</f>
        <v>0</v>
      </c>
      <c r="AH64" s="94">
        <f>Inputs!AH75</f>
        <v>0</v>
      </c>
      <c r="AI64" s="94">
        <f>Inputs!AI75</f>
        <v>0</v>
      </c>
      <c r="AJ64" s="94">
        <f>Inputs!AJ75</f>
        <v>0</v>
      </c>
      <c r="AK64" s="94">
        <f>Inputs!AK75</f>
        <v>0</v>
      </c>
      <c r="AL64" s="94">
        <f>Inputs!AL75</f>
        <v>0</v>
      </c>
      <c r="AM64" s="94">
        <f>Inputs!AM75</f>
        <v>0</v>
      </c>
      <c r="AN64" s="94">
        <f>Inputs!AN75</f>
        <v>0</v>
      </c>
      <c r="AO64" s="94">
        <f>Inputs!AO75</f>
        <v>0</v>
      </c>
      <c r="AP64" s="94">
        <f>Inputs!AP75</f>
        <v>0</v>
      </c>
      <c r="AQ64" s="94">
        <f>Inputs!AQ75</f>
        <v>0</v>
      </c>
      <c r="AR64" s="94">
        <f>Inputs!AR75</f>
        <v>0</v>
      </c>
      <c r="AS64" s="94">
        <f>Inputs!AS75</f>
        <v>0</v>
      </c>
      <c r="AT64" s="94">
        <f>Inputs!AT75</f>
        <v>0</v>
      </c>
      <c r="AU64" s="94">
        <f>Inputs!AU75</f>
        <v>0</v>
      </c>
      <c r="AV64" s="94">
        <f>Inputs!AV75</f>
        <v>0</v>
      </c>
      <c r="AW64" s="94">
        <f>Inputs!AW75</f>
        <v>0</v>
      </c>
      <c r="AX64" s="94">
        <f>Inputs!AX75</f>
        <v>0</v>
      </c>
      <c r="AY64" s="94">
        <f>Inputs!AY75</f>
        <v>0</v>
      </c>
      <c r="AZ64" s="94">
        <f>Inputs!AZ75</f>
        <v>0</v>
      </c>
      <c r="BA64" s="94">
        <f>Inputs!BA75</f>
        <v>0</v>
      </c>
      <c r="BB64" s="94">
        <f>Inputs!BB75</f>
        <v>0</v>
      </c>
      <c r="BC64" s="94">
        <f>Inputs!BC75</f>
        <v>0</v>
      </c>
      <c r="BD64" s="94">
        <f>Inputs!BD75</f>
        <v>0</v>
      </c>
      <c r="BE64" s="94">
        <f>Inputs!BE75</f>
        <v>0</v>
      </c>
      <c r="BF64" s="94">
        <f>Inputs!BF75</f>
        <v>0</v>
      </c>
      <c r="BG64" s="94">
        <f>Inputs!BG75</f>
        <v>0</v>
      </c>
      <c r="BH64" s="94">
        <f>Inputs!BH75</f>
        <v>0</v>
      </c>
      <c r="BI64" s="94">
        <f>Inputs!BI75</f>
        <v>0</v>
      </c>
      <c r="BJ64" s="94">
        <f>Inputs!BJ75</f>
        <v>0</v>
      </c>
      <c r="BK64" s="94">
        <f>Inputs!BK75</f>
        <v>0</v>
      </c>
      <c r="BL64" s="94">
        <f>Inputs!BL75</f>
        <v>0</v>
      </c>
      <c r="BM64" s="94">
        <f>Inputs!BM75</f>
        <v>0</v>
      </c>
      <c r="BN64" s="94">
        <f>Inputs!BN75</f>
        <v>0</v>
      </c>
      <c r="BO64" s="94">
        <f>Inputs!BO75</f>
        <v>0</v>
      </c>
      <c r="BP64" s="94">
        <f>Inputs!BP75</f>
        <v>0</v>
      </c>
      <c r="BQ64" s="94">
        <f>Inputs!BQ75</f>
        <v>0</v>
      </c>
      <c r="BR64" s="94">
        <f>Inputs!BR75</f>
        <v>0</v>
      </c>
      <c r="BS64" s="94">
        <f>Inputs!BS75</f>
        <v>0</v>
      </c>
      <c r="BT64" s="94">
        <f>Inputs!BT75</f>
        <v>0</v>
      </c>
      <c r="BU64" s="94">
        <f>Inputs!BU75</f>
        <v>0</v>
      </c>
      <c r="BV64" s="94">
        <f>Inputs!BV75</f>
        <v>0</v>
      </c>
      <c r="BW64" s="94">
        <f>Inputs!BW75</f>
        <v>0</v>
      </c>
      <c r="BX64" s="94">
        <f>Inputs!BX75</f>
        <v>0</v>
      </c>
      <c r="BY64" s="94">
        <f>Inputs!BY75</f>
        <v>0</v>
      </c>
      <c r="BZ64" s="94">
        <f>Inputs!BZ75</f>
        <v>0</v>
      </c>
      <c r="CA64" s="94">
        <f>Inputs!CA75</f>
        <v>0</v>
      </c>
      <c r="CB64" s="94">
        <f>Inputs!CB75</f>
        <v>0</v>
      </c>
      <c r="CC64" s="94">
        <f>Inputs!CC75</f>
        <v>0</v>
      </c>
    </row>
    <row r="65" spans="2:81" outlineLevel="1" x14ac:dyDescent="0.25">
      <c r="B65" s="92" t="str">
        <f>Inputs!B45</f>
        <v>Land</v>
      </c>
      <c r="H65" s="94">
        <f>Inputs!H76</f>
        <v>0</v>
      </c>
      <c r="I65" s="94">
        <f>Inputs!I76</f>
        <v>0</v>
      </c>
      <c r="J65" s="94">
        <f>Inputs!J76</f>
        <v>0</v>
      </c>
      <c r="K65" s="94">
        <f>Inputs!K76</f>
        <v>0</v>
      </c>
      <c r="L65" s="94">
        <f>Inputs!L76</f>
        <v>0</v>
      </c>
      <c r="M65" s="94">
        <f>Inputs!M76</f>
        <v>0</v>
      </c>
      <c r="N65" s="94">
        <f>Inputs!N76</f>
        <v>0</v>
      </c>
      <c r="O65" s="94">
        <f>Inputs!O76</f>
        <v>0</v>
      </c>
      <c r="P65" s="94">
        <f>Inputs!P76</f>
        <v>0</v>
      </c>
      <c r="Q65" s="94">
        <f>Inputs!Q76</f>
        <v>0</v>
      </c>
      <c r="R65" s="94">
        <f>Inputs!R76</f>
        <v>0</v>
      </c>
      <c r="S65" s="94">
        <f>Inputs!S76</f>
        <v>0</v>
      </c>
      <c r="T65" s="94">
        <f>Inputs!T76</f>
        <v>0</v>
      </c>
      <c r="U65" s="94">
        <f>Inputs!U76</f>
        <v>0</v>
      </c>
      <c r="V65" s="94">
        <f>Inputs!V76</f>
        <v>0</v>
      </c>
      <c r="W65" s="94">
        <f>Inputs!W76</f>
        <v>0</v>
      </c>
      <c r="X65" s="94">
        <f>Inputs!X76</f>
        <v>0</v>
      </c>
      <c r="Y65" s="94">
        <f>Inputs!Y76</f>
        <v>0</v>
      </c>
      <c r="Z65" s="94">
        <f>Inputs!Z76</f>
        <v>0</v>
      </c>
      <c r="AA65" s="94">
        <f>Inputs!AA76</f>
        <v>0</v>
      </c>
      <c r="AB65" s="94">
        <f>Inputs!AB76</f>
        <v>0</v>
      </c>
      <c r="AC65" s="94">
        <f>Inputs!AC76</f>
        <v>0</v>
      </c>
      <c r="AD65" s="94">
        <f>Inputs!AD76</f>
        <v>0</v>
      </c>
      <c r="AE65" s="94">
        <f>Inputs!AE76</f>
        <v>0</v>
      </c>
      <c r="AF65" s="94">
        <f>Inputs!AF76</f>
        <v>0</v>
      </c>
      <c r="AG65" s="94">
        <f>Inputs!AG76</f>
        <v>0</v>
      </c>
      <c r="AH65" s="94">
        <f>Inputs!AH76</f>
        <v>0</v>
      </c>
      <c r="AI65" s="94">
        <f>Inputs!AI76</f>
        <v>0</v>
      </c>
      <c r="AJ65" s="94">
        <f>Inputs!AJ76</f>
        <v>0</v>
      </c>
      <c r="AK65" s="94">
        <f>Inputs!AK76</f>
        <v>0</v>
      </c>
      <c r="AL65" s="94">
        <f>Inputs!AL76</f>
        <v>0</v>
      </c>
      <c r="AM65" s="94">
        <f>Inputs!AM76</f>
        <v>0</v>
      </c>
      <c r="AN65" s="94">
        <f>Inputs!AN76</f>
        <v>0</v>
      </c>
      <c r="AO65" s="94">
        <f>Inputs!AO76</f>
        <v>0</v>
      </c>
      <c r="AP65" s="94">
        <f>Inputs!AP76</f>
        <v>0</v>
      </c>
      <c r="AQ65" s="94">
        <f>Inputs!AQ76</f>
        <v>0</v>
      </c>
      <c r="AR65" s="94">
        <f>Inputs!AR76</f>
        <v>0</v>
      </c>
      <c r="AS65" s="94">
        <f>Inputs!AS76</f>
        <v>0</v>
      </c>
      <c r="AT65" s="94">
        <f>Inputs!AT76</f>
        <v>0</v>
      </c>
      <c r="AU65" s="94">
        <f>Inputs!AU76</f>
        <v>0</v>
      </c>
      <c r="AV65" s="94">
        <f>Inputs!AV76</f>
        <v>0</v>
      </c>
      <c r="AW65" s="94">
        <f>Inputs!AW76</f>
        <v>0</v>
      </c>
      <c r="AX65" s="94">
        <f>Inputs!AX76</f>
        <v>0</v>
      </c>
      <c r="AY65" s="94">
        <f>Inputs!AY76</f>
        <v>0</v>
      </c>
      <c r="AZ65" s="94">
        <f>Inputs!AZ76</f>
        <v>0</v>
      </c>
      <c r="BA65" s="94">
        <f>Inputs!BA76</f>
        <v>0</v>
      </c>
      <c r="BB65" s="94">
        <f>Inputs!BB76</f>
        <v>0</v>
      </c>
      <c r="BC65" s="94">
        <f>Inputs!BC76</f>
        <v>0</v>
      </c>
      <c r="BD65" s="94">
        <f>Inputs!BD76</f>
        <v>0</v>
      </c>
      <c r="BE65" s="94">
        <f>Inputs!BE76</f>
        <v>0</v>
      </c>
      <c r="BF65" s="94">
        <f>Inputs!BF76</f>
        <v>0</v>
      </c>
      <c r="BG65" s="94">
        <f>Inputs!BG76</f>
        <v>0</v>
      </c>
      <c r="BH65" s="94">
        <f>Inputs!BH76</f>
        <v>0</v>
      </c>
      <c r="BI65" s="94">
        <f>Inputs!BI76</f>
        <v>0</v>
      </c>
      <c r="BJ65" s="94">
        <f>Inputs!BJ76</f>
        <v>0</v>
      </c>
      <c r="BK65" s="94">
        <f>Inputs!BK76</f>
        <v>0</v>
      </c>
      <c r="BL65" s="94">
        <f>Inputs!BL76</f>
        <v>0</v>
      </c>
      <c r="BM65" s="94">
        <f>Inputs!BM76</f>
        <v>0</v>
      </c>
      <c r="BN65" s="94">
        <f>Inputs!BN76</f>
        <v>0</v>
      </c>
      <c r="BO65" s="94">
        <f>Inputs!BO76</f>
        <v>0</v>
      </c>
      <c r="BP65" s="94">
        <f>Inputs!BP76</f>
        <v>0</v>
      </c>
      <c r="BQ65" s="94">
        <f>Inputs!BQ76</f>
        <v>0</v>
      </c>
      <c r="BR65" s="94">
        <f>Inputs!BR76</f>
        <v>0</v>
      </c>
      <c r="BS65" s="94">
        <f>Inputs!BS76</f>
        <v>0</v>
      </c>
      <c r="BT65" s="94">
        <f>Inputs!BT76</f>
        <v>0</v>
      </c>
      <c r="BU65" s="94">
        <f>Inputs!BU76</f>
        <v>0</v>
      </c>
      <c r="BV65" s="94">
        <f>Inputs!BV76</f>
        <v>0</v>
      </c>
      <c r="BW65" s="94">
        <f>Inputs!BW76</f>
        <v>0</v>
      </c>
      <c r="BX65" s="94">
        <f>Inputs!BX76</f>
        <v>0</v>
      </c>
      <c r="BY65" s="94">
        <f>Inputs!BY76</f>
        <v>0</v>
      </c>
      <c r="BZ65" s="94">
        <f>Inputs!BZ76</f>
        <v>0</v>
      </c>
      <c r="CA65" s="94">
        <f>Inputs!CA76</f>
        <v>0</v>
      </c>
      <c r="CB65" s="94">
        <f>Inputs!CB76</f>
        <v>0</v>
      </c>
      <c r="CC65" s="94">
        <f>Inputs!CC76</f>
        <v>0</v>
      </c>
    </row>
    <row r="66" spans="2:81" outlineLevel="1" x14ac:dyDescent="0.25">
      <c r="B66" s="92" t="str">
        <f>Inputs!B46</f>
        <v>[Not Used]</v>
      </c>
      <c r="H66" s="94">
        <f>Inputs!H77</f>
        <v>0</v>
      </c>
      <c r="I66" s="94">
        <f>Inputs!I77</f>
        <v>0</v>
      </c>
      <c r="J66" s="94">
        <f>Inputs!J77</f>
        <v>0</v>
      </c>
      <c r="K66" s="94">
        <f>Inputs!K77</f>
        <v>0</v>
      </c>
      <c r="L66" s="94">
        <f>Inputs!L77</f>
        <v>0</v>
      </c>
      <c r="M66" s="94">
        <f>Inputs!M77</f>
        <v>0</v>
      </c>
      <c r="N66" s="94">
        <f>Inputs!N77</f>
        <v>0</v>
      </c>
      <c r="O66" s="94">
        <f>Inputs!O77</f>
        <v>0</v>
      </c>
      <c r="P66" s="94">
        <f>Inputs!P77</f>
        <v>0</v>
      </c>
      <c r="Q66" s="94">
        <f>Inputs!Q77</f>
        <v>0</v>
      </c>
      <c r="R66" s="94">
        <f>Inputs!R77</f>
        <v>0</v>
      </c>
      <c r="S66" s="94">
        <f>Inputs!S77</f>
        <v>0</v>
      </c>
      <c r="T66" s="94">
        <f>Inputs!T77</f>
        <v>0</v>
      </c>
      <c r="U66" s="94">
        <f>Inputs!U77</f>
        <v>0</v>
      </c>
      <c r="V66" s="94">
        <f>Inputs!V77</f>
        <v>0</v>
      </c>
      <c r="W66" s="94">
        <f>Inputs!W77</f>
        <v>0</v>
      </c>
      <c r="X66" s="94">
        <f>Inputs!X77</f>
        <v>0</v>
      </c>
      <c r="Y66" s="94">
        <f>Inputs!Y77</f>
        <v>0</v>
      </c>
      <c r="Z66" s="94">
        <f>Inputs!Z77</f>
        <v>0</v>
      </c>
      <c r="AA66" s="94">
        <f>Inputs!AA77</f>
        <v>0</v>
      </c>
      <c r="AB66" s="94">
        <f>Inputs!AB77</f>
        <v>0</v>
      </c>
      <c r="AC66" s="94">
        <f>Inputs!AC77</f>
        <v>0</v>
      </c>
      <c r="AD66" s="94">
        <f>Inputs!AD77</f>
        <v>0</v>
      </c>
      <c r="AE66" s="94">
        <f>Inputs!AE77</f>
        <v>0</v>
      </c>
      <c r="AF66" s="94">
        <f>Inputs!AF77</f>
        <v>0</v>
      </c>
      <c r="AG66" s="94">
        <f>Inputs!AG77</f>
        <v>0</v>
      </c>
      <c r="AH66" s="94">
        <f>Inputs!AH77</f>
        <v>0</v>
      </c>
      <c r="AI66" s="94">
        <f>Inputs!AI77</f>
        <v>0</v>
      </c>
      <c r="AJ66" s="94">
        <f>Inputs!AJ77</f>
        <v>0</v>
      </c>
      <c r="AK66" s="94">
        <f>Inputs!AK77</f>
        <v>0</v>
      </c>
      <c r="AL66" s="94">
        <f>Inputs!AL77</f>
        <v>0</v>
      </c>
      <c r="AM66" s="94">
        <f>Inputs!AM77</f>
        <v>0</v>
      </c>
      <c r="AN66" s="94">
        <f>Inputs!AN77</f>
        <v>0</v>
      </c>
      <c r="AO66" s="94">
        <f>Inputs!AO77</f>
        <v>0</v>
      </c>
      <c r="AP66" s="94">
        <f>Inputs!AP77</f>
        <v>0</v>
      </c>
      <c r="AQ66" s="94">
        <f>Inputs!AQ77</f>
        <v>0</v>
      </c>
      <c r="AR66" s="94">
        <f>Inputs!AR77</f>
        <v>0</v>
      </c>
      <c r="AS66" s="94">
        <f>Inputs!AS77</f>
        <v>0</v>
      </c>
      <c r="AT66" s="94">
        <f>Inputs!AT77</f>
        <v>0</v>
      </c>
      <c r="AU66" s="94">
        <f>Inputs!AU77</f>
        <v>0</v>
      </c>
      <c r="AV66" s="94">
        <f>Inputs!AV77</f>
        <v>0</v>
      </c>
      <c r="AW66" s="94">
        <f>Inputs!AW77</f>
        <v>0</v>
      </c>
      <c r="AX66" s="94">
        <f>Inputs!AX77</f>
        <v>0</v>
      </c>
      <c r="AY66" s="94">
        <f>Inputs!AY77</f>
        <v>0</v>
      </c>
      <c r="AZ66" s="94">
        <f>Inputs!AZ77</f>
        <v>0</v>
      </c>
      <c r="BA66" s="94">
        <f>Inputs!BA77</f>
        <v>0</v>
      </c>
      <c r="BB66" s="94">
        <f>Inputs!BB77</f>
        <v>0</v>
      </c>
      <c r="BC66" s="94">
        <f>Inputs!BC77</f>
        <v>0</v>
      </c>
      <c r="BD66" s="94">
        <f>Inputs!BD77</f>
        <v>0</v>
      </c>
      <c r="BE66" s="94">
        <f>Inputs!BE77</f>
        <v>0</v>
      </c>
      <c r="BF66" s="94">
        <f>Inputs!BF77</f>
        <v>0</v>
      </c>
      <c r="BG66" s="94">
        <f>Inputs!BG77</f>
        <v>0</v>
      </c>
      <c r="BH66" s="94">
        <f>Inputs!BH77</f>
        <v>0</v>
      </c>
      <c r="BI66" s="94">
        <f>Inputs!BI77</f>
        <v>0</v>
      </c>
      <c r="BJ66" s="94">
        <f>Inputs!BJ77</f>
        <v>0</v>
      </c>
      <c r="BK66" s="94">
        <f>Inputs!BK77</f>
        <v>0</v>
      </c>
      <c r="BL66" s="94">
        <f>Inputs!BL77</f>
        <v>0</v>
      </c>
      <c r="BM66" s="94">
        <f>Inputs!BM77</f>
        <v>0</v>
      </c>
      <c r="BN66" s="94">
        <f>Inputs!BN77</f>
        <v>0</v>
      </c>
      <c r="BO66" s="94">
        <f>Inputs!BO77</f>
        <v>0</v>
      </c>
      <c r="BP66" s="94">
        <f>Inputs!BP77</f>
        <v>0</v>
      </c>
      <c r="BQ66" s="94">
        <f>Inputs!BQ77</f>
        <v>0</v>
      </c>
      <c r="BR66" s="94">
        <f>Inputs!BR77</f>
        <v>0</v>
      </c>
      <c r="BS66" s="94">
        <f>Inputs!BS77</f>
        <v>0</v>
      </c>
      <c r="BT66" s="94">
        <f>Inputs!BT77</f>
        <v>0</v>
      </c>
      <c r="BU66" s="94">
        <f>Inputs!BU77</f>
        <v>0</v>
      </c>
      <c r="BV66" s="94">
        <f>Inputs!BV77</f>
        <v>0</v>
      </c>
      <c r="BW66" s="94">
        <f>Inputs!BW77</f>
        <v>0</v>
      </c>
      <c r="BX66" s="94">
        <f>Inputs!BX77</f>
        <v>0</v>
      </c>
      <c r="BY66" s="94">
        <f>Inputs!BY77</f>
        <v>0</v>
      </c>
      <c r="BZ66" s="94">
        <f>Inputs!BZ77</f>
        <v>0</v>
      </c>
      <c r="CA66" s="94">
        <f>Inputs!CA77</f>
        <v>0</v>
      </c>
      <c r="CB66" s="94">
        <f>Inputs!CB77</f>
        <v>0</v>
      </c>
      <c r="CC66" s="94">
        <f>Inputs!CC77</f>
        <v>0</v>
      </c>
    </row>
    <row r="67" spans="2:81" outlineLevel="1" x14ac:dyDescent="0.25">
      <c r="B67" s="92" t="str">
        <f>Inputs!B47</f>
        <v>[Not Used]</v>
      </c>
      <c r="H67" s="94">
        <f>Inputs!H78</f>
        <v>0</v>
      </c>
      <c r="I67" s="94">
        <f>Inputs!I78</f>
        <v>0</v>
      </c>
      <c r="J67" s="94">
        <f>Inputs!J78</f>
        <v>0</v>
      </c>
      <c r="K67" s="94">
        <f>Inputs!K78</f>
        <v>0</v>
      </c>
      <c r="L67" s="94">
        <f>Inputs!L78</f>
        <v>0</v>
      </c>
      <c r="M67" s="94">
        <f>Inputs!M78</f>
        <v>0</v>
      </c>
      <c r="N67" s="94">
        <f>Inputs!N78</f>
        <v>0</v>
      </c>
      <c r="O67" s="94">
        <f>Inputs!O78</f>
        <v>0</v>
      </c>
      <c r="P67" s="94">
        <f>Inputs!P78</f>
        <v>0</v>
      </c>
      <c r="Q67" s="94">
        <f>Inputs!Q78</f>
        <v>0</v>
      </c>
      <c r="R67" s="94">
        <f>Inputs!R78</f>
        <v>0</v>
      </c>
      <c r="S67" s="94">
        <f>Inputs!S78</f>
        <v>0</v>
      </c>
      <c r="T67" s="94">
        <f>Inputs!T78</f>
        <v>0</v>
      </c>
      <c r="U67" s="94">
        <f>Inputs!U78</f>
        <v>0</v>
      </c>
      <c r="V67" s="94">
        <f>Inputs!V78</f>
        <v>0</v>
      </c>
      <c r="W67" s="94">
        <f>Inputs!W78</f>
        <v>0</v>
      </c>
      <c r="X67" s="94">
        <f>Inputs!X78</f>
        <v>0</v>
      </c>
      <c r="Y67" s="94">
        <f>Inputs!Y78</f>
        <v>0</v>
      </c>
      <c r="Z67" s="94">
        <f>Inputs!Z78</f>
        <v>0</v>
      </c>
      <c r="AA67" s="94">
        <f>Inputs!AA78</f>
        <v>0</v>
      </c>
      <c r="AB67" s="94">
        <f>Inputs!AB78</f>
        <v>0</v>
      </c>
      <c r="AC67" s="94">
        <f>Inputs!AC78</f>
        <v>0</v>
      </c>
      <c r="AD67" s="94">
        <f>Inputs!AD78</f>
        <v>0</v>
      </c>
      <c r="AE67" s="94">
        <f>Inputs!AE78</f>
        <v>0</v>
      </c>
      <c r="AF67" s="94">
        <f>Inputs!AF78</f>
        <v>0</v>
      </c>
      <c r="AG67" s="94">
        <f>Inputs!AG78</f>
        <v>0</v>
      </c>
      <c r="AH67" s="94">
        <f>Inputs!AH78</f>
        <v>0</v>
      </c>
      <c r="AI67" s="94">
        <f>Inputs!AI78</f>
        <v>0</v>
      </c>
      <c r="AJ67" s="94">
        <f>Inputs!AJ78</f>
        <v>0</v>
      </c>
      <c r="AK67" s="94">
        <f>Inputs!AK78</f>
        <v>0</v>
      </c>
      <c r="AL67" s="94">
        <f>Inputs!AL78</f>
        <v>0</v>
      </c>
      <c r="AM67" s="94">
        <f>Inputs!AM78</f>
        <v>0</v>
      </c>
      <c r="AN67" s="94">
        <f>Inputs!AN78</f>
        <v>0</v>
      </c>
      <c r="AO67" s="94">
        <f>Inputs!AO78</f>
        <v>0</v>
      </c>
      <c r="AP67" s="94">
        <f>Inputs!AP78</f>
        <v>0</v>
      </c>
      <c r="AQ67" s="94">
        <f>Inputs!AQ78</f>
        <v>0</v>
      </c>
      <c r="AR67" s="94">
        <f>Inputs!AR78</f>
        <v>0</v>
      </c>
      <c r="AS67" s="94">
        <f>Inputs!AS78</f>
        <v>0</v>
      </c>
      <c r="AT67" s="94">
        <f>Inputs!AT78</f>
        <v>0</v>
      </c>
      <c r="AU67" s="94">
        <f>Inputs!AU78</f>
        <v>0</v>
      </c>
      <c r="AV67" s="94">
        <f>Inputs!AV78</f>
        <v>0</v>
      </c>
      <c r="AW67" s="94">
        <f>Inputs!AW78</f>
        <v>0</v>
      </c>
      <c r="AX67" s="94">
        <f>Inputs!AX78</f>
        <v>0</v>
      </c>
      <c r="AY67" s="94">
        <f>Inputs!AY78</f>
        <v>0</v>
      </c>
      <c r="AZ67" s="94">
        <f>Inputs!AZ78</f>
        <v>0</v>
      </c>
      <c r="BA67" s="94">
        <f>Inputs!BA78</f>
        <v>0</v>
      </c>
      <c r="BB67" s="94">
        <f>Inputs!BB78</f>
        <v>0</v>
      </c>
      <c r="BC67" s="94">
        <f>Inputs!BC78</f>
        <v>0</v>
      </c>
      <c r="BD67" s="94">
        <f>Inputs!BD78</f>
        <v>0</v>
      </c>
      <c r="BE67" s="94">
        <f>Inputs!BE78</f>
        <v>0</v>
      </c>
      <c r="BF67" s="94">
        <f>Inputs!BF78</f>
        <v>0</v>
      </c>
      <c r="BG67" s="94">
        <f>Inputs!BG78</f>
        <v>0</v>
      </c>
      <c r="BH67" s="94">
        <f>Inputs!BH78</f>
        <v>0</v>
      </c>
      <c r="BI67" s="94">
        <f>Inputs!BI78</f>
        <v>0</v>
      </c>
      <c r="BJ67" s="94">
        <f>Inputs!BJ78</f>
        <v>0</v>
      </c>
      <c r="BK67" s="94">
        <f>Inputs!BK78</f>
        <v>0</v>
      </c>
      <c r="BL67" s="94">
        <f>Inputs!BL78</f>
        <v>0</v>
      </c>
      <c r="BM67" s="94">
        <f>Inputs!BM78</f>
        <v>0</v>
      </c>
      <c r="BN67" s="94">
        <f>Inputs!BN78</f>
        <v>0</v>
      </c>
      <c r="BO67" s="94">
        <f>Inputs!BO78</f>
        <v>0</v>
      </c>
      <c r="BP67" s="94">
        <f>Inputs!BP78</f>
        <v>0</v>
      </c>
      <c r="BQ67" s="94">
        <f>Inputs!BQ78</f>
        <v>0</v>
      </c>
      <c r="BR67" s="94">
        <f>Inputs!BR78</f>
        <v>0</v>
      </c>
      <c r="BS67" s="94">
        <f>Inputs!BS78</f>
        <v>0</v>
      </c>
      <c r="BT67" s="94">
        <f>Inputs!BT78</f>
        <v>0</v>
      </c>
      <c r="BU67" s="94">
        <f>Inputs!BU78</f>
        <v>0</v>
      </c>
      <c r="BV67" s="94">
        <f>Inputs!BV78</f>
        <v>0</v>
      </c>
      <c r="BW67" s="94">
        <f>Inputs!BW78</f>
        <v>0</v>
      </c>
      <c r="BX67" s="94">
        <f>Inputs!BX78</f>
        <v>0</v>
      </c>
      <c r="BY67" s="94">
        <f>Inputs!BY78</f>
        <v>0</v>
      </c>
      <c r="BZ67" s="94">
        <f>Inputs!BZ78</f>
        <v>0</v>
      </c>
      <c r="CA67" s="94">
        <f>Inputs!CA78</f>
        <v>0</v>
      </c>
      <c r="CB67" s="94">
        <f>Inputs!CB78</f>
        <v>0</v>
      </c>
      <c r="CC67" s="94">
        <f>Inputs!CC78</f>
        <v>0</v>
      </c>
    </row>
    <row r="68" spans="2:81" outlineLevel="1" x14ac:dyDescent="0.25">
      <c r="B68" s="92" t="str">
        <f>Inputs!B48</f>
        <v>[Not Used]</v>
      </c>
      <c r="H68" s="94">
        <f>Inputs!H79</f>
        <v>0</v>
      </c>
      <c r="I68" s="94">
        <f>Inputs!I79</f>
        <v>0</v>
      </c>
      <c r="J68" s="94">
        <f>Inputs!J79</f>
        <v>0</v>
      </c>
      <c r="K68" s="94">
        <f>Inputs!K79</f>
        <v>0</v>
      </c>
      <c r="L68" s="94">
        <f>Inputs!L79</f>
        <v>0</v>
      </c>
      <c r="M68" s="94">
        <f>Inputs!M79</f>
        <v>0</v>
      </c>
      <c r="N68" s="94">
        <f>Inputs!N79</f>
        <v>0</v>
      </c>
      <c r="O68" s="94">
        <f>Inputs!O79</f>
        <v>0</v>
      </c>
      <c r="P68" s="94">
        <f>Inputs!P79</f>
        <v>0</v>
      </c>
      <c r="Q68" s="94">
        <f>Inputs!Q79</f>
        <v>0</v>
      </c>
      <c r="R68" s="94">
        <f>Inputs!R79</f>
        <v>0</v>
      </c>
      <c r="S68" s="94">
        <f>Inputs!S79</f>
        <v>0</v>
      </c>
      <c r="T68" s="94">
        <f>Inputs!T79</f>
        <v>0</v>
      </c>
      <c r="U68" s="94">
        <f>Inputs!U79</f>
        <v>0</v>
      </c>
      <c r="V68" s="94">
        <f>Inputs!V79</f>
        <v>0</v>
      </c>
      <c r="W68" s="94">
        <f>Inputs!W79</f>
        <v>0</v>
      </c>
      <c r="X68" s="94">
        <f>Inputs!X79</f>
        <v>0</v>
      </c>
      <c r="Y68" s="94">
        <f>Inputs!Y79</f>
        <v>0</v>
      </c>
      <c r="Z68" s="94">
        <f>Inputs!Z79</f>
        <v>0</v>
      </c>
      <c r="AA68" s="94">
        <f>Inputs!AA79</f>
        <v>0</v>
      </c>
      <c r="AB68" s="94">
        <f>Inputs!AB79</f>
        <v>0</v>
      </c>
      <c r="AC68" s="94">
        <f>Inputs!AC79</f>
        <v>0</v>
      </c>
      <c r="AD68" s="94">
        <f>Inputs!AD79</f>
        <v>0</v>
      </c>
      <c r="AE68" s="94">
        <f>Inputs!AE79</f>
        <v>0</v>
      </c>
      <c r="AF68" s="94">
        <f>Inputs!AF79</f>
        <v>0</v>
      </c>
      <c r="AG68" s="94">
        <f>Inputs!AG79</f>
        <v>0</v>
      </c>
      <c r="AH68" s="94">
        <f>Inputs!AH79</f>
        <v>0</v>
      </c>
      <c r="AI68" s="94">
        <f>Inputs!AI79</f>
        <v>0</v>
      </c>
      <c r="AJ68" s="94">
        <f>Inputs!AJ79</f>
        <v>0</v>
      </c>
      <c r="AK68" s="94">
        <f>Inputs!AK79</f>
        <v>0</v>
      </c>
      <c r="AL68" s="94">
        <f>Inputs!AL79</f>
        <v>0</v>
      </c>
      <c r="AM68" s="94">
        <f>Inputs!AM79</f>
        <v>0</v>
      </c>
      <c r="AN68" s="94">
        <f>Inputs!AN79</f>
        <v>0</v>
      </c>
      <c r="AO68" s="94">
        <f>Inputs!AO79</f>
        <v>0</v>
      </c>
      <c r="AP68" s="94">
        <f>Inputs!AP79</f>
        <v>0</v>
      </c>
      <c r="AQ68" s="94">
        <f>Inputs!AQ79</f>
        <v>0</v>
      </c>
      <c r="AR68" s="94">
        <f>Inputs!AR79</f>
        <v>0</v>
      </c>
      <c r="AS68" s="94">
        <f>Inputs!AS79</f>
        <v>0</v>
      </c>
      <c r="AT68" s="94">
        <f>Inputs!AT79</f>
        <v>0</v>
      </c>
      <c r="AU68" s="94">
        <f>Inputs!AU79</f>
        <v>0</v>
      </c>
      <c r="AV68" s="94">
        <f>Inputs!AV79</f>
        <v>0</v>
      </c>
      <c r="AW68" s="94">
        <f>Inputs!AW79</f>
        <v>0</v>
      </c>
      <c r="AX68" s="94">
        <f>Inputs!AX79</f>
        <v>0</v>
      </c>
      <c r="AY68" s="94">
        <f>Inputs!AY79</f>
        <v>0</v>
      </c>
      <c r="AZ68" s="94">
        <f>Inputs!AZ79</f>
        <v>0</v>
      </c>
      <c r="BA68" s="94">
        <f>Inputs!BA79</f>
        <v>0</v>
      </c>
      <c r="BB68" s="94">
        <f>Inputs!BB79</f>
        <v>0</v>
      </c>
      <c r="BC68" s="94">
        <f>Inputs!BC79</f>
        <v>0</v>
      </c>
      <c r="BD68" s="94">
        <f>Inputs!BD79</f>
        <v>0</v>
      </c>
      <c r="BE68" s="94">
        <f>Inputs!BE79</f>
        <v>0</v>
      </c>
      <c r="BF68" s="94">
        <f>Inputs!BF79</f>
        <v>0</v>
      </c>
      <c r="BG68" s="94">
        <f>Inputs!BG79</f>
        <v>0</v>
      </c>
      <c r="BH68" s="94">
        <f>Inputs!BH79</f>
        <v>0</v>
      </c>
      <c r="BI68" s="94">
        <f>Inputs!BI79</f>
        <v>0</v>
      </c>
      <c r="BJ68" s="94">
        <f>Inputs!BJ79</f>
        <v>0</v>
      </c>
      <c r="BK68" s="94">
        <f>Inputs!BK79</f>
        <v>0</v>
      </c>
      <c r="BL68" s="94">
        <f>Inputs!BL79</f>
        <v>0</v>
      </c>
      <c r="BM68" s="94">
        <f>Inputs!BM79</f>
        <v>0</v>
      </c>
      <c r="BN68" s="94">
        <f>Inputs!BN79</f>
        <v>0</v>
      </c>
      <c r="BO68" s="94">
        <f>Inputs!BO79</f>
        <v>0</v>
      </c>
      <c r="BP68" s="94">
        <f>Inputs!BP79</f>
        <v>0</v>
      </c>
      <c r="BQ68" s="94">
        <f>Inputs!BQ79</f>
        <v>0</v>
      </c>
      <c r="BR68" s="94">
        <f>Inputs!BR79</f>
        <v>0</v>
      </c>
      <c r="BS68" s="94">
        <f>Inputs!BS79</f>
        <v>0</v>
      </c>
      <c r="BT68" s="94">
        <f>Inputs!BT79</f>
        <v>0</v>
      </c>
      <c r="BU68" s="94">
        <f>Inputs!BU79</f>
        <v>0</v>
      </c>
      <c r="BV68" s="94">
        <f>Inputs!BV79</f>
        <v>0</v>
      </c>
      <c r="BW68" s="94">
        <f>Inputs!BW79</f>
        <v>0</v>
      </c>
      <c r="BX68" s="94">
        <f>Inputs!BX79</f>
        <v>0</v>
      </c>
      <c r="BY68" s="94">
        <f>Inputs!BY79</f>
        <v>0</v>
      </c>
      <c r="BZ68" s="94">
        <f>Inputs!BZ79</f>
        <v>0</v>
      </c>
      <c r="CA68" s="94">
        <f>Inputs!CA79</f>
        <v>0</v>
      </c>
      <c r="CB68" s="94">
        <f>Inputs!CB79</f>
        <v>0</v>
      </c>
      <c r="CC68" s="94">
        <f>Inputs!CC79</f>
        <v>0</v>
      </c>
    </row>
    <row r="69" spans="2:81" outlineLevel="1" x14ac:dyDescent="0.25">
      <c r="B69" s="92" t="str">
        <f>Inputs!B49</f>
        <v>[Not Used]</v>
      </c>
      <c r="H69" s="94">
        <f>Inputs!H80</f>
        <v>0</v>
      </c>
      <c r="I69" s="94">
        <f>Inputs!I80</f>
        <v>0</v>
      </c>
      <c r="J69" s="94">
        <f>Inputs!J80</f>
        <v>0</v>
      </c>
      <c r="K69" s="94">
        <f>Inputs!K80</f>
        <v>0</v>
      </c>
      <c r="L69" s="94">
        <f>Inputs!L80</f>
        <v>0</v>
      </c>
      <c r="M69" s="94">
        <f>Inputs!M80</f>
        <v>0</v>
      </c>
      <c r="N69" s="94">
        <f>Inputs!N80</f>
        <v>0</v>
      </c>
      <c r="O69" s="94">
        <f>Inputs!O80</f>
        <v>0</v>
      </c>
      <c r="P69" s="94">
        <f>Inputs!P80</f>
        <v>0</v>
      </c>
      <c r="Q69" s="94">
        <f>Inputs!Q80</f>
        <v>0</v>
      </c>
      <c r="R69" s="94">
        <f>Inputs!R80</f>
        <v>0</v>
      </c>
      <c r="S69" s="94">
        <f>Inputs!S80</f>
        <v>0</v>
      </c>
      <c r="T69" s="94">
        <f>Inputs!T80</f>
        <v>0</v>
      </c>
      <c r="U69" s="94">
        <f>Inputs!U80</f>
        <v>0</v>
      </c>
      <c r="V69" s="94">
        <f>Inputs!V80</f>
        <v>0</v>
      </c>
      <c r="W69" s="94">
        <f>Inputs!W80</f>
        <v>0</v>
      </c>
      <c r="X69" s="94">
        <f>Inputs!X80</f>
        <v>0</v>
      </c>
      <c r="Y69" s="94">
        <f>Inputs!Y80</f>
        <v>0</v>
      </c>
      <c r="Z69" s="94">
        <f>Inputs!Z80</f>
        <v>0</v>
      </c>
      <c r="AA69" s="94">
        <f>Inputs!AA80</f>
        <v>0</v>
      </c>
      <c r="AB69" s="94">
        <f>Inputs!AB80</f>
        <v>0</v>
      </c>
      <c r="AC69" s="94">
        <f>Inputs!AC80</f>
        <v>0</v>
      </c>
      <c r="AD69" s="94">
        <f>Inputs!AD80</f>
        <v>0</v>
      </c>
      <c r="AE69" s="94">
        <f>Inputs!AE80</f>
        <v>0</v>
      </c>
      <c r="AF69" s="94">
        <f>Inputs!AF80</f>
        <v>0</v>
      </c>
      <c r="AG69" s="94">
        <f>Inputs!AG80</f>
        <v>0</v>
      </c>
      <c r="AH69" s="94">
        <f>Inputs!AH80</f>
        <v>0</v>
      </c>
      <c r="AI69" s="94">
        <f>Inputs!AI80</f>
        <v>0</v>
      </c>
      <c r="AJ69" s="94">
        <f>Inputs!AJ80</f>
        <v>0</v>
      </c>
      <c r="AK69" s="94">
        <f>Inputs!AK80</f>
        <v>0</v>
      </c>
      <c r="AL69" s="94">
        <f>Inputs!AL80</f>
        <v>0</v>
      </c>
      <c r="AM69" s="94">
        <f>Inputs!AM80</f>
        <v>0</v>
      </c>
      <c r="AN69" s="94">
        <f>Inputs!AN80</f>
        <v>0</v>
      </c>
      <c r="AO69" s="94">
        <f>Inputs!AO80</f>
        <v>0</v>
      </c>
      <c r="AP69" s="94">
        <f>Inputs!AP80</f>
        <v>0</v>
      </c>
      <c r="AQ69" s="94">
        <f>Inputs!AQ80</f>
        <v>0</v>
      </c>
      <c r="AR69" s="94">
        <f>Inputs!AR80</f>
        <v>0</v>
      </c>
      <c r="AS69" s="94">
        <f>Inputs!AS80</f>
        <v>0</v>
      </c>
      <c r="AT69" s="94">
        <f>Inputs!AT80</f>
        <v>0</v>
      </c>
      <c r="AU69" s="94">
        <f>Inputs!AU80</f>
        <v>0</v>
      </c>
      <c r="AV69" s="94">
        <f>Inputs!AV80</f>
        <v>0</v>
      </c>
      <c r="AW69" s="94">
        <f>Inputs!AW80</f>
        <v>0</v>
      </c>
      <c r="AX69" s="94">
        <f>Inputs!AX80</f>
        <v>0</v>
      </c>
      <c r="AY69" s="94">
        <f>Inputs!AY80</f>
        <v>0</v>
      </c>
      <c r="AZ69" s="94">
        <f>Inputs!AZ80</f>
        <v>0</v>
      </c>
      <c r="BA69" s="94">
        <f>Inputs!BA80</f>
        <v>0</v>
      </c>
      <c r="BB69" s="94">
        <f>Inputs!BB80</f>
        <v>0</v>
      </c>
      <c r="BC69" s="94">
        <f>Inputs!BC80</f>
        <v>0</v>
      </c>
      <c r="BD69" s="94">
        <f>Inputs!BD80</f>
        <v>0</v>
      </c>
      <c r="BE69" s="94">
        <f>Inputs!BE80</f>
        <v>0</v>
      </c>
      <c r="BF69" s="94">
        <f>Inputs!BF80</f>
        <v>0</v>
      </c>
      <c r="BG69" s="94">
        <f>Inputs!BG80</f>
        <v>0</v>
      </c>
      <c r="BH69" s="94">
        <f>Inputs!BH80</f>
        <v>0</v>
      </c>
      <c r="BI69" s="94">
        <f>Inputs!BI80</f>
        <v>0</v>
      </c>
      <c r="BJ69" s="94">
        <f>Inputs!BJ80</f>
        <v>0</v>
      </c>
      <c r="BK69" s="94">
        <f>Inputs!BK80</f>
        <v>0</v>
      </c>
      <c r="BL69" s="94">
        <f>Inputs!BL80</f>
        <v>0</v>
      </c>
      <c r="BM69" s="94">
        <f>Inputs!BM80</f>
        <v>0</v>
      </c>
      <c r="BN69" s="94">
        <f>Inputs!BN80</f>
        <v>0</v>
      </c>
      <c r="BO69" s="94">
        <f>Inputs!BO80</f>
        <v>0</v>
      </c>
      <c r="BP69" s="94">
        <f>Inputs!BP80</f>
        <v>0</v>
      </c>
      <c r="BQ69" s="94">
        <f>Inputs!BQ80</f>
        <v>0</v>
      </c>
      <c r="BR69" s="94">
        <f>Inputs!BR80</f>
        <v>0</v>
      </c>
      <c r="BS69" s="94">
        <f>Inputs!BS80</f>
        <v>0</v>
      </c>
      <c r="BT69" s="94">
        <f>Inputs!BT80</f>
        <v>0</v>
      </c>
      <c r="BU69" s="94">
        <f>Inputs!BU80</f>
        <v>0</v>
      </c>
      <c r="BV69" s="94">
        <f>Inputs!BV80</f>
        <v>0</v>
      </c>
      <c r="BW69" s="94">
        <f>Inputs!BW80</f>
        <v>0</v>
      </c>
      <c r="BX69" s="94">
        <f>Inputs!BX80</f>
        <v>0</v>
      </c>
      <c r="BY69" s="94">
        <f>Inputs!BY80</f>
        <v>0</v>
      </c>
      <c r="BZ69" s="94">
        <f>Inputs!BZ80</f>
        <v>0</v>
      </c>
      <c r="CA69" s="94">
        <f>Inputs!CA80</f>
        <v>0</v>
      </c>
      <c r="CB69" s="94">
        <f>Inputs!CB80</f>
        <v>0</v>
      </c>
      <c r="CC69" s="94">
        <f>Inputs!CC80</f>
        <v>0</v>
      </c>
    </row>
    <row r="70" spans="2:81" outlineLevel="1" x14ac:dyDescent="0.25">
      <c r="B70" s="92" t="str">
        <f>Inputs!B50</f>
        <v>[Not Used]</v>
      </c>
      <c r="H70" s="94">
        <f>Inputs!H81</f>
        <v>0</v>
      </c>
      <c r="I70" s="94">
        <f>Inputs!I81</f>
        <v>0</v>
      </c>
      <c r="J70" s="94">
        <f>Inputs!J81</f>
        <v>0</v>
      </c>
      <c r="K70" s="94">
        <f>Inputs!K81</f>
        <v>0</v>
      </c>
      <c r="L70" s="94">
        <f>Inputs!L81</f>
        <v>0</v>
      </c>
      <c r="M70" s="94">
        <f>Inputs!M81</f>
        <v>0</v>
      </c>
      <c r="N70" s="94">
        <f>Inputs!N81</f>
        <v>0</v>
      </c>
      <c r="O70" s="94">
        <f>Inputs!O81</f>
        <v>0</v>
      </c>
      <c r="P70" s="94">
        <f>Inputs!P81</f>
        <v>0</v>
      </c>
      <c r="Q70" s="94">
        <f>Inputs!Q81</f>
        <v>0</v>
      </c>
      <c r="R70" s="94">
        <f>Inputs!R81</f>
        <v>0</v>
      </c>
      <c r="S70" s="94">
        <f>Inputs!S81</f>
        <v>0</v>
      </c>
      <c r="T70" s="94">
        <f>Inputs!T81</f>
        <v>0</v>
      </c>
      <c r="U70" s="94">
        <f>Inputs!U81</f>
        <v>0</v>
      </c>
      <c r="V70" s="94">
        <f>Inputs!V81</f>
        <v>0</v>
      </c>
      <c r="W70" s="94">
        <f>Inputs!W81</f>
        <v>0</v>
      </c>
      <c r="X70" s="94">
        <f>Inputs!X81</f>
        <v>0</v>
      </c>
      <c r="Y70" s="94">
        <f>Inputs!Y81</f>
        <v>0</v>
      </c>
      <c r="Z70" s="94">
        <f>Inputs!Z81</f>
        <v>0</v>
      </c>
      <c r="AA70" s="94">
        <f>Inputs!AA81</f>
        <v>0</v>
      </c>
      <c r="AB70" s="94">
        <f>Inputs!AB81</f>
        <v>0</v>
      </c>
      <c r="AC70" s="94">
        <f>Inputs!AC81</f>
        <v>0</v>
      </c>
      <c r="AD70" s="94">
        <f>Inputs!AD81</f>
        <v>0</v>
      </c>
      <c r="AE70" s="94">
        <f>Inputs!AE81</f>
        <v>0</v>
      </c>
      <c r="AF70" s="94">
        <f>Inputs!AF81</f>
        <v>0</v>
      </c>
      <c r="AG70" s="94">
        <f>Inputs!AG81</f>
        <v>0</v>
      </c>
      <c r="AH70" s="94">
        <f>Inputs!AH81</f>
        <v>0</v>
      </c>
      <c r="AI70" s="94">
        <f>Inputs!AI81</f>
        <v>0</v>
      </c>
      <c r="AJ70" s="94">
        <f>Inputs!AJ81</f>
        <v>0</v>
      </c>
      <c r="AK70" s="94">
        <f>Inputs!AK81</f>
        <v>0</v>
      </c>
      <c r="AL70" s="94">
        <f>Inputs!AL81</f>
        <v>0</v>
      </c>
      <c r="AM70" s="94">
        <f>Inputs!AM81</f>
        <v>0</v>
      </c>
      <c r="AN70" s="94">
        <f>Inputs!AN81</f>
        <v>0</v>
      </c>
      <c r="AO70" s="94">
        <f>Inputs!AO81</f>
        <v>0</v>
      </c>
      <c r="AP70" s="94">
        <f>Inputs!AP81</f>
        <v>0</v>
      </c>
      <c r="AQ70" s="94">
        <f>Inputs!AQ81</f>
        <v>0</v>
      </c>
      <c r="AR70" s="94">
        <f>Inputs!AR81</f>
        <v>0</v>
      </c>
      <c r="AS70" s="94">
        <f>Inputs!AS81</f>
        <v>0</v>
      </c>
      <c r="AT70" s="94">
        <f>Inputs!AT81</f>
        <v>0</v>
      </c>
      <c r="AU70" s="94">
        <f>Inputs!AU81</f>
        <v>0</v>
      </c>
      <c r="AV70" s="94">
        <f>Inputs!AV81</f>
        <v>0</v>
      </c>
      <c r="AW70" s="94">
        <f>Inputs!AW81</f>
        <v>0</v>
      </c>
      <c r="AX70" s="94">
        <f>Inputs!AX81</f>
        <v>0</v>
      </c>
      <c r="AY70" s="94">
        <f>Inputs!AY81</f>
        <v>0</v>
      </c>
      <c r="AZ70" s="94">
        <f>Inputs!AZ81</f>
        <v>0</v>
      </c>
      <c r="BA70" s="94">
        <f>Inputs!BA81</f>
        <v>0</v>
      </c>
      <c r="BB70" s="94">
        <f>Inputs!BB81</f>
        <v>0</v>
      </c>
      <c r="BC70" s="94">
        <f>Inputs!BC81</f>
        <v>0</v>
      </c>
      <c r="BD70" s="94">
        <f>Inputs!BD81</f>
        <v>0</v>
      </c>
      <c r="BE70" s="94">
        <f>Inputs!BE81</f>
        <v>0</v>
      </c>
      <c r="BF70" s="94">
        <f>Inputs!BF81</f>
        <v>0</v>
      </c>
      <c r="BG70" s="94">
        <f>Inputs!BG81</f>
        <v>0</v>
      </c>
      <c r="BH70" s="94">
        <f>Inputs!BH81</f>
        <v>0</v>
      </c>
      <c r="BI70" s="94">
        <f>Inputs!BI81</f>
        <v>0</v>
      </c>
      <c r="BJ70" s="94">
        <f>Inputs!BJ81</f>
        <v>0</v>
      </c>
      <c r="BK70" s="94">
        <f>Inputs!BK81</f>
        <v>0</v>
      </c>
      <c r="BL70" s="94">
        <f>Inputs!BL81</f>
        <v>0</v>
      </c>
      <c r="BM70" s="94">
        <f>Inputs!BM81</f>
        <v>0</v>
      </c>
      <c r="BN70" s="94">
        <f>Inputs!BN81</f>
        <v>0</v>
      </c>
      <c r="BO70" s="94">
        <f>Inputs!BO81</f>
        <v>0</v>
      </c>
      <c r="BP70" s="94">
        <f>Inputs!BP81</f>
        <v>0</v>
      </c>
      <c r="BQ70" s="94">
        <f>Inputs!BQ81</f>
        <v>0</v>
      </c>
      <c r="BR70" s="94">
        <f>Inputs!BR81</f>
        <v>0</v>
      </c>
      <c r="BS70" s="94">
        <f>Inputs!BS81</f>
        <v>0</v>
      </c>
      <c r="BT70" s="94">
        <f>Inputs!BT81</f>
        <v>0</v>
      </c>
      <c r="BU70" s="94">
        <f>Inputs!BU81</f>
        <v>0</v>
      </c>
      <c r="BV70" s="94">
        <f>Inputs!BV81</f>
        <v>0</v>
      </c>
      <c r="BW70" s="94">
        <f>Inputs!BW81</f>
        <v>0</v>
      </c>
      <c r="BX70" s="94">
        <f>Inputs!BX81</f>
        <v>0</v>
      </c>
      <c r="BY70" s="94">
        <f>Inputs!BY81</f>
        <v>0</v>
      </c>
      <c r="BZ70" s="94">
        <f>Inputs!BZ81</f>
        <v>0</v>
      </c>
      <c r="CA70" s="94">
        <f>Inputs!CA81</f>
        <v>0</v>
      </c>
      <c r="CB70" s="94">
        <f>Inputs!CB81</f>
        <v>0</v>
      </c>
      <c r="CC70" s="94">
        <f>Inputs!CC81</f>
        <v>0</v>
      </c>
    </row>
    <row r="71" spans="2:81" outlineLevel="1" x14ac:dyDescent="0.25">
      <c r="B71" s="92" t="str">
        <f>Inputs!B51</f>
        <v>[Not Used]</v>
      </c>
      <c r="H71" s="94">
        <f>Inputs!H82</f>
        <v>0</v>
      </c>
      <c r="I71" s="94">
        <f>Inputs!I82</f>
        <v>0</v>
      </c>
      <c r="J71" s="94">
        <f>Inputs!J82</f>
        <v>0</v>
      </c>
      <c r="K71" s="94">
        <f>Inputs!K82</f>
        <v>0</v>
      </c>
      <c r="L71" s="94">
        <f>Inputs!L82</f>
        <v>0</v>
      </c>
      <c r="M71" s="94">
        <f>Inputs!M82</f>
        <v>0</v>
      </c>
      <c r="N71" s="94">
        <f>Inputs!N82</f>
        <v>0</v>
      </c>
      <c r="O71" s="94">
        <f>Inputs!O82</f>
        <v>0</v>
      </c>
      <c r="P71" s="94">
        <f>Inputs!P82</f>
        <v>0</v>
      </c>
      <c r="Q71" s="94">
        <f>Inputs!Q82</f>
        <v>0</v>
      </c>
      <c r="R71" s="94">
        <f>Inputs!R82</f>
        <v>0</v>
      </c>
      <c r="S71" s="94">
        <f>Inputs!S82</f>
        <v>0</v>
      </c>
      <c r="T71" s="94">
        <f>Inputs!T82</f>
        <v>0</v>
      </c>
      <c r="U71" s="94">
        <f>Inputs!U82</f>
        <v>0</v>
      </c>
      <c r="V71" s="94">
        <f>Inputs!V82</f>
        <v>0</v>
      </c>
      <c r="W71" s="94">
        <f>Inputs!W82</f>
        <v>0</v>
      </c>
      <c r="X71" s="94">
        <f>Inputs!X82</f>
        <v>0</v>
      </c>
      <c r="Y71" s="94">
        <f>Inputs!Y82</f>
        <v>0</v>
      </c>
      <c r="Z71" s="94">
        <f>Inputs!Z82</f>
        <v>0</v>
      </c>
      <c r="AA71" s="94">
        <f>Inputs!AA82</f>
        <v>0</v>
      </c>
      <c r="AB71" s="94">
        <f>Inputs!AB82</f>
        <v>0</v>
      </c>
      <c r="AC71" s="94">
        <f>Inputs!AC82</f>
        <v>0</v>
      </c>
      <c r="AD71" s="94">
        <f>Inputs!AD82</f>
        <v>0</v>
      </c>
      <c r="AE71" s="94">
        <f>Inputs!AE82</f>
        <v>0</v>
      </c>
      <c r="AF71" s="94">
        <f>Inputs!AF82</f>
        <v>0</v>
      </c>
      <c r="AG71" s="94">
        <f>Inputs!AG82</f>
        <v>0</v>
      </c>
      <c r="AH71" s="94">
        <f>Inputs!AH82</f>
        <v>0</v>
      </c>
      <c r="AI71" s="94">
        <f>Inputs!AI82</f>
        <v>0</v>
      </c>
      <c r="AJ71" s="94">
        <f>Inputs!AJ82</f>
        <v>0</v>
      </c>
      <c r="AK71" s="94">
        <f>Inputs!AK82</f>
        <v>0</v>
      </c>
      <c r="AL71" s="94">
        <f>Inputs!AL82</f>
        <v>0</v>
      </c>
      <c r="AM71" s="94">
        <f>Inputs!AM82</f>
        <v>0</v>
      </c>
      <c r="AN71" s="94">
        <f>Inputs!AN82</f>
        <v>0</v>
      </c>
      <c r="AO71" s="94">
        <f>Inputs!AO82</f>
        <v>0</v>
      </c>
      <c r="AP71" s="94">
        <f>Inputs!AP82</f>
        <v>0</v>
      </c>
      <c r="AQ71" s="94">
        <f>Inputs!AQ82</f>
        <v>0</v>
      </c>
      <c r="AR71" s="94">
        <f>Inputs!AR82</f>
        <v>0</v>
      </c>
      <c r="AS71" s="94">
        <f>Inputs!AS82</f>
        <v>0</v>
      </c>
      <c r="AT71" s="94">
        <f>Inputs!AT82</f>
        <v>0</v>
      </c>
      <c r="AU71" s="94">
        <f>Inputs!AU82</f>
        <v>0</v>
      </c>
      <c r="AV71" s="94">
        <f>Inputs!AV82</f>
        <v>0</v>
      </c>
      <c r="AW71" s="94">
        <f>Inputs!AW82</f>
        <v>0</v>
      </c>
      <c r="AX71" s="94">
        <f>Inputs!AX82</f>
        <v>0</v>
      </c>
      <c r="AY71" s="94">
        <f>Inputs!AY82</f>
        <v>0</v>
      </c>
      <c r="AZ71" s="94">
        <f>Inputs!AZ82</f>
        <v>0</v>
      </c>
      <c r="BA71" s="94">
        <f>Inputs!BA82</f>
        <v>0</v>
      </c>
      <c r="BB71" s="94">
        <f>Inputs!BB82</f>
        <v>0</v>
      </c>
      <c r="BC71" s="94">
        <f>Inputs!BC82</f>
        <v>0</v>
      </c>
      <c r="BD71" s="94">
        <f>Inputs!BD82</f>
        <v>0</v>
      </c>
      <c r="BE71" s="94">
        <f>Inputs!BE82</f>
        <v>0</v>
      </c>
      <c r="BF71" s="94">
        <f>Inputs!BF82</f>
        <v>0</v>
      </c>
      <c r="BG71" s="94">
        <f>Inputs!BG82</f>
        <v>0</v>
      </c>
      <c r="BH71" s="94">
        <f>Inputs!BH82</f>
        <v>0</v>
      </c>
      <c r="BI71" s="94">
        <f>Inputs!BI82</f>
        <v>0</v>
      </c>
      <c r="BJ71" s="94">
        <f>Inputs!BJ82</f>
        <v>0</v>
      </c>
      <c r="BK71" s="94">
        <f>Inputs!BK82</f>
        <v>0</v>
      </c>
      <c r="BL71" s="94">
        <f>Inputs!BL82</f>
        <v>0</v>
      </c>
      <c r="BM71" s="94">
        <f>Inputs!BM82</f>
        <v>0</v>
      </c>
      <c r="BN71" s="94">
        <f>Inputs!BN82</f>
        <v>0</v>
      </c>
      <c r="BO71" s="94">
        <f>Inputs!BO82</f>
        <v>0</v>
      </c>
      <c r="BP71" s="94">
        <f>Inputs!BP82</f>
        <v>0</v>
      </c>
      <c r="BQ71" s="94">
        <f>Inputs!BQ82</f>
        <v>0</v>
      </c>
      <c r="BR71" s="94">
        <f>Inputs!BR82</f>
        <v>0</v>
      </c>
      <c r="BS71" s="94">
        <f>Inputs!BS82</f>
        <v>0</v>
      </c>
      <c r="BT71" s="94">
        <f>Inputs!BT82</f>
        <v>0</v>
      </c>
      <c r="BU71" s="94">
        <f>Inputs!BU82</f>
        <v>0</v>
      </c>
      <c r="BV71" s="94">
        <f>Inputs!BV82</f>
        <v>0</v>
      </c>
      <c r="BW71" s="94">
        <f>Inputs!BW82</f>
        <v>0</v>
      </c>
      <c r="BX71" s="94">
        <f>Inputs!BX82</f>
        <v>0</v>
      </c>
      <c r="BY71" s="94">
        <f>Inputs!BY82</f>
        <v>0</v>
      </c>
      <c r="BZ71" s="94">
        <f>Inputs!BZ82</f>
        <v>0</v>
      </c>
      <c r="CA71" s="94">
        <f>Inputs!CA82</f>
        <v>0</v>
      </c>
      <c r="CB71" s="94">
        <f>Inputs!CB82</f>
        <v>0</v>
      </c>
      <c r="CC71" s="94">
        <f>Inputs!CC82</f>
        <v>0</v>
      </c>
    </row>
    <row r="72" spans="2:81" outlineLevel="1" x14ac:dyDescent="0.25">
      <c r="B72" s="92" t="str">
        <f>Inputs!B52</f>
        <v>[Not Used]</v>
      </c>
      <c r="H72" s="94">
        <f>Inputs!H83</f>
        <v>0</v>
      </c>
      <c r="I72" s="94">
        <f>Inputs!I83</f>
        <v>0</v>
      </c>
      <c r="J72" s="94">
        <f>Inputs!J83</f>
        <v>0</v>
      </c>
      <c r="K72" s="94">
        <f>Inputs!K83</f>
        <v>0</v>
      </c>
      <c r="L72" s="94">
        <f>Inputs!L83</f>
        <v>0</v>
      </c>
      <c r="M72" s="94">
        <f>Inputs!M83</f>
        <v>0</v>
      </c>
      <c r="N72" s="94">
        <f>Inputs!N83</f>
        <v>0</v>
      </c>
      <c r="O72" s="94">
        <f>Inputs!O83</f>
        <v>0</v>
      </c>
      <c r="P72" s="94">
        <f>Inputs!P83</f>
        <v>0</v>
      </c>
      <c r="Q72" s="94">
        <f>Inputs!Q83</f>
        <v>0</v>
      </c>
      <c r="R72" s="94">
        <f>Inputs!R83</f>
        <v>0</v>
      </c>
      <c r="S72" s="94">
        <f>Inputs!S83</f>
        <v>0</v>
      </c>
      <c r="T72" s="94">
        <f>Inputs!T83</f>
        <v>0</v>
      </c>
      <c r="U72" s="94">
        <f>Inputs!U83</f>
        <v>0</v>
      </c>
      <c r="V72" s="94">
        <f>Inputs!V83</f>
        <v>0</v>
      </c>
      <c r="W72" s="94">
        <f>Inputs!W83</f>
        <v>0</v>
      </c>
      <c r="X72" s="94">
        <f>Inputs!X83</f>
        <v>0</v>
      </c>
      <c r="Y72" s="94">
        <f>Inputs!Y83</f>
        <v>0</v>
      </c>
      <c r="Z72" s="94">
        <f>Inputs!Z83</f>
        <v>0</v>
      </c>
      <c r="AA72" s="94">
        <f>Inputs!AA83</f>
        <v>0</v>
      </c>
      <c r="AB72" s="94">
        <f>Inputs!AB83</f>
        <v>0</v>
      </c>
      <c r="AC72" s="94">
        <f>Inputs!AC83</f>
        <v>0</v>
      </c>
      <c r="AD72" s="94">
        <f>Inputs!AD83</f>
        <v>0</v>
      </c>
      <c r="AE72" s="94">
        <f>Inputs!AE83</f>
        <v>0</v>
      </c>
      <c r="AF72" s="94">
        <f>Inputs!AF83</f>
        <v>0</v>
      </c>
      <c r="AG72" s="94">
        <f>Inputs!AG83</f>
        <v>0</v>
      </c>
      <c r="AH72" s="94">
        <f>Inputs!AH83</f>
        <v>0</v>
      </c>
      <c r="AI72" s="94">
        <f>Inputs!AI83</f>
        <v>0</v>
      </c>
      <c r="AJ72" s="94">
        <f>Inputs!AJ83</f>
        <v>0</v>
      </c>
      <c r="AK72" s="94">
        <f>Inputs!AK83</f>
        <v>0</v>
      </c>
      <c r="AL72" s="94">
        <f>Inputs!AL83</f>
        <v>0</v>
      </c>
      <c r="AM72" s="94">
        <f>Inputs!AM83</f>
        <v>0</v>
      </c>
      <c r="AN72" s="94">
        <f>Inputs!AN83</f>
        <v>0</v>
      </c>
      <c r="AO72" s="94">
        <f>Inputs!AO83</f>
        <v>0</v>
      </c>
      <c r="AP72" s="94">
        <f>Inputs!AP83</f>
        <v>0</v>
      </c>
      <c r="AQ72" s="94">
        <f>Inputs!AQ83</f>
        <v>0</v>
      </c>
      <c r="AR72" s="94">
        <f>Inputs!AR83</f>
        <v>0</v>
      </c>
      <c r="AS72" s="94">
        <f>Inputs!AS83</f>
        <v>0</v>
      </c>
      <c r="AT72" s="94">
        <f>Inputs!AT83</f>
        <v>0</v>
      </c>
      <c r="AU72" s="94">
        <f>Inputs!AU83</f>
        <v>0</v>
      </c>
      <c r="AV72" s="94">
        <f>Inputs!AV83</f>
        <v>0</v>
      </c>
      <c r="AW72" s="94">
        <f>Inputs!AW83</f>
        <v>0</v>
      </c>
      <c r="AX72" s="94">
        <f>Inputs!AX83</f>
        <v>0</v>
      </c>
      <c r="AY72" s="94">
        <f>Inputs!AY83</f>
        <v>0</v>
      </c>
      <c r="AZ72" s="94">
        <f>Inputs!AZ83</f>
        <v>0</v>
      </c>
      <c r="BA72" s="94">
        <f>Inputs!BA83</f>
        <v>0</v>
      </c>
      <c r="BB72" s="94">
        <f>Inputs!BB83</f>
        <v>0</v>
      </c>
      <c r="BC72" s="94">
        <f>Inputs!BC83</f>
        <v>0</v>
      </c>
      <c r="BD72" s="94">
        <f>Inputs!BD83</f>
        <v>0</v>
      </c>
      <c r="BE72" s="94">
        <f>Inputs!BE83</f>
        <v>0</v>
      </c>
      <c r="BF72" s="94">
        <f>Inputs!BF83</f>
        <v>0</v>
      </c>
      <c r="BG72" s="94">
        <f>Inputs!BG83</f>
        <v>0</v>
      </c>
      <c r="BH72" s="94">
        <f>Inputs!BH83</f>
        <v>0</v>
      </c>
      <c r="BI72" s="94">
        <f>Inputs!BI83</f>
        <v>0</v>
      </c>
      <c r="BJ72" s="94">
        <f>Inputs!BJ83</f>
        <v>0</v>
      </c>
      <c r="BK72" s="94">
        <f>Inputs!BK83</f>
        <v>0</v>
      </c>
      <c r="BL72" s="94">
        <f>Inputs!BL83</f>
        <v>0</v>
      </c>
      <c r="BM72" s="94">
        <f>Inputs!BM83</f>
        <v>0</v>
      </c>
      <c r="BN72" s="94">
        <f>Inputs!BN83</f>
        <v>0</v>
      </c>
      <c r="BO72" s="94">
        <f>Inputs!BO83</f>
        <v>0</v>
      </c>
      <c r="BP72" s="94">
        <f>Inputs!BP83</f>
        <v>0</v>
      </c>
      <c r="BQ72" s="94">
        <f>Inputs!BQ83</f>
        <v>0</v>
      </c>
      <c r="BR72" s="94">
        <f>Inputs!BR83</f>
        <v>0</v>
      </c>
      <c r="BS72" s="94">
        <f>Inputs!BS83</f>
        <v>0</v>
      </c>
      <c r="BT72" s="94">
        <f>Inputs!BT83</f>
        <v>0</v>
      </c>
      <c r="BU72" s="94">
        <f>Inputs!BU83</f>
        <v>0</v>
      </c>
      <c r="BV72" s="94">
        <f>Inputs!BV83</f>
        <v>0</v>
      </c>
      <c r="BW72" s="94">
        <f>Inputs!BW83</f>
        <v>0</v>
      </c>
      <c r="BX72" s="94">
        <f>Inputs!BX83</f>
        <v>0</v>
      </c>
      <c r="BY72" s="94">
        <f>Inputs!BY83</f>
        <v>0</v>
      </c>
      <c r="BZ72" s="94">
        <f>Inputs!BZ83</f>
        <v>0</v>
      </c>
      <c r="CA72" s="94">
        <f>Inputs!CA83</f>
        <v>0</v>
      </c>
      <c r="CB72" s="94">
        <f>Inputs!CB83</f>
        <v>0</v>
      </c>
      <c r="CC72" s="94">
        <f>Inputs!CC83</f>
        <v>0</v>
      </c>
    </row>
    <row r="73" spans="2:81" outlineLevel="1" x14ac:dyDescent="0.25">
      <c r="B73" s="92" t="str">
        <f>Inputs!B53</f>
        <v>[Not Used]</v>
      </c>
      <c r="H73" s="94">
        <f>Inputs!H84</f>
        <v>0</v>
      </c>
      <c r="I73" s="94">
        <f>Inputs!I84</f>
        <v>0</v>
      </c>
      <c r="J73" s="94">
        <f>Inputs!J84</f>
        <v>0</v>
      </c>
      <c r="K73" s="94">
        <f>Inputs!K84</f>
        <v>0</v>
      </c>
      <c r="L73" s="94">
        <f>Inputs!L84</f>
        <v>0</v>
      </c>
      <c r="M73" s="94">
        <f>Inputs!M84</f>
        <v>0</v>
      </c>
      <c r="N73" s="94">
        <f>Inputs!N84</f>
        <v>0</v>
      </c>
      <c r="O73" s="94">
        <f>Inputs!O84</f>
        <v>0</v>
      </c>
      <c r="P73" s="94">
        <f>Inputs!P84</f>
        <v>0</v>
      </c>
      <c r="Q73" s="94">
        <f>Inputs!Q84</f>
        <v>0</v>
      </c>
      <c r="R73" s="94">
        <f>Inputs!R84</f>
        <v>0</v>
      </c>
      <c r="S73" s="94">
        <f>Inputs!S84</f>
        <v>0</v>
      </c>
      <c r="T73" s="94">
        <f>Inputs!T84</f>
        <v>0</v>
      </c>
      <c r="U73" s="94">
        <f>Inputs!U84</f>
        <v>0</v>
      </c>
      <c r="V73" s="94">
        <f>Inputs!V84</f>
        <v>0</v>
      </c>
      <c r="W73" s="94">
        <f>Inputs!W84</f>
        <v>0</v>
      </c>
      <c r="X73" s="94">
        <f>Inputs!X84</f>
        <v>0</v>
      </c>
      <c r="Y73" s="94">
        <f>Inputs!Y84</f>
        <v>0</v>
      </c>
      <c r="Z73" s="94">
        <f>Inputs!Z84</f>
        <v>0</v>
      </c>
      <c r="AA73" s="94">
        <f>Inputs!AA84</f>
        <v>0</v>
      </c>
      <c r="AB73" s="94">
        <f>Inputs!AB84</f>
        <v>0</v>
      </c>
      <c r="AC73" s="94">
        <f>Inputs!AC84</f>
        <v>0</v>
      </c>
      <c r="AD73" s="94">
        <f>Inputs!AD84</f>
        <v>0</v>
      </c>
      <c r="AE73" s="94">
        <f>Inputs!AE84</f>
        <v>0</v>
      </c>
      <c r="AF73" s="94">
        <f>Inputs!AF84</f>
        <v>0</v>
      </c>
      <c r="AG73" s="94">
        <f>Inputs!AG84</f>
        <v>0</v>
      </c>
      <c r="AH73" s="94">
        <f>Inputs!AH84</f>
        <v>0</v>
      </c>
      <c r="AI73" s="94">
        <f>Inputs!AI84</f>
        <v>0</v>
      </c>
      <c r="AJ73" s="94">
        <f>Inputs!AJ84</f>
        <v>0</v>
      </c>
      <c r="AK73" s="94">
        <f>Inputs!AK84</f>
        <v>0</v>
      </c>
      <c r="AL73" s="94">
        <f>Inputs!AL84</f>
        <v>0</v>
      </c>
      <c r="AM73" s="94">
        <f>Inputs!AM84</f>
        <v>0</v>
      </c>
      <c r="AN73" s="94">
        <f>Inputs!AN84</f>
        <v>0</v>
      </c>
      <c r="AO73" s="94">
        <f>Inputs!AO84</f>
        <v>0</v>
      </c>
      <c r="AP73" s="94">
        <f>Inputs!AP84</f>
        <v>0</v>
      </c>
      <c r="AQ73" s="94">
        <f>Inputs!AQ84</f>
        <v>0</v>
      </c>
      <c r="AR73" s="94">
        <f>Inputs!AR84</f>
        <v>0</v>
      </c>
      <c r="AS73" s="94">
        <f>Inputs!AS84</f>
        <v>0</v>
      </c>
      <c r="AT73" s="94">
        <f>Inputs!AT84</f>
        <v>0</v>
      </c>
      <c r="AU73" s="94">
        <f>Inputs!AU84</f>
        <v>0</v>
      </c>
      <c r="AV73" s="94">
        <f>Inputs!AV84</f>
        <v>0</v>
      </c>
      <c r="AW73" s="94">
        <f>Inputs!AW84</f>
        <v>0</v>
      </c>
      <c r="AX73" s="94">
        <f>Inputs!AX84</f>
        <v>0</v>
      </c>
      <c r="AY73" s="94">
        <f>Inputs!AY84</f>
        <v>0</v>
      </c>
      <c r="AZ73" s="94">
        <f>Inputs!AZ84</f>
        <v>0</v>
      </c>
      <c r="BA73" s="94">
        <f>Inputs!BA84</f>
        <v>0</v>
      </c>
      <c r="BB73" s="94">
        <f>Inputs!BB84</f>
        <v>0</v>
      </c>
      <c r="BC73" s="94">
        <f>Inputs!BC84</f>
        <v>0</v>
      </c>
      <c r="BD73" s="94">
        <f>Inputs!BD84</f>
        <v>0</v>
      </c>
      <c r="BE73" s="94">
        <f>Inputs!BE84</f>
        <v>0</v>
      </c>
      <c r="BF73" s="94">
        <f>Inputs!BF84</f>
        <v>0</v>
      </c>
      <c r="BG73" s="94">
        <f>Inputs!BG84</f>
        <v>0</v>
      </c>
      <c r="BH73" s="94">
        <f>Inputs!BH84</f>
        <v>0</v>
      </c>
      <c r="BI73" s="94">
        <f>Inputs!BI84</f>
        <v>0</v>
      </c>
      <c r="BJ73" s="94">
        <f>Inputs!BJ84</f>
        <v>0</v>
      </c>
      <c r="BK73" s="94">
        <f>Inputs!BK84</f>
        <v>0</v>
      </c>
      <c r="BL73" s="94">
        <f>Inputs!BL84</f>
        <v>0</v>
      </c>
      <c r="BM73" s="94">
        <f>Inputs!BM84</f>
        <v>0</v>
      </c>
      <c r="BN73" s="94">
        <f>Inputs!BN84</f>
        <v>0</v>
      </c>
      <c r="BO73" s="94">
        <f>Inputs!BO84</f>
        <v>0</v>
      </c>
      <c r="BP73" s="94">
        <f>Inputs!BP84</f>
        <v>0</v>
      </c>
      <c r="BQ73" s="94">
        <f>Inputs!BQ84</f>
        <v>0</v>
      </c>
      <c r="BR73" s="94">
        <f>Inputs!BR84</f>
        <v>0</v>
      </c>
      <c r="BS73" s="94">
        <f>Inputs!BS84</f>
        <v>0</v>
      </c>
      <c r="BT73" s="94">
        <f>Inputs!BT84</f>
        <v>0</v>
      </c>
      <c r="BU73" s="94">
        <f>Inputs!BU84</f>
        <v>0</v>
      </c>
      <c r="BV73" s="94">
        <f>Inputs!BV84</f>
        <v>0</v>
      </c>
      <c r="BW73" s="94">
        <f>Inputs!BW84</f>
        <v>0</v>
      </c>
      <c r="BX73" s="94">
        <f>Inputs!BX84</f>
        <v>0</v>
      </c>
      <c r="BY73" s="94">
        <f>Inputs!BY84</f>
        <v>0</v>
      </c>
      <c r="BZ73" s="94">
        <f>Inputs!BZ84</f>
        <v>0</v>
      </c>
      <c r="CA73" s="94">
        <f>Inputs!CA84</f>
        <v>0</v>
      </c>
      <c r="CB73" s="94">
        <f>Inputs!CB84</f>
        <v>0</v>
      </c>
      <c r="CC73" s="94">
        <f>Inputs!CC84</f>
        <v>0</v>
      </c>
    </row>
    <row r="74" spans="2:81" outlineLevel="1" x14ac:dyDescent="0.25">
      <c r="B74" s="92" t="str">
        <f>Inputs!B54</f>
        <v>[Not Used]</v>
      </c>
      <c r="H74" s="94">
        <f>Inputs!H85</f>
        <v>0</v>
      </c>
      <c r="I74" s="94">
        <f>Inputs!I85</f>
        <v>0</v>
      </c>
      <c r="J74" s="94">
        <f>Inputs!J85</f>
        <v>0</v>
      </c>
      <c r="K74" s="94">
        <f>Inputs!K85</f>
        <v>0</v>
      </c>
      <c r="L74" s="94">
        <f>Inputs!L85</f>
        <v>0</v>
      </c>
      <c r="M74" s="94">
        <f>Inputs!M85</f>
        <v>0</v>
      </c>
      <c r="N74" s="94">
        <f>Inputs!N85</f>
        <v>0</v>
      </c>
      <c r="O74" s="94">
        <f>Inputs!O85</f>
        <v>0</v>
      </c>
      <c r="P74" s="94">
        <f>Inputs!P85</f>
        <v>0</v>
      </c>
      <c r="Q74" s="94">
        <f>Inputs!Q85</f>
        <v>0</v>
      </c>
      <c r="R74" s="94">
        <f>Inputs!R85</f>
        <v>0</v>
      </c>
      <c r="S74" s="94">
        <f>Inputs!S85</f>
        <v>0</v>
      </c>
      <c r="T74" s="94">
        <f>Inputs!T85</f>
        <v>0</v>
      </c>
      <c r="U74" s="94">
        <f>Inputs!U85</f>
        <v>0</v>
      </c>
      <c r="V74" s="94">
        <f>Inputs!V85</f>
        <v>0</v>
      </c>
      <c r="W74" s="94">
        <f>Inputs!W85</f>
        <v>0</v>
      </c>
      <c r="X74" s="94">
        <f>Inputs!X85</f>
        <v>0</v>
      </c>
      <c r="Y74" s="94">
        <f>Inputs!Y85</f>
        <v>0</v>
      </c>
      <c r="Z74" s="94">
        <f>Inputs!Z85</f>
        <v>0</v>
      </c>
      <c r="AA74" s="94">
        <f>Inputs!AA85</f>
        <v>0</v>
      </c>
      <c r="AB74" s="94">
        <f>Inputs!AB85</f>
        <v>0</v>
      </c>
      <c r="AC74" s="94">
        <f>Inputs!AC85</f>
        <v>0</v>
      </c>
      <c r="AD74" s="94">
        <f>Inputs!AD85</f>
        <v>0</v>
      </c>
      <c r="AE74" s="94">
        <f>Inputs!AE85</f>
        <v>0</v>
      </c>
      <c r="AF74" s="94">
        <f>Inputs!AF85</f>
        <v>0</v>
      </c>
      <c r="AG74" s="94">
        <f>Inputs!AG85</f>
        <v>0</v>
      </c>
      <c r="AH74" s="94">
        <f>Inputs!AH85</f>
        <v>0</v>
      </c>
      <c r="AI74" s="94">
        <f>Inputs!AI85</f>
        <v>0</v>
      </c>
      <c r="AJ74" s="94">
        <f>Inputs!AJ85</f>
        <v>0</v>
      </c>
      <c r="AK74" s="94">
        <f>Inputs!AK85</f>
        <v>0</v>
      </c>
      <c r="AL74" s="94">
        <f>Inputs!AL85</f>
        <v>0</v>
      </c>
      <c r="AM74" s="94">
        <f>Inputs!AM85</f>
        <v>0</v>
      </c>
      <c r="AN74" s="94">
        <f>Inputs!AN85</f>
        <v>0</v>
      </c>
      <c r="AO74" s="94">
        <f>Inputs!AO85</f>
        <v>0</v>
      </c>
      <c r="AP74" s="94">
        <f>Inputs!AP85</f>
        <v>0</v>
      </c>
      <c r="AQ74" s="94">
        <f>Inputs!AQ85</f>
        <v>0</v>
      </c>
      <c r="AR74" s="94">
        <f>Inputs!AR85</f>
        <v>0</v>
      </c>
      <c r="AS74" s="94">
        <f>Inputs!AS85</f>
        <v>0</v>
      </c>
      <c r="AT74" s="94">
        <f>Inputs!AT85</f>
        <v>0</v>
      </c>
      <c r="AU74" s="94">
        <f>Inputs!AU85</f>
        <v>0</v>
      </c>
      <c r="AV74" s="94">
        <f>Inputs!AV85</f>
        <v>0</v>
      </c>
      <c r="AW74" s="94">
        <f>Inputs!AW85</f>
        <v>0</v>
      </c>
      <c r="AX74" s="94">
        <f>Inputs!AX85</f>
        <v>0</v>
      </c>
      <c r="AY74" s="94">
        <f>Inputs!AY85</f>
        <v>0</v>
      </c>
      <c r="AZ74" s="94">
        <f>Inputs!AZ85</f>
        <v>0</v>
      </c>
      <c r="BA74" s="94">
        <f>Inputs!BA85</f>
        <v>0</v>
      </c>
      <c r="BB74" s="94">
        <f>Inputs!BB85</f>
        <v>0</v>
      </c>
      <c r="BC74" s="94">
        <f>Inputs!BC85</f>
        <v>0</v>
      </c>
      <c r="BD74" s="94">
        <f>Inputs!BD85</f>
        <v>0</v>
      </c>
      <c r="BE74" s="94">
        <f>Inputs!BE85</f>
        <v>0</v>
      </c>
      <c r="BF74" s="94">
        <f>Inputs!BF85</f>
        <v>0</v>
      </c>
      <c r="BG74" s="94">
        <f>Inputs!BG85</f>
        <v>0</v>
      </c>
      <c r="BH74" s="94">
        <f>Inputs!BH85</f>
        <v>0</v>
      </c>
      <c r="BI74" s="94">
        <f>Inputs!BI85</f>
        <v>0</v>
      </c>
      <c r="BJ74" s="94">
        <f>Inputs!BJ85</f>
        <v>0</v>
      </c>
      <c r="BK74" s="94">
        <f>Inputs!BK85</f>
        <v>0</v>
      </c>
      <c r="BL74" s="94">
        <f>Inputs!BL85</f>
        <v>0</v>
      </c>
      <c r="BM74" s="94">
        <f>Inputs!BM85</f>
        <v>0</v>
      </c>
      <c r="BN74" s="94">
        <f>Inputs!BN85</f>
        <v>0</v>
      </c>
      <c r="BO74" s="94">
        <f>Inputs!BO85</f>
        <v>0</v>
      </c>
      <c r="BP74" s="94">
        <f>Inputs!BP85</f>
        <v>0</v>
      </c>
      <c r="BQ74" s="94">
        <f>Inputs!BQ85</f>
        <v>0</v>
      </c>
      <c r="BR74" s="94">
        <f>Inputs!BR85</f>
        <v>0</v>
      </c>
      <c r="BS74" s="94">
        <f>Inputs!BS85</f>
        <v>0</v>
      </c>
      <c r="BT74" s="94">
        <f>Inputs!BT85</f>
        <v>0</v>
      </c>
      <c r="BU74" s="94">
        <f>Inputs!BU85</f>
        <v>0</v>
      </c>
      <c r="BV74" s="94">
        <f>Inputs!BV85</f>
        <v>0</v>
      </c>
      <c r="BW74" s="94">
        <f>Inputs!BW85</f>
        <v>0</v>
      </c>
      <c r="BX74" s="94">
        <f>Inputs!BX85</f>
        <v>0</v>
      </c>
      <c r="BY74" s="94">
        <f>Inputs!BY85</f>
        <v>0</v>
      </c>
      <c r="BZ74" s="94">
        <f>Inputs!BZ85</f>
        <v>0</v>
      </c>
      <c r="CA74" s="94">
        <f>Inputs!CA85</f>
        <v>0</v>
      </c>
      <c r="CB74" s="94">
        <f>Inputs!CB85</f>
        <v>0</v>
      </c>
      <c r="CC74" s="94">
        <f>Inputs!CC85</f>
        <v>0</v>
      </c>
    </row>
    <row r="75" spans="2:81" outlineLevel="1" x14ac:dyDescent="0.25">
      <c r="B75" s="92" t="str">
        <f>Inputs!B55</f>
        <v>[Not Used]</v>
      </c>
      <c r="H75" s="94">
        <f>Inputs!H86</f>
        <v>0</v>
      </c>
      <c r="I75" s="94">
        <f>Inputs!I86</f>
        <v>0</v>
      </c>
      <c r="J75" s="94">
        <f>Inputs!J86</f>
        <v>0</v>
      </c>
      <c r="K75" s="94">
        <f>Inputs!K86</f>
        <v>0</v>
      </c>
      <c r="L75" s="94">
        <f>Inputs!L86</f>
        <v>0</v>
      </c>
      <c r="M75" s="94">
        <f>Inputs!M86</f>
        <v>0</v>
      </c>
      <c r="N75" s="94">
        <f>Inputs!N86</f>
        <v>0</v>
      </c>
      <c r="O75" s="94">
        <f>Inputs!O86</f>
        <v>0</v>
      </c>
      <c r="P75" s="94">
        <f>Inputs!P86</f>
        <v>0</v>
      </c>
      <c r="Q75" s="94">
        <f>Inputs!Q86</f>
        <v>0</v>
      </c>
      <c r="R75" s="94">
        <f>Inputs!R86</f>
        <v>0</v>
      </c>
      <c r="S75" s="94">
        <f>Inputs!S86</f>
        <v>0</v>
      </c>
      <c r="T75" s="94">
        <f>Inputs!T86</f>
        <v>0</v>
      </c>
      <c r="U75" s="94">
        <f>Inputs!U86</f>
        <v>0</v>
      </c>
      <c r="V75" s="94">
        <f>Inputs!V86</f>
        <v>0</v>
      </c>
      <c r="W75" s="94">
        <f>Inputs!W86</f>
        <v>0</v>
      </c>
      <c r="X75" s="94">
        <f>Inputs!X86</f>
        <v>0</v>
      </c>
      <c r="Y75" s="94">
        <f>Inputs!Y86</f>
        <v>0</v>
      </c>
      <c r="Z75" s="94">
        <f>Inputs!Z86</f>
        <v>0</v>
      </c>
      <c r="AA75" s="94">
        <f>Inputs!AA86</f>
        <v>0</v>
      </c>
      <c r="AB75" s="94">
        <f>Inputs!AB86</f>
        <v>0</v>
      </c>
      <c r="AC75" s="94">
        <f>Inputs!AC86</f>
        <v>0</v>
      </c>
      <c r="AD75" s="94">
        <f>Inputs!AD86</f>
        <v>0</v>
      </c>
      <c r="AE75" s="94">
        <f>Inputs!AE86</f>
        <v>0</v>
      </c>
      <c r="AF75" s="94">
        <f>Inputs!AF86</f>
        <v>0</v>
      </c>
      <c r="AG75" s="94">
        <f>Inputs!AG86</f>
        <v>0</v>
      </c>
      <c r="AH75" s="94">
        <f>Inputs!AH86</f>
        <v>0</v>
      </c>
      <c r="AI75" s="94">
        <f>Inputs!AI86</f>
        <v>0</v>
      </c>
      <c r="AJ75" s="94">
        <f>Inputs!AJ86</f>
        <v>0</v>
      </c>
      <c r="AK75" s="94">
        <f>Inputs!AK86</f>
        <v>0</v>
      </c>
      <c r="AL75" s="94">
        <f>Inputs!AL86</f>
        <v>0</v>
      </c>
      <c r="AM75" s="94">
        <f>Inputs!AM86</f>
        <v>0</v>
      </c>
      <c r="AN75" s="94">
        <f>Inputs!AN86</f>
        <v>0</v>
      </c>
      <c r="AO75" s="94">
        <f>Inputs!AO86</f>
        <v>0</v>
      </c>
      <c r="AP75" s="94">
        <f>Inputs!AP86</f>
        <v>0</v>
      </c>
      <c r="AQ75" s="94">
        <f>Inputs!AQ86</f>
        <v>0</v>
      </c>
      <c r="AR75" s="94">
        <f>Inputs!AR86</f>
        <v>0</v>
      </c>
      <c r="AS75" s="94">
        <f>Inputs!AS86</f>
        <v>0</v>
      </c>
      <c r="AT75" s="94">
        <f>Inputs!AT86</f>
        <v>0</v>
      </c>
      <c r="AU75" s="94">
        <f>Inputs!AU86</f>
        <v>0</v>
      </c>
      <c r="AV75" s="94">
        <f>Inputs!AV86</f>
        <v>0</v>
      </c>
      <c r="AW75" s="94">
        <f>Inputs!AW86</f>
        <v>0</v>
      </c>
      <c r="AX75" s="94">
        <f>Inputs!AX86</f>
        <v>0</v>
      </c>
      <c r="AY75" s="94">
        <f>Inputs!AY86</f>
        <v>0</v>
      </c>
      <c r="AZ75" s="94">
        <f>Inputs!AZ86</f>
        <v>0</v>
      </c>
      <c r="BA75" s="94">
        <f>Inputs!BA86</f>
        <v>0</v>
      </c>
      <c r="BB75" s="94">
        <f>Inputs!BB86</f>
        <v>0</v>
      </c>
      <c r="BC75" s="94">
        <f>Inputs!BC86</f>
        <v>0</v>
      </c>
      <c r="BD75" s="94">
        <f>Inputs!BD86</f>
        <v>0</v>
      </c>
      <c r="BE75" s="94">
        <f>Inputs!BE86</f>
        <v>0</v>
      </c>
      <c r="BF75" s="94">
        <f>Inputs!BF86</f>
        <v>0</v>
      </c>
      <c r="BG75" s="94">
        <f>Inputs!BG86</f>
        <v>0</v>
      </c>
      <c r="BH75" s="94">
        <f>Inputs!BH86</f>
        <v>0</v>
      </c>
      <c r="BI75" s="94">
        <f>Inputs!BI86</f>
        <v>0</v>
      </c>
      <c r="BJ75" s="94">
        <f>Inputs!BJ86</f>
        <v>0</v>
      </c>
      <c r="BK75" s="94">
        <f>Inputs!BK86</f>
        <v>0</v>
      </c>
      <c r="BL75" s="94">
        <f>Inputs!BL86</f>
        <v>0</v>
      </c>
      <c r="BM75" s="94">
        <f>Inputs!BM86</f>
        <v>0</v>
      </c>
      <c r="BN75" s="94">
        <f>Inputs!BN86</f>
        <v>0</v>
      </c>
      <c r="BO75" s="94">
        <f>Inputs!BO86</f>
        <v>0</v>
      </c>
      <c r="BP75" s="94">
        <f>Inputs!BP86</f>
        <v>0</v>
      </c>
      <c r="BQ75" s="94">
        <f>Inputs!BQ86</f>
        <v>0</v>
      </c>
      <c r="BR75" s="94">
        <f>Inputs!BR86</f>
        <v>0</v>
      </c>
      <c r="BS75" s="94">
        <f>Inputs!BS86</f>
        <v>0</v>
      </c>
      <c r="BT75" s="94">
        <f>Inputs!BT86</f>
        <v>0</v>
      </c>
      <c r="BU75" s="94">
        <f>Inputs!BU86</f>
        <v>0</v>
      </c>
      <c r="BV75" s="94">
        <f>Inputs!BV86</f>
        <v>0</v>
      </c>
      <c r="BW75" s="94">
        <f>Inputs!BW86</f>
        <v>0</v>
      </c>
      <c r="BX75" s="94">
        <f>Inputs!BX86</f>
        <v>0</v>
      </c>
      <c r="BY75" s="94">
        <f>Inputs!BY86</f>
        <v>0</v>
      </c>
      <c r="BZ75" s="94">
        <f>Inputs!BZ86</f>
        <v>0</v>
      </c>
      <c r="CA75" s="94">
        <f>Inputs!CA86</f>
        <v>0</v>
      </c>
      <c r="CB75" s="94">
        <f>Inputs!CB86</f>
        <v>0</v>
      </c>
      <c r="CC75" s="94">
        <f>Inputs!CC86</f>
        <v>0</v>
      </c>
    </row>
    <row r="76" spans="2:81" outlineLevel="1" x14ac:dyDescent="0.25">
      <c r="B76" s="92" t="str">
        <f>Inputs!B56</f>
        <v>[Not Used]</v>
      </c>
      <c r="H76" s="94">
        <f>Inputs!H87</f>
        <v>0</v>
      </c>
      <c r="I76" s="94">
        <f>Inputs!I87</f>
        <v>0</v>
      </c>
      <c r="J76" s="94">
        <f>Inputs!J87</f>
        <v>0</v>
      </c>
      <c r="K76" s="94">
        <f>Inputs!K87</f>
        <v>0</v>
      </c>
      <c r="L76" s="94">
        <f>Inputs!L87</f>
        <v>0</v>
      </c>
      <c r="M76" s="94">
        <f>Inputs!M87</f>
        <v>0</v>
      </c>
      <c r="N76" s="94">
        <f>Inputs!N87</f>
        <v>0</v>
      </c>
      <c r="O76" s="94">
        <f>Inputs!O87</f>
        <v>0</v>
      </c>
      <c r="P76" s="94">
        <f>Inputs!P87</f>
        <v>0</v>
      </c>
      <c r="Q76" s="94">
        <f>Inputs!Q87</f>
        <v>0</v>
      </c>
      <c r="R76" s="94">
        <f>Inputs!R87</f>
        <v>0</v>
      </c>
      <c r="S76" s="94">
        <f>Inputs!S87</f>
        <v>0</v>
      </c>
      <c r="T76" s="94">
        <f>Inputs!T87</f>
        <v>0</v>
      </c>
      <c r="U76" s="94">
        <f>Inputs!U87</f>
        <v>0</v>
      </c>
      <c r="V76" s="94">
        <f>Inputs!V87</f>
        <v>0</v>
      </c>
      <c r="W76" s="94">
        <f>Inputs!W87</f>
        <v>0</v>
      </c>
      <c r="X76" s="94">
        <f>Inputs!X87</f>
        <v>0</v>
      </c>
      <c r="Y76" s="94">
        <f>Inputs!Y87</f>
        <v>0</v>
      </c>
      <c r="Z76" s="94">
        <f>Inputs!Z87</f>
        <v>0</v>
      </c>
      <c r="AA76" s="94">
        <f>Inputs!AA87</f>
        <v>0</v>
      </c>
      <c r="AB76" s="94">
        <f>Inputs!AB87</f>
        <v>0</v>
      </c>
      <c r="AC76" s="94">
        <f>Inputs!AC87</f>
        <v>0</v>
      </c>
      <c r="AD76" s="94">
        <f>Inputs!AD87</f>
        <v>0</v>
      </c>
      <c r="AE76" s="94">
        <f>Inputs!AE87</f>
        <v>0</v>
      </c>
      <c r="AF76" s="94">
        <f>Inputs!AF87</f>
        <v>0</v>
      </c>
      <c r="AG76" s="94">
        <f>Inputs!AG87</f>
        <v>0</v>
      </c>
      <c r="AH76" s="94">
        <f>Inputs!AH87</f>
        <v>0</v>
      </c>
      <c r="AI76" s="94">
        <f>Inputs!AI87</f>
        <v>0</v>
      </c>
      <c r="AJ76" s="94">
        <f>Inputs!AJ87</f>
        <v>0</v>
      </c>
      <c r="AK76" s="94">
        <f>Inputs!AK87</f>
        <v>0</v>
      </c>
      <c r="AL76" s="94">
        <f>Inputs!AL87</f>
        <v>0</v>
      </c>
      <c r="AM76" s="94">
        <f>Inputs!AM87</f>
        <v>0</v>
      </c>
      <c r="AN76" s="94">
        <f>Inputs!AN87</f>
        <v>0</v>
      </c>
      <c r="AO76" s="94">
        <f>Inputs!AO87</f>
        <v>0</v>
      </c>
      <c r="AP76" s="94">
        <f>Inputs!AP87</f>
        <v>0</v>
      </c>
      <c r="AQ76" s="94">
        <f>Inputs!AQ87</f>
        <v>0</v>
      </c>
      <c r="AR76" s="94">
        <f>Inputs!AR87</f>
        <v>0</v>
      </c>
      <c r="AS76" s="94">
        <f>Inputs!AS87</f>
        <v>0</v>
      </c>
      <c r="AT76" s="94">
        <f>Inputs!AT87</f>
        <v>0</v>
      </c>
      <c r="AU76" s="94">
        <f>Inputs!AU87</f>
        <v>0</v>
      </c>
      <c r="AV76" s="94">
        <f>Inputs!AV87</f>
        <v>0</v>
      </c>
      <c r="AW76" s="94">
        <f>Inputs!AW87</f>
        <v>0</v>
      </c>
      <c r="AX76" s="94">
        <f>Inputs!AX87</f>
        <v>0</v>
      </c>
      <c r="AY76" s="94">
        <f>Inputs!AY87</f>
        <v>0</v>
      </c>
      <c r="AZ76" s="94">
        <f>Inputs!AZ87</f>
        <v>0</v>
      </c>
      <c r="BA76" s="94">
        <f>Inputs!BA87</f>
        <v>0</v>
      </c>
      <c r="BB76" s="94">
        <f>Inputs!BB87</f>
        <v>0</v>
      </c>
      <c r="BC76" s="94">
        <f>Inputs!BC87</f>
        <v>0</v>
      </c>
      <c r="BD76" s="94">
        <f>Inputs!BD87</f>
        <v>0</v>
      </c>
      <c r="BE76" s="94">
        <f>Inputs!BE87</f>
        <v>0</v>
      </c>
      <c r="BF76" s="94">
        <f>Inputs!BF87</f>
        <v>0</v>
      </c>
      <c r="BG76" s="94">
        <f>Inputs!BG87</f>
        <v>0</v>
      </c>
      <c r="BH76" s="94">
        <f>Inputs!BH87</f>
        <v>0</v>
      </c>
      <c r="BI76" s="94">
        <f>Inputs!BI87</f>
        <v>0</v>
      </c>
      <c r="BJ76" s="94">
        <f>Inputs!BJ87</f>
        <v>0</v>
      </c>
      <c r="BK76" s="94">
        <f>Inputs!BK87</f>
        <v>0</v>
      </c>
      <c r="BL76" s="94">
        <f>Inputs!BL87</f>
        <v>0</v>
      </c>
      <c r="BM76" s="94">
        <f>Inputs!BM87</f>
        <v>0</v>
      </c>
      <c r="BN76" s="94">
        <f>Inputs!BN87</f>
        <v>0</v>
      </c>
      <c r="BO76" s="94">
        <f>Inputs!BO87</f>
        <v>0</v>
      </c>
      <c r="BP76" s="94">
        <f>Inputs!BP87</f>
        <v>0</v>
      </c>
      <c r="BQ76" s="94">
        <f>Inputs!BQ87</f>
        <v>0</v>
      </c>
      <c r="BR76" s="94">
        <f>Inputs!BR87</f>
        <v>0</v>
      </c>
      <c r="BS76" s="94">
        <f>Inputs!BS87</f>
        <v>0</v>
      </c>
      <c r="BT76" s="94">
        <f>Inputs!BT87</f>
        <v>0</v>
      </c>
      <c r="BU76" s="94">
        <f>Inputs!BU87</f>
        <v>0</v>
      </c>
      <c r="BV76" s="94">
        <f>Inputs!BV87</f>
        <v>0</v>
      </c>
      <c r="BW76" s="94">
        <f>Inputs!BW87</f>
        <v>0</v>
      </c>
      <c r="BX76" s="94">
        <f>Inputs!BX87</f>
        <v>0</v>
      </c>
      <c r="BY76" s="94">
        <f>Inputs!BY87</f>
        <v>0</v>
      </c>
      <c r="BZ76" s="94">
        <f>Inputs!BZ87</f>
        <v>0</v>
      </c>
      <c r="CA76" s="94">
        <f>Inputs!CA87</f>
        <v>0</v>
      </c>
      <c r="CB76" s="94">
        <f>Inputs!CB87</f>
        <v>0</v>
      </c>
      <c r="CC76" s="94">
        <f>Inputs!CC87</f>
        <v>0</v>
      </c>
    </row>
    <row r="77" spans="2:81" outlineLevel="1" x14ac:dyDescent="0.25">
      <c r="B77" s="92" t="str">
        <f>Inputs!B57</f>
        <v>[Not Used]</v>
      </c>
      <c r="H77" s="94">
        <f>Inputs!H88</f>
        <v>0</v>
      </c>
      <c r="I77" s="94">
        <f>Inputs!I88</f>
        <v>0</v>
      </c>
      <c r="J77" s="94">
        <f>Inputs!J88</f>
        <v>0</v>
      </c>
      <c r="K77" s="94">
        <f>Inputs!K88</f>
        <v>0</v>
      </c>
      <c r="L77" s="94">
        <f>Inputs!L88</f>
        <v>0</v>
      </c>
      <c r="M77" s="94">
        <f>Inputs!M88</f>
        <v>0</v>
      </c>
      <c r="N77" s="94">
        <f>Inputs!N88</f>
        <v>0</v>
      </c>
      <c r="O77" s="94">
        <f>Inputs!O88</f>
        <v>0</v>
      </c>
      <c r="P77" s="94">
        <f>Inputs!P88</f>
        <v>0</v>
      </c>
      <c r="Q77" s="94">
        <f>Inputs!Q88</f>
        <v>0</v>
      </c>
      <c r="R77" s="94">
        <f>Inputs!R88</f>
        <v>0</v>
      </c>
      <c r="S77" s="94">
        <f>Inputs!S88</f>
        <v>0</v>
      </c>
      <c r="T77" s="94">
        <f>Inputs!T88</f>
        <v>0</v>
      </c>
      <c r="U77" s="94">
        <f>Inputs!U88</f>
        <v>0</v>
      </c>
      <c r="V77" s="94">
        <f>Inputs!V88</f>
        <v>0</v>
      </c>
      <c r="W77" s="94">
        <f>Inputs!W88</f>
        <v>0</v>
      </c>
      <c r="X77" s="94">
        <f>Inputs!X88</f>
        <v>0</v>
      </c>
      <c r="Y77" s="94">
        <f>Inputs!Y88</f>
        <v>0</v>
      </c>
      <c r="Z77" s="94">
        <f>Inputs!Z88</f>
        <v>0</v>
      </c>
      <c r="AA77" s="94">
        <f>Inputs!AA88</f>
        <v>0</v>
      </c>
      <c r="AB77" s="94">
        <f>Inputs!AB88</f>
        <v>0</v>
      </c>
      <c r="AC77" s="94">
        <f>Inputs!AC88</f>
        <v>0</v>
      </c>
      <c r="AD77" s="94">
        <f>Inputs!AD88</f>
        <v>0</v>
      </c>
      <c r="AE77" s="94">
        <f>Inputs!AE88</f>
        <v>0</v>
      </c>
      <c r="AF77" s="94">
        <f>Inputs!AF88</f>
        <v>0</v>
      </c>
      <c r="AG77" s="94">
        <f>Inputs!AG88</f>
        <v>0</v>
      </c>
      <c r="AH77" s="94">
        <f>Inputs!AH88</f>
        <v>0</v>
      </c>
      <c r="AI77" s="94">
        <f>Inputs!AI88</f>
        <v>0</v>
      </c>
      <c r="AJ77" s="94">
        <f>Inputs!AJ88</f>
        <v>0</v>
      </c>
      <c r="AK77" s="94">
        <f>Inputs!AK88</f>
        <v>0</v>
      </c>
      <c r="AL77" s="94">
        <f>Inputs!AL88</f>
        <v>0</v>
      </c>
      <c r="AM77" s="94">
        <f>Inputs!AM88</f>
        <v>0</v>
      </c>
      <c r="AN77" s="94">
        <f>Inputs!AN88</f>
        <v>0</v>
      </c>
      <c r="AO77" s="94">
        <f>Inputs!AO88</f>
        <v>0</v>
      </c>
      <c r="AP77" s="94">
        <f>Inputs!AP88</f>
        <v>0</v>
      </c>
      <c r="AQ77" s="94">
        <f>Inputs!AQ88</f>
        <v>0</v>
      </c>
      <c r="AR77" s="94">
        <f>Inputs!AR88</f>
        <v>0</v>
      </c>
      <c r="AS77" s="94">
        <f>Inputs!AS88</f>
        <v>0</v>
      </c>
      <c r="AT77" s="94">
        <f>Inputs!AT88</f>
        <v>0</v>
      </c>
      <c r="AU77" s="94">
        <f>Inputs!AU88</f>
        <v>0</v>
      </c>
      <c r="AV77" s="94">
        <f>Inputs!AV88</f>
        <v>0</v>
      </c>
      <c r="AW77" s="94">
        <f>Inputs!AW88</f>
        <v>0</v>
      </c>
      <c r="AX77" s="94">
        <f>Inputs!AX88</f>
        <v>0</v>
      </c>
      <c r="AY77" s="94">
        <f>Inputs!AY88</f>
        <v>0</v>
      </c>
      <c r="AZ77" s="94">
        <f>Inputs!AZ88</f>
        <v>0</v>
      </c>
      <c r="BA77" s="94">
        <f>Inputs!BA88</f>
        <v>0</v>
      </c>
      <c r="BB77" s="94">
        <f>Inputs!BB88</f>
        <v>0</v>
      </c>
      <c r="BC77" s="94">
        <f>Inputs!BC88</f>
        <v>0</v>
      </c>
      <c r="BD77" s="94">
        <f>Inputs!BD88</f>
        <v>0</v>
      </c>
      <c r="BE77" s="94">
        <f>Inputs!BE88</f>
        <v>0</v>
      </c>
      <c r="BF77" s="94">
        <f>Inputs!BF88</f>
        <v>0</v>
      </c>
      <c r="BG77" s="94">
        <f>Inputs!BG88</f>
        <v>0</v>
      </c>
      <c r="BH77" s="94">
        <f>Inputs!BH88</f>
        <v>0</v>
      </c>
      <c r="BI77" s="94">
        <f>Inputs!BI88</f>
        <v>0</v>
      </c>
      <c r="BJ77" s="94">
        <f>Inputs!BJ88</f>
        <v>0</v>
      </c>
      <c r="BK77" s="94">
        <f>Inputs!BK88</f>
        <v>0</v>
      </c>
      <c r="BL77" s="94">
        <f>Inputs!BL88</f>
        <v>0</v>
      </c>
      <c r="BM77" s="94">
        <f>Inputs!BM88</f>
        <v>0</v>
      </c>
      <c r="BN77" s="94">
        <f>Inputs!BN88</f>
        <v>0</v>
      </c>
      <c r="BO77" s="94">
        <f>Inputs!BO88</f>
        <v>0</v>
      </c>
      <c r="BP77" s="94">
        <f>Inputs!BP88</f>
        <v>0</v>
      </c>
      <c r="BQ77" s="94">
        <f>Inputs!BQ88</f>
        <v>0</v>
      </c>
      <c r="BR77" s="94">
        <f>Inputs!BR88</f>
        <v>0</v>
      </c>
      <c r="BS77" s="94">
        <f>Inputs!BS88</f>
        <v>0</v>
      </c>
      <c r="BT77" s="94">
        <f>Inputs!BT88</f>
        <v>0</v>
      </c>
      <c r="BU77" s="94">
        <f>Inputs!BU88</f>
        <v>0</v>
      </c>
      <c r="BV77" s="94">
        <f>Inputs!BV88</f>
        <v>0</v>
      </c>
      <c r="BW77" s="94">
        <f>Inputs!BW88</f>
        <v>0</v>
      </c>
      <c r="BX77" s="94">
        <f>Inputs!BX88</f>
        <v>0</v>
      </c>
      <c r="BY77" s="94">
        <f>Inputs!BY88</f>
        <v>0</v>
      </c>
      <c r="BZ77" s="94">
        <f>Inputs!BZ88</f>
        <v>0</v>
      </c>
      <c r="CA77" s="94">
        <f>Inputs!CA88</f>
        <v>0</v>
      </c>
      <c r="CB77" s="94">
        <f>Inputs!CB88</f>
        <v>0</v>
      </c>
      <c r="CC77" s="94">
        <f>Inputs!CC88</f>
        <v>0</v>
      </c>
    </row>
    <row r="78" spans="2:81" outlineLevel="1" x14ac:dyDescent="0.25">
      <c r="B78" s="92" t="str">
        <f>Inputs!B58</f>
        <v>[Not Used]</v>
      </c>
      <c r="H78" s="94">
        <f>Inputs!H89</f>
        <v>0</v>
      </c>
      <c r="I78" s="94">
        <f>Inputs!I89</f>
        <v>0</v>
      </c>
      <c r="J78" s="94">
        <f>Inputs!J89</f>
        <v>0</v>
      </c>
      <c r="K78" s="94">
        <f>Inputs!K89</f>
        <v>0</v>
      </c>
      <c r="L78" s="94">
        <f>Inputs!L89</f>
        <v>0</v>
      </c>
      <c r="M78" s="94">
        <f>Inputs!M89</f>
        <v>0</v>
      </c>
      <c r="N78" s="94">
        <f>Inputs!N89</f>
        <v>0</v>
      </c>
      <c r="O78" s="94">
        <f>Inputs!O89</f>
        <v>0</v>
      </c>
      <c r="P78" s="94">
        <f>Inputs!P89</f>
        <v>0</v>
      </c>
      <c r="Q78" s="94">
        <f>Inputs!Q89</f>
        <v>0</v>
      </c>
      <c r="R78" s="94">
        <f>Inputs!R89</f>
        <v>0</v>
      </c>
      <c r="S78" s="94">
        <f>Inputs!S89</f>
        <v>0</v>
      </c>
      <c r="T78" s="94">
        <f>Inputs!T89</f>
        <v>0</v>
      </c>
      <c r="U78" s="94">
        <f>Inputs!U89</f>
        <v>0</v>
      </c>
      <c r="V78" s="94">
        <f>Inputs!V89</f>
        <v>0</v>
      </c>
      <c r="W78" s="94">
        <f>Inputs!W89</f>
        <v>0</v>
      </c>
      <c r="X78" s="94">
        <f>Inputs!X89</f>
        <v>0</v>
      </c>
      <c r="Y78" s="94">
        <f>Inputs!Y89</f>
        <v>0</v>
      </c>
      <c r="Z78" s="94">
        <f>Inputs!Z89</f>
        <v>0</v>
      </c>
      <c r="AA78" s="94">
        <f>Inputs!AA89</f>
        <v>0</v>
      </c>
      <c r="AB78" s="94">
        <f>Inputs!AB89</f>
        <v>0</v>
      </c>
      <c r="AC78" s="94">
        <f>Inputs!AC89</f>
        <v>0</v>
      </c>
      <c r="AD78" s="94">
        <f>Inputs!AD89</f>
        <v>0</v>
      </c>
      <c r="AE78" s="94">
        <f>Inputs!AE89</f>
        <v>0</v>
      </c>
      <c r="AF78" s="94">
        <f>Inputs!AF89</f>
        <v>0</v>
      </c>
      <c r="AG78" s="94">
        <f>Inputs!AG89</f>
        <v>0</v>
      </c>
      <c r="AH78" s="94">
        <f>Inputs!AH89</f>
        <v>0</v>
      </c>
      <c r="AI78" s="94">
        <f>Inputs!AI89</f>
        <v>0</v>
      </c>
      <c r="AJ78" s="94">
        <f>Inputs!AJ89</f>
        <v>0</v>
      </c>
      <c r="AK78" s="94">
        <f>Inputs!AK89</f>
        <v>0</v>
      </c>
      <c r="AL78" s="94">
        <f>Inputs!AL89</f>
        <v>0</v>
      </c>
      <c r="AM78" s="94">
        <f>Inputs!AM89</f>
        <v>0</v>
      </c>
      <c r="AN78" s="94">
        <f>Inputs!AN89</f>
        <v>0</v>
      </c>
      <c r="AO78" s="94">
        <f>Inputs!AO89</f>
        <v>0</v>
      </c>
      <c r="AP78" s="94">
        <f>Inputs!AP89</f>
        <v>0</v>
      </c>
      <c r="AQ78" s="94">
        <f>Inputs!AQ89</f>
        <v>0</v>
      </c>
      <c r="AR78" s="94">
        <f>Inputs!AR89</f>
        <v>0</v>
      </c>
      <c r="AS78" s="94">
        <f>Inputs!AS89</f>
        <v>0</v>
      </c>
      <c r="AT78" s="94">
        <f>Inputs!AT89</f>
        <v>0</v>
      </c>
      <c r="AU78" s="94">
        <f>Inputs!AU89</f>
        <v>0</v>
      </c>
      <c r="AV78" s="94">
        <f>Inputs!AV89</f>
        <v>0</v>
      </c>
      <c r="AW78" s="94">
        <f>Inputs!AW89</f>
        <v>0</v>
      </c>
      <c r="AX78" s="94">
        <f>Inputs!AX89</f>
        <v>0</v>
      </c>
      <c r="AY78" s="94">
        <f>Inputs!AY89</f>
        <v>0</v>
      </c>
      <c r="AZ78" s="94">
        <f>Inputs!AZ89</f>
        <v>0</v>
      </c>
      <c r="BA78" s="94">
        <f>Inputs!BA89</f>
        <v>0</v>
      </c>
      <c r="BB78" s="94">
        <f>Inputs!BB89</f>
        <v>0</v>
      </c>
      <c r="BC78" s="94">
        <f>Inputs!BC89</f>
        <v>0</v>
      </c>
      <c r="BD78" s="94">
        <f>Inputs!BD89</f>
        <v>0</v>
      </c>
      <c r="BE78" s="94">
        <f>Inputs!BE89</f>
        <v>0</v>
      </c>
      <c r="BF78" s="94">
        <f>Inputs!BF89</f>
        <v>0</v>
      </c>
      <c r="BG78" s="94">
        <f>Inputs!BG89</f>
        <v>0</v>
      </c>
      <c r="BH78" s="94">
        <f>Inputs!BH89</f>
        <v>0</v>
      </c>
      <c r="BI78" s="94">
        <f>Inputs!BI89</f>
        <v>0</v>
      </c>
      <c r="BJ78" s="94">
        <f>Inputs!BJ89</f>
        <v>0</v>
      </c>
      <c r="BK78" s="94">
        <f>Inputs!BK89</f>
        <v>0</v>
      </c>
      <c r="BL78" s="94">
        <f>Inputs!BL89</f>
        <v>0</v>
      </c>
      <c r="BM78" s="94">
        <f>Inputs!BM89</f>
        <v>0</v>
      </c>
      <c r="BN78" s="94">
        <f>Inputs!BN89</f>
        <v>0</v>
      </c>
      <c r="BO78" s="94">
        <f>Inputs!BO89</f>
        <v>0</v>
      </c>
      <c r="BP78" s="94">
        <f>Inputs!BP89</f>
        <v>0</v>
      </c>
      <c r="BQ78" s="94">
        <f>Inputs!BQ89</f>
        <v>0</v>
      </c>
      <c r="BR78" s="94">
        <f>Inputs!BR89</f>
        <v>0</v>
      </c>
      <c r="BS78" s="94">
        <f>Inputs!BS89</f>
        <v>0</v>
      </c>
      <c r="BT78" s="94">
        <f>Inputs!BT89</f>
        <v>0</v>
      </c>
      <c r="BU78" s="94">
        <f>Inputs!BU89</f>
        <v>0</v>
      </c>
      <c r="BV78" s="94">
        <f>Inputs!BV89</f>
        <v>0</v>
      </c>
      <c r="BW78" s="94">
        <f>Inputs!BW89</f>
        <v>0</v>
      </c>
      <c r="BX78" s="94">
        <f>Inputs!BX89</f>
        <v>0</v>
      </c>
      <c r="BY78" s="94">
        <f>Inputs!BY89</f>
        <v>0</v>
      </c>
      <c r="BZ78" s="94">
        <f>Inputs!BZ89</f>
        <v>0</v>
      </c>
      <c r="CA78" s="94">
        <f>Inputs!CA89</f>
        <v>0</v>
      </c>
      <c r="CB78" s="94">
        <f>Inputs!CB89</f>
        <v>0</v>
      </c>
      <c r="CC78" s="94">
        <f>Inputs!CC89</f>
        <v>0</v>
      </c>
    </row>
    <row r="79" spans="2:81" outlineLevel="1" x14ac:dyDescent="0.25">
      <c r="B79" s="92" t="str">
        <f>Inputs!B59</f>
        <v>[Not Used]</v>
      </c>
      <c r="H79" s="94">
        <f>Inputs!H90</f>
        <v>0</v>
      </c>
      <c r="I79" s="94">
        <f>Inputs!I90</f>
        <v>0</v>
      </c>
      <c r="J79" s="94">
        <f>Inputs!J90</f>
        <v>0</v>
      </c>
      <c r="K79" s="94">
        <f>Inputs!K90</f>
        <v>0</v>
      </c>
      <c r="L79" s="94">
        <f>Inputs!L90</f>
        <v>0</v>
      </c>
      <c r="M79" s="94">
        <f>Inputs!M90</f>
        <v>0</v>
      </c>
      <c r="N79" s="94">
        <f>Inputs!N90</f>
        <v>0</v>
      </c>
      <c r="O79" s="94">
        <f>Inputs!O90</f>
        <v>0</v>
      </c>
      <c r="P79" s="94">
        <f>Inputs!P90</f>
        <v>0</v>
      </c>
      <c r="Q79" s="94">
        <f>Inputs!Q90</f>
        <v>0</v>
      </c>
      <c r="R79" s="94">
        <f>Inputs!R90</f>
        <v>0</v>
      </c>
      <c r="S79" s="94">
        <f>Inputs!S90</f>
        <v>0</v>
      </c>
      <c r="T79" s="94">
        <f>Inputs!T90</f>
        <v>0</v>
      </c>
      <c r="U79" s="94">
        <f>Inputs!U90</f>
        <v>0</v>
      </c>
      <c r="V79" s="94">
        <f>Inputs!V90</f>
        <v>0</v>
      </c>
      <c r="W79" s="94">
        <f>Inputs!W90</f>
        <v>0</v>
      </c>
      <c r="X79" s="94">
        <f>Inputs!X90</f>
        <v>0</v>
      </c>
      <c r="Y79" s="94">
        <f>Inputs!Y90</f>
        <v>0</v>
      </c>
      <c r="Z79" s="94">
        <f>Inputs!Z90</f>
        <v>0</v>
      </c>
      <c r="AA79" s="94">
        <f>Inputs!AA90</f>
        <v>0</v>
      </c>
      <c r="AB79" s="94">
        <f>Inputs!AB90</f>
        <v>0</v>
      </c>
      <c r="AC79" s="94">
        <f>Inputs!AC90</f>
        <v>0</v>
      </c>
      <c r="AD79" s="94">
        <f>Inputs!AD90</f>
        <v>0</v>
      </c>
      <c r="AE79" s="94">
        <f>Inputs!AE90</f>
        <v>0</v>
      </c>
      <c r="AF79" s="94">
        <f>Inputs!AF90</f>
        <v>0</v>
      </c>
      <c r="AG79" s="94">
        <f>Inputs!AG90</f>
        <v>0</v>
      </c>
      <c r="AH79" s="94">
        <f>Inputs!AH90</f>
        <v>0</v>
      </c>
      <c r="AI79" s="94">
        <f>Inputs!AI90</f>
        <v>0</v>
      </c>
      <c r="AJ79" s="94">
        <f>Inputs!AJ90</f>
        <v>0</v>
      </c>
      <c r="AK79" s="94">
        <f>Inputs!AK90</f>
        <v>0</v>
      </c>
      <c r="AL79" s="94">
        <f>Inputs!AL90</f>
        <v>0</v>
      </c>
      <c r="AM79" s="94">
        <f>Inputs!AM90</f>
        <v>0</v>
      </c>
      <c r="AN79" s="94">
        <f>Inputs!AN90</f>
        <v>0</v>
      </c>
      <c r="AO79" s="94">
        <f>Inputs!AO90</f>
        <v>0</v>
      </c>
      <c r="AP79" s="94">
        <f>Inputs!AP90</f>
        <v>0</v>
      </c>
      <c r="AQ79" s="94">
        <f>Inputs!AQ90</f>
        <v>0</v>
      </c>
      <c r="AR79" s="94">
        <f>Inputs!AR90</f>
        <v>0</v>
      </c>
      <c r="AS79" s="94">
        <f>Inputs!AS90</f>
        <v>0</v>
      </c>
      <c r="AT79" s="94">
        <f>Inputs!AT90</f>
        <v>0</v>
      </c>
      <c r="AU79" s="94">
        <f>Inputs!AU90</f>
        <v>0</v>
      </c>
      <c r="AV79" s="94">
        <f>Inputs!AV90</f>
        <v>0</v>
      </c>
      <c r="AW79" s="94">
        <f>Inputs!AW90</f>
        <v>0</v>
      </c>
      <c r="AX79" s="94">
        <f>Inputs!AX90</f>
        <v>0</v>
      </c>
      <c r="AY79" s="94">
        <f>Inputs!AY90</f>
        <v>0</v>
      </c>
      <c r="AZ79" s="94">
        <f>Inputs!AZ90</f>
        <v>0</v>
      </c>
      <c r="BA79" s="94">
        <f>Inputs!BA90</f>
        <v>0</v>
      </c>
      <c r="BB79" s="94">
        <f>Inputs!BB90</f>
        <v>0</v>
      </c>
      <c r="BC79" s="94">
        <f>Inputs!BC90</f>
        <v>0</v>
      </c>
      <c r="BD79" s="94">
        <f>Inputs!BD90</f>
        <v>0</v>
      </c>
      <c r="BE79" s="94">
        <f>Inputs!BE90</f>
        <v>0</v>
      </c>
      <c r="BF79" s="94">
        <f>Inputs!BF90</f>
        <v>0</v>
      </c>
      <c r="BG79" s="94">
        <f>Inputs!BG90</f>
        <v>0</v>
      </c>
      <c r="BH79" s="94">
        <f>Inputs!BH90</f>
        <v>0</v>
      </c>
      <c r="BI79" s="94">
        <f>Inputs!BI90</f>
        <v>0</v>
      </c>
      <c r="BJ79" s="94">
        <f>Inputs!BJ90</f>
        <v>0</v>
      </c>
      <c r="BK79" s="94">
        <f>Inputs!BK90</f>
        <v>0</v>
      </c>
      <c r="BL79" s="94">
        <f>Inputs!BL90</f>
        <v>0</v>
      </c>
      <c r="BM79" s="94">
        <f>Inputs!BM90</f>
        <v>0</v>
      </c>
      <c r="BN79" s="94">
        <f>Inputs!BN90</f>
        <v>0</v>
      </c>
      <c r="BO79" s="94">
        <f>Inputs!BO90</f>
        <v>0</v>
      </c>
      <c r="BP79" s="94">
        <f>Inputs!BP90</f>
        <v>0</v>
      </c>
      <c r="BQ79" s="94">
        <f>Inputs!BQ90</f>
        <v>0</v>
      </c>
      <c r="BR79" s="94">
        <f>Inputs!BR90</f>
        <v>0</v>
      </c>
      <c r="BS79" s="94">
        <f>Inputs!BS90</f>
        <v>0</v>
      </c>
      <c r="BT79" s="94">
        <f>Inputs!BT90</f>
        <v>0</v>
      </c>
      <c r="BU79" s="94">
        <f>Inputs!BU90</f>
        <v>0</v>
      </c>
      <c r="BV79" s="94">
        <f>Inputs!BV90</f>
        <v>0</v>
      </c>
      <c r="BW79" s="94">
        <f>Inputs!BW90</f>
        <v>0</v>
      </c>
      <c r="BX79" s="94">
        <f>Inputs!BX90</f>
        <v>0</v>
      </c>
      <c r="BY79" s="94">
        <f>Inputs!BY90</f>
        <v>0</v>
      </c>
      <c r="BZ79" s="94">
        <f>Inputs!BZ90</f>
        <v>0</v>
      </c>
      <c r="CA79" s="94">
        <f>Inputs!CA90</f>
        <v>0</v>
      </c>
      <c r="CB79" s="94">
        <f>Inputs!CB90</f>
        <v>0</v>
      </c>
      <c r="CC79" s="94">
        <f>Inputs!CC90</f>
        <v>0</v>
      </c>
    </row>
    <row r="80" spans="2:81" outlineLevel="1" x14ac:dyDescent="0.25"/>
    <row r="81" spans="2:81" ht="45" outlineLevel="1" x14ac:dyDescent="0.25">
      <c r="B81" s="18" t="s">
        <v>32</v>
      </c>
      <c r="D81" s="11" t="s">
        <v>24</v>
      </c>
      <c r="E81" s="11" t="s">
        <v>17</v>
      </c>
      <c r="F81" s="11" t="s">
        <v>12</v>
      </c>
      <c r="H81" s="14" t="s">
        <v>33</v>
      </c>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6"/>
    </row>
    <row r="82" spans="2:81" outlineLevel="1" x14ac:dyDescent="0.25">
      <c r="B82" s="92" t="str">
        <f>Inputs!B35</f>
        <v>Subtransmission</v>
      </c>
      <c r="D82" s="94">
        <f>Inputs!D35</f>
        <v>376.20268184163228</v>
      </c>
      <c r="E82" s="94">
        <f>Inputs!E35</f>
        <v>24</v>
      </c>
      <c r="F82" s="94">
        <f>Inputs!F35</f>
        <v>60</v>
      </c>
      <c r="H82" s="94">
        <f t="shared" ref="H82:AM82" si="75">H55*(1+H$18)^0.5</f>
        <v>22.393002285022359</v>
      </c>
      <c r="I82" s="94">
        <f t="shared" si="75"/>
        <v>52.45433119978064</v>
      </c>
      <c r="J82" s="94">
        <f t="shared" si="75"/>
        <v>34.363736516671963</v>
      </c>
      <c r="K82" s="94">
        <f t="shared" si="75"/>
        <v>37.514430561502678</v>
      </c>
      <c r="L82" s="94">
        <f t="shared" si="75"/>
        <v>10.693265022420091</v>
      </c>
      <c r="M82" s="94">
        <f t="shared" si="75"/>
        <v>0</v>
      </c>
      <c r="N82" s="94">
        <f t="shared" si="75"/>
        <v>0</v>
      </c>
      <c r="O82" s="94">
        <f t="shared" si="75"/>
        <v>0</v>
      </c>
      <c r="P82" s="94">
        <f t="shared" si="75"/>
        <v>0</v>
      </c>
      <c r="Q82" s="94">
        <f t="shared" si="75"/>
        <v>0</v>
      </c>
      <c r="R82" s="94">
        <f t="shared" si="75"/>
        <v>0</v>
      </c>
      <c r="S82" s="94">
        <f t="shared" si="75"/>
        <v>0</v>
      </c>
      <c r="T82" s="94">
        <f t="shared" si="75"/>
        <v>0</v>
      </c>
      <c r="U82" s="94">
        <f t="shared" si="75"/>
        <v>0</v>
      </c>
      <c r="V82" s="94">
        <f t="shared" si="75"/>
        <v>0</v>
      </c>
      <c r="W82" s="94">
        <f t="shared" si="75"/>
        <v>0</v>
      </c>
      <c r="X82" s="94">
        <f t="shared" si="75"/>
        <v>0</v>
      </c>
      <c r="Y82" s="94">
        <f t="shared" si="75"/>
        <v>0</v>
      </c>
      <c r="Z82" s="94">
        <f t="shared" si="75"/>
        <v>0</v>
      </c>
      <c r="AA82" s="94">
        <f t="shared" si="75"/>
        <v>0</v>
      </c>
      <c r="AB82" s="94">
        <f t="shared" si="75"/>
        <v>0</v>
      </c>
      <c r="AC82" s="94">
        <f t="shared" si="75"/>
        <v>0</v>
      </c>
      <c r="AD82" s="94">
        <f t="shared" si="75"/>
        <v>0</v>
      </c>
      <c r="AE82" s="94">
        <f t="shared" si="75"/>
        <v>0</v>
      </c>
      <c r="AF82" s="94">
        <f t="shared" si="75"/>
        <v>0</v>
      </c>
      <c r="AG82" s="94">
        <f t="shared" si="75"/>
        <v>0</v>
      </c>
      <c r="AH82" s="94">
        <f t="shared" si="75"/>
        <v>0</v>
      </c>
      <c r="AI82" s="94">
        <f t="shared" si="75"/>
        <v>0</v>
      </c>
      <c r="AJ82" s="94">
        <f t="shared" si="75"/>
        <v>0</v>
      </c>
      <c r="AK82" s="94">
        <f t="shared" si="75"/>
        <v>0</v>
      </c>
      <c r="AL82" s="94">
        <f t="shared" si="75"/>
        <v>0</v>
      </c>
      <c r="AM82" s="94">
        <f t="shared" si="75"/>
        <v>0</v>
      </c>
      <c r="AN82" s="94">
        <f t="shared" ref="AN82:BS82" si="76">AN55*(1+AN$18)^0.5</f>
        <v>0</v>
      </c>
      <c r="AO82" s="94">
        <f t="shared" si="76"/>
        <v>0</v>
      </c>
      <c r="AP82" s="94">
        <f t="shared" si="76"/>
        <v>0</v>
      </c>
      <c r="AQ82" s="94">
        <f t="shared" si="76"/>
        <v>0</v>
      </c>
      <c r="AR82" s="94">
        <f t="shared" si="76"/>
        <v>0</v>
      </c>
      <c r="AS82" s="94">
        <f t="shared" si="76"/>
        <v>0</v>
      </c>
      <c r="AT82" s="94">
        <f t="shared" si="76"/>
        <v>0</v>
      </c>
      <c r="AU82" s="94">
        <f t="shared" si="76"/>
        <v>0</v>
      </c>
      <c r="AV82" s="94">
        <f t="shared" si="76"/>
        <v>0</v>
      </c>
      <c r="AW82" s="94">
        <f t="shared" si="76"/>
        <v>0</v>
      </c>
      <c r="AX82" s="94">
        <f t="shared" si="76"/>
        <v>0</v>
      </c>
      <c r="AY82" s="94">
        <f t="shared" si="76"/>
        <v>0</v>
      </c>
      <c r="AZ82" s="94">
        <f t="shared" si="76"/>
        <v>0</v>
      </c>
      <c r="BA82" s="94">
        <f t="shared" si="76"/>
        <v>0</v>
      </c>
      <c r="BB82" s="94">
        <f t="shared" si="76"/>
        <v>0</v>
      </c>
      <c r="BC82" s="94">
        <f t="shared" si="76"/>
        <v>0</v>
      </c>
      <c r="BD82" s="94">
        <f t="shared" si="76"/>
        <v>0</v>
      </c>
      <c r="BE82" s="94">
        <f t="shared" si="76"/>
        <v>0</v>
      </c>
      <c r="BF82" s="94">
        <f t="shared" si="76"/>
        <v>0</v>
      </c>
      <c r="BG82" s="94">
        <f t="shared" si="76"/>
        <v>0</v>
      </c>
      <c r="BH82" s="94">
        <f t="shared" si="76"/>
        <v>0</v>
      </c>
      <c r="BI82" s="94">
        <f t="shared" si="76"/>
        <v>0</v>
      </c>
      <c r="BJ82" s="94">
        <f t="shared" si="76"/>
        <v>0</v>
      </c>
      <c r="BK82" s="94">
        <f t="shared" si="76"/>
        <v>0</v>
      </c>
      <c r="BL82" s="94">
        <f t="shared" si="76"/>
        <v>0</v>
      </c>
      <c r="BM82" s="94">
        <f t="shared" si="76"/>
        <v>0</v>
      </c>
      <c r="BN82" s="94">
        <f t="shared" si="76"/>
        <v>0</v>
      </c>
      <c r="BO82" s="94">
        <f t="shared" si="76"/>
        <v>0</v>
      </c>
      <c r="BP82" s="94">
        <f t="shared" si="76"/>
        <v>0</v>
      </c>
      <c r="BQ82" s="94">
        <f t="shared" si="76"/>
        <v>0</v>
      </c>
      <c r="BR82" s="94">
        <f t="shared" si="76"/>
        <v>0</v>
      </c>
      <c r="BS82" s="94">
        <f t="shared" si="76"/>
        <v>0</v>
      </c>
      <c r="BT82" s="94">
        <f t="shared" ref="BT82:CC82" si="77">BT55*(1+BT$18)^0.5</f>
        <v>0</v>
      </c>
      <c r="BU82" s="94">
        <f t="shared" si="77"/>
        <v>0</v>
      </c>
      <c r="BV82" s="94">
        <f t="shared" si="77"/>
        <v>0</v>
      </c>
      <c r="BW82" s="94">
        <f t="shared" si="77"/>
        <v>0</v>
      </c>
      <c r="BX82" s="94">
        <f t="shared" si="77"/>
        <v>0</v>
      </c>
      <c r="BY82" s="94">
        <f t="shared" si="77"/>
        <v>0</v>
      </c>
      <c r="BZ82" s="94">
        <f t="shared" si="77"/>
        <v>0</v>
      </c>
      <c r="CA82" s="94">
        <f t="shared" si="77"/>
        <v>0</v>
      </c>
      <c r="CB82" s="94">
        <f t="shared" si="77"/>
        <v>0</v>
      </c>
      <c r="CC82" s="94">
        <f t="shared" si="77"/>
        <v>0</v>
      </c>
    </row>
    <row r="83" spans="2:81" outlineLevel="1" x14ac:dyDescent="0.25">
      <c r="B83" s="92" t="str">
        <f>Inputs!B36</f>
        <v>Distribution system assets</v>
      </c>
      <c r="D83" s="94">
        <f>Inputs!D36</f>
        <v>895.94618095562021</v>
      </c>
      <c r="E83" s="94">
        <f>Inputs!E36</f>
        <v>24</v>
      </c>
      <c r="F83" s="94">
        <f>Inputs!F36</f>
        <v>35.6</v>
      </c>
      <c r="G83" s="233"/>
      <c r="H83" s="94">
        <f t="shared" ref="H83:AM83" si="78">H56*(1+H$18)^0.5</f>
        <v>90.665502958055839</v>
      </c>
      <c r="I83" s="94">
        <f t="shared" si="78"/>
        <v>104.01485422337582</v>
      </c>
      <c r="J83" s="94">
        <f t="shared" si="78"/>
        <v>117.91692859809476</v>
      </c>
      <c r="K83" s="94">
        <f t="shared" si="78"/>
        <v>126.29162002691774</v>
      </c>
      <c r="L83" s="94">
        <f t="shared" si="78"/>
        <v>141.88453490814717</v>
      </c>
      <c r="M83" s="94">
        <f t="shared" si="78"/>
        <v>0</v>
      </c>
      <c r="N83" s="94">
        <f t="shared" si="78"/>
        <v>0</v>
      </c>
      <c r="O83" s="94">
        <f t="shared" si="78"/>
        <v>0</v>
      </c>
      <c r="P83" s="94">
        <f t="shared" si="78"/>
        <v>0</v>
      </c>
      <c r="Q83" s="94">
        <f t="shared" si="78"/>
        <v>0</v>
      </c>
      <c r="R83" s="94">
        <f t="shared" si="78"/>
        <v>0</v>
      </c>
      <c r="S83" s="94">
        <f t="shared" si="78"/>
        <v>0</v>
      </c>
      <c r="T83" s="94">
        <f t="shared" si="78"/>
        <v>0</v>
      </c>
      <c r="U83" s="94">
        <f t="shared" si="78"/>
        <v>0</v>
      </c>
      <c r="V83" s="94">
        <f t="shared" si="78"/>
        <v>0</v>
      </c>
      <c r="W83" s="94">
        <f t="shared" si="78"/>
        <v>0</v>
      </c>
      <c r="X83" s="94">
        <f t="shared" si="78"/>
        <v>0</v>
      </c>
      <c r="Y83" s="94">
        <f t="shared" si="78"/>
        <v>0</v>
      </c>
      <c r="Z83" s="94">
        <f t="shared" si="78"/>
        <v>0</v>
      </c>
      <c r="AA83" s="94">
        <f t="shared" si="78"/>
        <v>0</v>
      </c>
      <c r="AB83" s="94">
        <f t="shared" si="78"/>
        <v>0</v>
      </c>
      <c r="AC83" s="94">
        <f t="shared" si="78"/>
        <v>0</v>
      </c>
      <c r="AD83" s="94">
        <f t="shared" si="78"/>
        <v>0</v>
      </c>
      <c r="AE83" s="94">
        <f t="shared" si="78"/>
        <v>0</v>
      </c>
      <c r="AF83" s="94">
        <f t="shared" si="78"/>
        <v>0</v>
      </c>
      <c r="AG83" s="94">
        <f t="shared" si="78"/>
        <v>0</v>
      </c>
      <c r="AH83" s="94">
        <f t="shared" si="78"/>
        <v>0</v>
      </c>
      <c r="AI83" s="94">
        <f t="shared" si="78"/>
        <v>0</v>
      </c>
      <c r="AJ83" s="94">
        <f t="shared" si="78"/>
        <v>0</v>
      </c>
      <c r="AK83" s="94">
        <f t="shared" si="78"/>
        <v>0</v>
      </c>
      <c r="AL83" s="94">
        <f t="shared" si="78"/>
        <v>0</v>
      </c>
      <c r="AM83" s="94">
        <f t="shared" si="78"/>
        <v>0</v>
      </c>
      <c r="AN83" s="94">
        <f t="shared" ref="AN83:BS83" si="79">AN56*(1+AN$18)^0.5</f>
        <v>0</v>
      </c>
      <c r="AO83" s="94">
        <f t="shared" si="79"/>
        <v>0</v>
      </c>
      <c r="AP83" s="94">
        <f t="shared" si="79"/>
        <v>0</v>
      </c>
      <c r="AQ83" s="94">
        <f t="shared" si="79"/>
        <v>0</v>
      </c>
      <c r="AR83" s="94">
        <f t="shared" si="79"/>
        <v>0</v>
      </c>
      <c r="AS83" s="94">
        <f t="shared" si="79"/>
        <v>0</v>
      </c>
      <c r="AT83" s="94">
        <f t="shared" si="79"/>
        <v>0</v>
      </c>
      <c r="AU83" s="94">
        <f t="shared" si="79"/>
        <v>0</v>
      </c>
      <c r="AV83" s="94">
        <f t="shared" si="79"/>
        <v>0</v>
      </c>
      <c r="AW83" s="94">
        <f t="shared" si="79"/>
        <v>0</v>
      </c>
      <c r="AX83" s="94">
        <f t="shared" si="79"/>
        <v>0</v>
      </c>
      <c r="AY83" s="94">
        <f t="shared" si="79"/>
        <v>0</v>
      </c>
      <c r="AZ83" s="94">
        <f t="shared" si="79"/>
        <v>0</v>
      </c>
      <c r="BA83" s="94">
        <f t="shared" si="79"/>
        <v>0</v>
      </c>
      <c r="BB83" s="94">
        <f t="shared" si="79"/>
        <v>0</v>
      </c>
      <c r="BC83" s="94">
        <f t="shared" si="79"/>
        <v>0</v>
      </c>
      <c r="BD83" s="94">
        <f t="shared" si="79"/>
        <v>0</v>
      </c>
      <c r="BE83" s="94">
        <f t="shared" si="79"/>
        <v>0</v>
      </c>
      <c r="BF83" s="94">
        <f t="shared" si="79"/>
        <v>0</v>
      </c>
      <c r="BG83" s="94">
        <f t="shared" si="79"/>
        <v>0</v>
      </c>
      <c r="BH83" s="94">
        <f t="shared" si="79"/>
        <v>0</v>
      </c>
      <c r="BI83" s="94">
        <f t="shared" si="79"/>
        <v>0</v>
      </c>
      <c r="BJ83" s="94">
        <f t="shared" si="79"/>
        <v>0</v>
      </c>
      <c r="BK83" s="94">
        <f t="shared" si="79"/>
        <v>0</v>
      </c>
      <c r="BL83" s="94">
        <f t="shared" si="79"/>
        <v>0</v>
      </c>
      <c r="BM83" s="94">
        <f t="shared" si="79"/>
        <v>0</v>
      </c>
      <c r="BN83" s="94">
        <f t="shared" si="79"/>
        <v>0</v>
      </c>
      <c r="BO83" s="94">
        <f t="shared" si="79"/>
        <v>0</v>
      </c>
      <c r="BP83" s="94">
        <f t="shared" si="79"/>
        <v>0</v>
      </c>
      <c r="BQ83" s="94">
        <f t="shared" si="79"/>
        <v>0</v>
      </c>
      <c r="BR83" s="94">
        <f t="shared" si="79"/>
        <v>0</v>
      </c>
      <c r="BS83" s="94">
        <f t="shared" si="79"/>
        <v>0</v>
      </c>
      <c r="BT83" s="94">
        <f t="shared" ref="BT83:CC83" si="80">BT56*(1+BT$18)^0.5</f>
        <v>0</v>
      </c>
      <c r="BU83" s="94">
        <f t="shared" si="80"/>
        <v>0</v>
      </c>
      <c r="BV83" s="94">
        <f t="shared" si="80"/>
        <v>0</v>
      </c>
      <c r="BW83" s="94">
        <f t="shared" si="80"/>
        <v>0</v>
      </c>
      <c r="BX83" s="94">
        <f t="shared" si="80"/>
        <v>0</v>
      </c>
      <c r="BY83" s="94">
        <f t="shared" si="80"/>
        <v>0</v>
      </c>
      <c r="BZ83" s="94">
        <f t="shared" si="80"/>
        <v>0</v>
      </c>
      <c r="CA83" s="94">
        <f t="shared" si="80"/>
        <v>0</v>
      </c>
      <c r="CB83" s="94">
        <f t="shared" si="80"/>
        <v>0</v>
      </c>
      <c r="CC83" s="94">
        <f t="shared" si="80"/>
        <v>0</v>
      </c>
    </row>
    <row r="84" spans="2:81" outlineLevel="1" x14ac:dyDescent="0.25">
      <c r="B84" s="92" t="str">
        <f>Inputs!B37</f>
        <v>Metering</v>
      </c>
      <c r="D84" s="94">
        <f>Inputs!D37</f>
        <v>46.959647395390583</v>
      </c>
      <c r="E84" s="94">
        <f>Inputs!E37</f>
        <v>5</v>
      </c>
      <c r="F84" s="94">
        <f>Inputs!F37</f>
        <v>5</v>
      </c>
      <c r="H84" s="94">
        <f t="shared" ref="H84:AM84" si="81">H57*(1+H$18)^0.5</f>
        <v>-4.2392508209626034E-3</v>
      </c>
      <c r="I84" s="94">
        <f t="shared" si="81"/>
        <v>0</v>
      </c>
      <c r="J84" s="94">
        <f t="shared" si="81"/>
        <v>0</v>
      </c>
      <c r="K84" s="94">
        <f t="shared" si="81"/>
        <v>0</v>
      </c>
      <c r="L84" s="94">
        <f t="shared" si="81"/>
        <v>1.6322174976341088</v>
      </c>
      <c r="M84" s="94">
        <f t="shared" si="81"/>
        <v>0</v>
      </c>
      <c r="N84" s="94">
        <f t="shared" si="81"/>
        <v>0</v>
      </c>
      <c r="O84" s="94">
        <f t="shared" si="81"/>
        <v>0</v>
      </c>
      <c r="P84" s="94">
        <f t="shared" si="81"/>
        <v>0</v>
      </c>
      <c r="Q84" s="94">
        <f t="shared" si="81"/>
        <v>0</v>
      </c>
      <c r="R84" s="94">
        <f t="shared" si="81"/>
        <v>0</v>
      </c>
      <c r="S84" s="94">
        <f t="shared" si="81"/>
        <v>0</v>
      </c>
      <c r="T84" s="94">
        <f t="shared" si="81"/>
        <v>0</v>
      </c>
      <c r="U84" s="94">
        <f t="shared" si="81"/>
        <v>0</v>
      </c>
      <c r="V84" s="94">
        <f t="shared" si="81"/>
        <v>0</v>
      </c>
      <c r="W84" s="94">
        <f t="shared" si="81"/>
        <v>0</v>
      </c>
      <c r="X84" s="94">
        <f t="shared" si="81"/>
        <v>0</v>
      </c>
      <c r="Y84" s="94">
        <f t="shared" si="81"/>
        <v>0</v>
      </c>
      <c r="Z84" s="94">
        <f t="shared" si="81"/>
        <v>0</v>
      </c>
      <c r="AA84" s="94">
        <f t="shared" si="81"/>
        <v>0</v>
      </c>
      <c r="AB84" s="94">
        <f t="shared" si="81"/>
        <v>0</v>
      </c>
      <c r="AC84" s="94">
        <f t="shared" si="81"/>
        <v>0</v>
      </c>
      <c r="AD84" s="94">
        <f t="shared" si="81"/>
        <v>0</v>
      </c>
      <c r="AE84" s="94">
        <f t="shared" si="81"/>
        <v>0</v>
      </c>
      <c r="AF84" s="94">
        <f t="shared" si="81"/>
        <v>0</v>
      </c>
      <c r="AG84" s="94">
        <f t="shared" si="81"/>
        <v>0</v>
      </c>
      <c r="AH84" s="94">
        <f t="shared" si="81"/>
        <v>0</v>
      </c>
      <c r="AI84" s="94">
        <f t="shared" si="81"/>
        <v>0</v>
      </c>
      <c r="AJ84" s="94">
        <f t="shared" si="81"/>
        <v>0</v>
      </c>
      <c r="AK84" s="94">
        <f t="shared" si="81"/>
        <v>0</v>
      </c>
      <c r="AL84" s="94">
        <f t="shared" si="81"/>
        <v>0</v>
      </c>
      <c r="AM84" s="94">
        <f t="shared" si="81"/>
        <v>0</v>
      </c>
      <c r="AN84" s="94">
        <f t="shared" ref="AN84:BS84" si="82">AN57*(1+AN$18)^0.5</f>
        <v>0</v>
      </c>
      <c r="AO84" s="94">
        <f t="shared" si="82"/>
        <v>0</v>
      </c>
      <c r="AP84" s="94">
        <f t="shared" si="82"/>
        <v>0</v>
      </c>
      <c r="AQ84" s="94">
        <f t="shared" si="82"/>
        <v>0</v>
      </c>
      <c r="AR84" s="94">
        <f t="shared" si="82"/>
        <v>0</v>
      </c>
      <c r="AS84" s="94">
        <f t="shared" si="82"/>
        <v>0</v>
      </c>
      <c r="AT84" s="94">
        <f t="shared" si="82"/>
        <v>0</v>
      </c>
      <c r="AU84" s="94">
        <f t="shared" si="82"/>
        <v>0</v>
      </c>
      <c r="AV84" s="94">
        <f t="shared" si="82"/>
        <v>0</v>
      </c>
      <c r="AW84" s="94">
        <f t="shared" si="82"/>
        <v>0</v>
      </c>
      <c r="AX84" s="94">
        <f t="shared" si="82"/>
        <v>0</v>
      </c>
      <c r="AY84" s="94">
        <f t="shared" si="82"/>
        <v>0</v>
      </c>
      <c r="AZ84" s="94">
        <f t="shared" si="82"/>
        <v>0</v>
      </c>
      <c r="BA84" s="94">
        <f t="shared" si="82"/>
        <v>0</v>
      </c>
      <c r="BB84" s="94">
        <f t="shared" si="82"/>
        <v>0</v>
      </c>
      <c r="BC84" s="94">
        <f t="shared" si="82"/>
        <v>0</v>
      </c>
      <c r="BD84" s="94">
        <f t="shared" si="82"/>
        <v>0</v>
      </c>
      <c r="BE84" s="94">
        <f t="shared" si="82"/>
        <v>0</v>
      </c>
      <c r="BF84" s="94">
        <f t="shared" si="82"/>
        <v>0</v>
      </c>
      <c r="BG84" s="94">
        <f t="shared" si="82"/>
        <v>0</v>
      </c>
      <c r="BH84" s="94">
        <f t="shared" si="82"/>
        <v>0</v>
      </c>
      <c r="BI84" s="94">
        <f t="shared" si="82"/>
        <v>0</v>
      </c>
      <c r="BJ84" s="94">
        <f t="shared" si="82"/>
        <v>0</v>
      </c>
      <c r="BK84" s="94">
        <f t="shared" si="82"/>
        <v>0</v>
      </c>
      <c r="BL84" s="94">
        <f t="shared" si="82"/>
        <v>0</v>
      </c>
      <c r="BM84" s="94">
        <f t="shared" si="82"/>
        <v>0</v>
      </c>
      <c r="BN84" s="94">
        <f t="shared" si="82"/>
        <v>0</v>
      </c>
      <c r="BO84" s="94">
        <f t="shared" si="82"/>
        <v>0</v>
      </c>
      <c r="BP84" s="94">
        <f t="shared" si="82"/>
        <v>0</v>
      </c>
      <c r="BQ84" s="94">
        <f t="shared" si="82"/>
        <v>0</v>
      </c>
      <c r="BR84" s="94">
        <f t="shared" si="82"/>
        <v>0</v>
      </c>
      <c r="BS84" s="94">
        <f t="shared" si="82"/>
        <v>0</v>
      </c>
      <c r="BT84" s="94">
        <f t="shared" ref="BT84:CC84" si="83">BT57*(1+BT$18)^0.5</f>
        <v>0</v>
      </c>
      <c r="BU84" s="94">
        <f t="shared" si="83"/>
        <v>0</v>
      </c>
      <c r="BV84" s="94">
        <f t="shared" si="83"/>
        <v>0</v>
      </c>
      <c r="BW84" s="94">
        <f t="shared" si="83"/>
        <v>0</v>
      </c>
      <c r="BX84" s="94">
        <f t="shared" si="83"/>
        <v>0</v>
      </c>
      <c r="BY84" s="94">
        <f t="shared" si="83"/>
        <v>0</v>
      </c>
      <c r="BZ84" s="94">
        <f t="shared" si="83"/>
        <v>0</v>
      </c>
      <c r="CA84" s="94">
        <f t="shared" si="83"/>
        <v>0</v>
      </c>
      <c r="CB84" s="94">
        <f t="shared" si="83"/>
        <v>0</v>
      </c>
      <c r="CC84" s="94">
        <f t="shared" si="83"/>
        <v>0</v>
      </c>
    </row>
    <row r="85" spans="2:81" outlineLevel="1" x14ac:dyDescent="0.25">
      <c r="B85" s="92" t="str">
        <f>Inputs!B38</f>
        <v>Public Lighting</v>
      </c>
      <c r="D85" s="94">
        <f>Inputs!D38</f>
        <v>3.3671127792705766</v>
      </c>
      <c r="E85" s="94">
        <f>Inputs!E38</f>
        <v>5</v>
      </c>
      <c r="F85" s="94">
        <f>Inputs!F38</f>
        <v>5</v>
      </c>
      <c r="H85" s="94">
        <f t="shared" ref="H85:AM85" si="84">H58*(1+H$18)^0.5</f>
        <v>-5.3640229116797583E-2</v>
      </c>
      <c r="I85" s="94">
        <f t="shared" si="84"/>
        <v>-0.10867225480180343</v>
      </c>
      <c r="J85" s="94">
        <f t="shared" si="84"/>
        <v>0</v>
      </c>
      <c r="K85" s="94">
        <f t="shared" si="84"/>
        <v>0</v>
      </c>
      <c r="L85" s="94">
        <f t="shared" si="84"/>
        <v>0.23405684050111744</v>
      </c>
      <c r="M85" s="94">
        <f t="shared" si="84"/>
        <v>0</v>
      </c>
      <c r="N85" s="94">
        <f t="shared" si="84"/>
        <v>0</v>
      </c>
      <c r="O85" s="94">
        <f t="shared" si="84"/>
        <v>0</v>
      </c>
      <c r="P85" s="94">
        <f t="shared" si="84"/>
        <v>0</v>
      </c>
      <c r="Q85" s="94">
        <f t="shared" si="84"/>
        <v>0</v>
      </c>
      <c r="R85" s="94">
        <f t="shared" si="84"/>
        <v>0</v>
      </c>
      <c r="S85" s="94">
        <f t="shared" si="84"/>
        <v>0</v>
      </c>
      <c r="T85" s="94">
        <f t="shared" si="84"/>
        <v>0</v>
      </c>
      <c r="U85" s="94">
        <f t="shared" si="84"/>
        <v>0</v>
      </c>
      <c r="V85" s="94">
        <f t="shared" si="84"/>
        <v>0</v>
      </c>
      <c r="W85" s="94">
        <f t="shared" si="84"/>
        <v>0</v>
      </c>
      <c r="X85" s="94">
        <f t="shared" si="84"/>
        <v>0</v>
      </c>
      <c r="Y85" s="94">
        <f t="shared" si="84"/>
        <v>0</v>
      </c>
      <c r="Z85" s="94">
        <f t="shared" si="84"/>
        <v>0</v>
      </c>
      <c r="AA85" s="94">
        <f t="shared" si="84"/>
        <v>0</v>
      </c>
      <c r="AB85" s="94">
        <f t="shared" si="84"/>
        <v>0</v>
      </c>
      <c r="AC85" s="94">
        <f t="shared" si="84"/>
        <v>0</v>
      </c>
      <c r="AD85" s="94">
        <f t="shared" si="84"/>
        <v>0</v>
      </c>
      <c r="AE85" s="94">
        <f t="shared" si="84"/>
        <v>0</v>
      </c>
      <c r="AF85" s="94">
        <f t="shared" si="84"/>
        <v>0</v>
      </c>
      <c r="AG85" s="94">
        <f t="shared" si="84"/>
        <v>0</v>
      </c>
      <c r="AH85" s="94">
        <f t="shared" si="84"/>
        <v>0</v>
      </c>
      <c r="AI85" s="94">
        <f t="shared" si="84"/>
        <v>0</v>
      </c>
      <c r="AJ85" s="94">
        <f t="shared" si="84"/>
        <v>0</v>
      </c>
      <c r="AK85" s="94">
        <f t="shared" si="84"/>
        <v>0</v>
      </c>
      <c r="AL85" s="94">
        <f t="shared" si="84"/>
        <v>0</v>
      </c>
      <c r="AM85" s="94">
        <f t="shared" si="84"/>
        <v>0</v>
      </c>
      <c r="AN85" s="94">
        <f t="shared" ref="AN85:BS85" si="85">AN58*(1+AN$18)^0.5</f>
        <v>0</v>
      </c>
      <c r="AO85" s="94">
        <f t="shared" si="85"/>
        <v>0</v>
      </c>
      <c r="AP85" s="94">
        <f t="shared" si="85"/>
        <v>0</v>
      </c>
      <c r="AQ85" s="94">
        <f t="shared" si="85"/>
        <v>0</v>
      </c>
      <c r="AR85" s="94">
        <f t="shared" si="85"/>
        <v>0</v>
      </c>
      <c r="AS85" s="94">
        <f t="shared" si="85"/>
        <v>0</v>
      </c>
      <c r="AT85" s="94">
        <f t="shared" si="85"/>
        <v>0</v>
      </c>
      <c r="AU85" s="94">
        <f t="shared" si="85"/>
        <v>0</v>
      </c>
      <c r="AV85" s="94">
        <f t="shared" si="85"/>
        <v>0</v>
      </c>
      <c r="AW85" s="94">
        <f t="shared" si="85"/>
        <v>0</v>
      </c>
      <c r="AX85" s="94">
        <f t="shared" si="85"/>
        <v>0</v>
      </c>
      <c r="AY85" s="94">
        <f t="shared" si="85"/>
        <v>0</v>
      </c>
      <c r="AZ85" s="94">
        <f t="shared" si="85"/>
        <v>0</v>
      </c>
      <c r="BA85" s="94">
        <f t="shared" si="85"/>
        <v>0</v>
      </c>
      <c r="BB85" s="94">
        <f t="shared" si="85"/>
        <v>0</v>
      </c>
      <c r="BC85" s="94">
        <f t="shared" si="85"/>
        <v>0</v>
      </c>
      <c r="BD85" s="94">
        <f t="shared" si="85"/>
        <v>0</v>
      </c>
      <c r="BE85" s="94">
        <f t="shared" si="85"/>
        <v>0</v>
      </c>
      <c r="BF85" s="94">
        <f t="shared" si="85"/>
        <v>0</v>
      </c>
      <c r="BG85" s="94">
        <f t="shared" si="85"/>
        <v>0</v>
      </c>
      <c r="BH85" s="94">
        <f t="shared" si="85"/>
        <v>0</v>
      </c>
      <c r="BI85" s="94">
        <f t="shared" si="85"/>
        <v>0</v>
      </c>
      <c r="BJ85" s="94">
        <f t="shared" si="85"/>
        <v>0</v>
      </c>
      <c r="BK85" s="94">
        <f t="shared" si="85"/>
        <v>0</v>
      </c>
      <c r="BL85" s="94">
        <f t="shared" si="85"/>
        <v>0</v>
      </c>
      <c r="BM85" s="94">
        <f t="shared" si="85"/>
        <v>0</v>
      </c>
      <c r="BN85" s="94">
        <f t="shared" si="85"/>
        <v>0</v>
      </c>
      <c r="BO85" s="94">
        <f t="shared" si="85"/>
        <v>0</v>
      </c>
      <c r="BP85" s="94">
        <f t="shared" si="85"/>
        <v>0</v>
      </c>
      <c r="BQ85" s="94">
        <f t="shared" si="85"/>
        <v>0</v>
      </c>
      <c r="BR85" s="94">
        <f t="shared" si="85"/>
        <v>0</v>
      </c>
      <c r="BS85" s="94">
        <f t="shared" si="85"/>
        <v>0</v>
      </c>
      <c r="BT85" s="94">
        <f t="shared" ref="BT85:CC85" si="86">BT58*(1+BT$18)^0.5</f>
        <v>0</v>
      </c>
      <c r="BU85" s="94">
        <f t="shared" si="86"/>
        <v>0</v>
      </c>
      <c r="BV85" s="94">
        <f t="shared" si="86"/>
        <v>0</v>
      </c>
      <c r="BW85" s="94">
        <f t="shared" si="86"/>
        <v>0</v>
      </c>
      <c r="BX85" s="94">
        <f t="shared" si="86"/>
        <v>0</v>
      </c>
      <c r="BY85" s="94">
        <f t="shared" si="86"/>
        <v>0</v>
      </c>
      <c r="BZ85" s="94">
        <f t="shared" si="86"/>
        <v>0</v>
      </c>
      <c r="CA85" s="94">
        <f t="shared" si="86"/>
        <v>0</v>
      </c>
      <c r="CB85" s="94">
        <f t="shared" si="86"/>
        <v>0</v>
      </c>
      <c r="CC85" s="94">
        <f t="shared" si="86"/>
        <v>0</v>
      </c>
    </row>
    <row r="86" spans="2:81" outlineLevel="1" x14ac:dyDescent="0.25">
      <c r="B86" s="92" t="str">
        <f>Inputs!B39</f>
        <v>SCADA (5-year asset)</v>
      </c>
      <c r="D86" s="94">
        <f>Inputs!D39</f>
        <v>2.2204460492503131E-16</v>
      </c>
      <c r="E86" s="94">
        <f>Inputs!E39</f>
        <v>5</v>
      </c>
      <c r="F86" s="94">
        <f>Inputs!F39</f>
        <v>5</v>
      </c>
      <c r="H86" s="94">
        <f t="shared" ref="H86:AM86" si="87">H59*(1+H$18)^0.5</f>
        <v>1.0236195918313431</v>
      </c>
      <c r="I86" s="94">
        <f t="shared" si="87"/>
        <v>4.4295025425978958</v>
      </c>
      <c r="J86" s="94">
        <f t="shared" si="87"/>
        <v>1.9773257131366657</v>
      </c>
      <c r="K86" s="94">
        <f t="shared" si="87"/>
        <v>-4.7809549232607475E-2</v>
      </c>
      <c r="L86" s="94">
        <f t="shared" si="87"/>
        <v>0</v>
      </c>
      <c r="M86" s="94">
        <f t="shared" si="87"/>
        <v>0</v>
      </c>
      <c r="N86" s="94">
        <f t="shared" si="87"/>
        <v>0</v>
      </c>
      <c r="O86" s="94">
        <f t="shared" si="87"/>
        <v>0</v>
      </c>
      <c r="P86" s="94">
        <f t="shared" si="87"/>
        <v>0</v>
      </c>
      <c r="Q86" s="94">
        <f t="shared" si="87"/>
        <v>0</v>
      </c>
      <c r="R86" s="94">
        <f t="shared" si="87"/>
        <v>0</v>
      </c>
      <c r="S86" s="94">
        <f t="shared" si="87"/>
        <v>0</v>
      </c>
      <c r="T86" s="94">
        <f t="shared" si="87"/>
        <v>0</v>
      </c>
      <c r="U86" s="94">
        <f t="shared" si="87"/>
        <v>0</v>
      </c>
      <c r="V86" s="94">
        <f t="shared" si="87"/>
        <v>0</v>
      </c>
      <c r="W86" s="94">
        <f t="shared" si="87"/>
        <v>0</v>
      </c>
      <c r="X86" s="94">
        <f t="shared" si="87"/>
        <v>0</v>
      </c>
      <c r="Y86" s="94">
        <f t="shared" si="87"/>
        <v>0</v>
      </c>
      <c r="Z86" s="94">
        <f t="shared" si="87"/>
        <v>0</v>
      </c>
      <c r="AA86" s="94">
        <f t="shared" si="87"/>
        <v>0</v>
      </c>
      <c r="AB86" s="94">
        <f t="shared" si="87"/>
        <v>0</v>
      </c>
      <c r="AC86" s="94">
        <f t="shared" si="87"/>
        <v>0</v>
      </c>
      <c r="AD86" s="94">
        <f t="shared" si="87"/>
        <v>0</v>
      </c>
      <c r="AE86" s="94">
        <f t="shared" si="87"/>
        <v>0</v>
      </c>
      <c r="AF86" s="94">
        <f t="shared" si="87"/>
        <v>0</v>
      </c>
      <c r="AG86" s="94">
        <f t="shared" si="87"/>
        <v>0</v>
      </c>
      <c r="AH86" s="94">
        <f t="shared" si="87"/>
        <v>0</v>
      </c>
      <c r="AI86" s="94">
        <f t="shared" si="87"/>
        <v>0</v>
      </c>
      <c r="AJ86" s="94">
        <f t="shared" si="87"/>
        <v>0</v>
      </c>
      <c r="AK86" s="94">
        <f t="shared" si="87"/>
        <v>0</v>
      </c>
      <c r="AL86" s="94">
        <f t="shared" si="87"/>
        <v>0</v>
      </c>
      <c r="AM86" s="94">
        <f t="shared" si="87"/>
        <v>0</v>
      </c>
      <c r="AN86" s="94">
        <f t="shared" ref="AN86:BS86" si="88">AN59*(1+AN$18)^0.5</f>
        <v>0</v>
      </c>
      <c r="AO86" s="94">
        <f t="shared" si="88"/>
        <v>0</v>
      </c>
      <c r="AP86" s="94">
        <f t="shared" si="88"/>
        <v>0</v>
      </c>
      <c r="AQ86" s="94">
        <f t="shared" si="88"/>
        <v>0</v>
      </c>
      <c r="AR86" s="94">
        <f t="shared" si="88"/>
        <v>0</v>
      </c>
      <c r="AS86" s="94">
        <f t="shared" si="88"/>
        <v>0</v>
      </c>
      <c r="AT86" s="94">
        <f t="shared" si="88"/>
        <v>0</v>
      </c>
      <c r="AU86" s="94">
        <f t="shared" si="88"/>
        <v>0</v>
      </c>
      <c r="AV86" s="94">
        <f t="shared" si="88"/>
        <v>0</v>
      </c>
      <c r="AW86" s="94">
        <f t="shared" si="88"/>
        <v>0</v>
      </c>
      <c r="AX86" s="94">
        <f t="shared" si="88"/>
        <v>0</v>
      </c>
      <c r="AY86" s="94">
        <f t="shared" si="88"/>
        <v>0</v>
      </c>
      <c r="AZ86" s="94">
        <f t="shared" si="88"/>
        <v>0</v>
      </c>
      <c r="BA86" s="94">
        <f t="shared" si="88"/>
        <v>0</v>
      </c>
      <c r="BB86" s="94">
        <f t="shared" si="88"/>
        <v>0</v>
      </c>
      <c r="BC86" s="94">
        <f t="shared" si="88"/>
        <v>0</v>
      </c>
      <c r="BD86" s="94">
        <f t="shared" si="88"/>
        <v>0</v>
      </c>
      <c r="BE86" s="94">
        <f t="shared" si="88"/>
        <v>0</v>
      </c>
      <c r="BF86" s="94">
        <f t="shared" si="88"/>
        <v>0</v>
      </c>
      <c r="BG86" s="94">
        <f t="shared" si="88"/>
        <v>0</v>
      </c>
      <c r="BH86" s="94">
        <f t="shared" si="88"/>
        <v>0</v>
      </c>
      <c r="BI86" s="94">
        <f t="shared" si="88"/>
        <v>0</v>
      </c>
      <c r="BJ86" s="94">
        <f t="shared" si="88"/>
        <v>0</v>
      </c>
      <c r="BK86" s="94">
        <f t="shared" si="88"/>
        <v>0</v>
      </c>
      <c r="BL86" s="94">
        <f t="shared" si="88"/>
        <v>0</v>
      </c>
      <c r="BM86" s="94">
        <f t="shared" si="88"/>
        <v>0</v>
      </c>
      <c r="BN86" s="94">
        <f t="shared" si="88"/>
        <v>0</v>
      </c>
      <c r="BO86" s="94">
        <f t="shared" si="88"/>
        <v>0</v>
      </c>
      <c r="BP86" s="94">
        <f t="shared" si="88"/>
        <v>0</v>
      </c>
      <c r="BQ86" s="94">
        <f t="shared" si="88"/>
        <v>0</v>
      </c>
      <c r="BR86" s="94">
        <f t="shared" si="88"/>
        <v>0</v>
      </c>
      <c r="BS86" s="94">
        <f t="shared" si="88"/>
        <v>0</v>
      </c>
      <c r="BT86" s="94">
        <f t="shared" ref="BT86:CC86" si="89">BT59*(1+BT$18)^0.5</f>
        <v>0</v>
      </c>
      <c r="BU86" s="94">
        <f t="shared" si="89"/>
        <v>0</v>
      </c>
      <c r="BV86" s="94">
        <f t="shared" si="89"/>
        <v>0</v>
      </c>
      <c r="BW86" s="94">
        <f t="shared" si="89"/>
        <v>0</v>
      </c>
      <c r="BX86" s="94">
        <f t="shared" si="89"/>
        <v>0</v>
      </c>
      <c r="BY86" s="94">
        <f t="shared" si="89"/>
        <v>0</v>
      </c>
      <c r="BZ86" s="94">
        <f t="shared" si="89"/>
        <v>0</v>
      </c>
      <c r="CA86" s="94">
        <f t="shared" si="89"/>
        <v>0</v>
      </c>
      <c r="CB86" s="94">
        <f t="shared" si="89"/>
        <v>0</v>
      </c>
      <c r="CC86" s="94">
        <f t="shared" si="89"/>
        <v>0</v>
      </c>
    </row>
    <row r="87" spans="2:81" outlineLevel="1" x14ac:dyDescent="0.25">
      <c r="B87" s="92" t="str">
        <f>Inputs!B40</f>
        <v>Non network - IT</v>
      </c>
      <c r="D87" s="94">
        <f>Inputs!D40</f>
        <v>5.1514348342607263E-14</v>
      </c>
      <c r="E87" s="94">
        <f>Inputs!E40</f>
        <v>5</v>
      </c>
      <c r="F87" s="94">
        <f>Inputs!F40</f>
        <v>5</v>
      </c>
      <c r="H87" s="94">
        <f t="shared" ref="H87:AM87" si="90">H60*(1+H$18)^0.5</f>
        <v>50.819795727336341</v>
      </c>
      <c r="I87" s="94">
        <f t="shared" si="90"/>
        <v>11.234857764391448</v>
      </c>
      <c r="J87" s="94">
        <f t="shared" si="90"/>
        <v>7.9431794259082125</v>
      </c>
      <c r="K87" s="94">
        <f t="shared" si="90"/>
        <v>22.340640925873426</v>
      </c>
      <c r="L87" s="94">
        <f t="shared" si="90"/>
        <v>35.985228075695986</v>
      </c>
      <c r="M87" s="94">
        <f t="shared" si="90"/>
        <v>0</v>
      </c>
      <c r="N87" s="94">
        <f t="shared" si="90"/>
        <v>0</v>
      </c>
      <c r="O87" s="94">
        <f t="shared" si="90"/>
        <v>0</v>
      </c>
      <c r="P87" s="94">
        <f t="shared" si="90"/>
        <v>0</v>
      </c>
      <c r="Q87" s="94">
        <f t="shared" si="90"/>
        <v>0</v>
      </c>
      <c r="R87" s="94">
        <f t="shared" si="90"/>
        <v>0</v>
      </c>
      <c r="S87" s="94">
        <f t="shared" si="90"/>
        <v>0</v>
      </c>
      <c r="T87" s="94">
        <f t="shared" si="90"/>
        <v>0</v>
      </c>
      <c r="U87" s="94">
        <f t="shared" si="90"/>
        <v>0</v>
      </c>
      <c r="V87" s="94">
        <f t="shared" si="90"/>
        <v>0</v>
      </c>
      <c r="W87" s="94">
        <f t="shared" si="90"/>
        <v>0</v>
      </c>
      <c r="X87" s="94">
        <f t="shared" si="90"/>
        <v>0</v>
      </c>
      <c r="Y87" s="94">
        <f t="shared" si="90"/>
        <v>0</v>
      </c>
      <c r="Z87" s="94">
        <f t="shared" si="90"/>
        <v>0</v>
      </c>
      <c r="AA87" s="94">
        <f t="shared" si="90"/>
        <v>0</v>
      </c>
      <c r="AB87" s="94">
        <f t="shared" si="90"/>
        <v>0</v>
      </c>
      <c r="AC87" s="94">
        <f t="shared" si="90"/>
        <v>0</v>
      </c>
      <c r="AD87" s="94">
        <f t="shared" si="90"/>
        <v>0</v>
      </c>
      <c r="AE87" s="94">
        <f t="shared" si="90"/>
        <v>0</v>
      </c>
      <c r="AF87" s="94">
        <f t="shared" si="90"/>
        <v>0</v>
      </c>
      <c r="AG87" s="94">
        <f t="shared" si="90"/>
        <v>0</v>
      </c>
      <c r="AH87" s="94">
        <f t="shared" si="90"/>
        <v>0</v>
      </c>
      <c r="AI87" s="94">
        <f t="shared" si="90"/>
        <v>0</v>
      </c>
      <c r="AJ87" s="94">
        <f t="shared" si="90"/>
        <v>0</v>
      </c>
      <c r="AK87" s="94">
        <f t="shared" si="90"/>
        <v>0</v>
      </c>
      <c r="AL87" s="94">
        <f t="shared" si="90"/>
        <v>0</v>
      </c>
      <c r="AM87" s="94">
        <f t="shared" si="90"/>
        <v>0</v>
      </c>
      <c r="AN87" s="94">
        <f t="shared" ref="AN87:BS87" si="91">AN60*(1+AN$18)^0.5</f>
        <v>0</v>
      </c>
      <c r="AO87" s="94">
        <f t="shared" si="91"/>
        <v>0</v>
      </c>
      <c r="AP87" s="94">
        <f t="shared" si="91"/>
        <v>0</v>
      </c>
      <c r="AQ87" s="94">
        <f t="shared" si="91"/>
        <v>0</v>
      </c>
      <c r="AR87" s="94">
        <f t="shared" si="91"/>
        <v>0</v>
      </c>
      <c r="AS87" s="94">
        <f t="shared" si="91"/>
        <v>0</v>
      </c>
      <c r="AT87" s="94">
        <f t="shared" si="91"/>
        <v>0</v>
      </c>
      <c r="AU87" s="94">
        <f t="shared" si="91"/>
        <v>0</v>
      </c>
      <c r="AV87" s="94">
        <f t="shared" si="91"/>
        <v>0</v>
      </c>
      <c r="AW87" s="94">
        <f t="shared" si="91"/>
        <v>0</v>
      </c>
      <c r="AX87" s="94">
        <f t="shared" si="91"/>
        <v>0</v>
      </c>
      <c r="AY87" s="94">
        <f t="shared" si="91"/>
        <v>0</v>
      </c>
      <c r="AZ87" s="94">
        <f t="shared" si="91"/>
        <v>0</v>
      </c>
      <c r="BA87" s="94">
        <f t="shared" si="91"/>
        <v>0</v>
      </c>
      <c r="BB87" s="94">
        <f t="shared" si="91"/>
        <v>0</v>
      </c>
      <c r="BC87" s="94">
        <f t="shared" si="91"/>
        <v>0</v>
      </c>
      <c r="BD87" s="94">
        <f t="shared" si="91"/>
        <v>0</v>
      </c>
      <c r="BE87" s="94">
        <f t="shared" si="91"/>
        <v>0</v>
      </c>
      <c r="BF87" s="94">
        <f t="shared" si="91"/>
        <v>0</v>
      </c>
      <c r="BG87" s="94">
        <f t="shared" si="91"/>
        <v>0</v>
      </c>
      <c r="BH87" s="94">
        <f t="shared" si="91"/>
        <v>0</v>
      </c>
      <c r="BI87" s="94">
        <f t="shared" si="91"/>
        <v>0</v>
      </c>
      <c r="BJ87" s="94">
        <f t="shared" si="91"/>
        <v>0</v>
      </c>
      <c r="BK87" s="94">
        <f t="shared" si="91"/>
        <v>0</v>
      </c>
      <c r="BL87" s="94">
        <f t="shared" si="91"/>
        <v>0</v>
      </c>
      <c r="BM87" s="94">
        <f t="shared" si="91"/>
        <v>0</v>
      </c>
      <c r="BN87" s="94">
        <f t="shared" si="91"/>
        <v>0</v>
      </c>
      <c r="BO87" s="94">
        <f t="shared" si="91"/>
        <v>0</v>
      </c>
      <c r="BP87" s="94">
        <f t="shared" si="91"/>
        <v>0</v>
      </c>
      <c r="BQ87" s="94">
        <f t="shared" si="91"/>
        <v>0</v>
      </c>
      <c r="BR87" s="94">
        <f t="shared" si="91"/>
        <v>0</v>
      </c>
      <c r="BS87" s="94">
        <f t="shared" si="91"/>
        <v>0</v>
      </c>
      <c r="BT87" s="94">
        <f t="shared" ref="BT87:CC87" si="92">BT60*(1+BT$18)^0.5</f>
        <v>0</v>
      </c>
      <c r="BU87" s="94">
        <f t="shared" si="92"/>
        <v>0</v>
      </c>
      <c r="BV87" s="94">
        <f t="shared" si="92"/>
        <v>0</v>
      </c>
      <c r="BW87" s="94">
        <f t="shared" si="92"/>
        <v>0</v>
      </c>
      <c r="BX87" s="94">
        <f t="shared" si="92"/>
        <v>0</v>
      </c>
      <c r="BY87" s="94">
        <f t="shared" si="92"/>
        <v>0</v>
      </c>
      <c r="BZ87" s="94">
        <f t="shared" si="92"/>
        <v>0</v>
      </c>
      <c r="CA87" s="94">
        <f t="shared" si="92"/>
        <v>0</v>
      </c>
      <c r="CB87" s="94">
        <f t="shared" si="92"/>
        <v>0</v>
      </c>
      <c r="CC87" s="94">
        <f t="shared" si="92"/>
        <v>0</v>
      </c>
    </row>
    <row r="88" spans="2:81" outlineLevel="1" x14ac:dyDescent="0.25">
      <c r="B88" s="92" t="str">
        <f>Inputs!B41</f>
        <v>Non network - other</v>
      </c>
      <c r="D88" s="94">
        <f>Inputs!D41</f>
        <v>25.697895381911106</v>
      </c>
      <c r="E88" s="94">
        <f>Inputs!E41</f>
        <v>5</v>
      </c>
      <c r="F88" s="94">
        <f>Inputs!F41</f>
        <v>7.5</v>
      </c>
      <c r="H88" s="94">
        <f t="shared" ref="H88:AM88" si="93">H61*(1+H$18)^0.5</f>
        <v>9.4616417078608936</v>
      </c>
      <c r="I88" s="94">
        <f t="shared" si="93"/>
        <v>12.283312684365542</v>
      </c>
      <c r="J88" s="94">
        <f t="shared" si="93"/>
        <v>7.9867288782924213</v>
      </c>
      <c r="K88" s="94">
        <f t="shared" si="93"/>
        <v>3.6149375697586223</v>
      </c>
      <c r="L88" s="94">
        <f t="shared" si="93"/>
        <v>6.6061306910953874</v>
      </c>
      <c r="M88" s="94">
        <f t="shared" si="93"/>
        <v>0</v>
      </c>
      <c r="N88" s="94">
        <f t="shared" si="93"/>
        <v>0</v>
      </c>
      <c r="O88" s="94">
        <f t="shared" si="93"/>
        <v>0</v>
      </c>
      <c r="P88" s="94">
        <f t="shared" si="93"/>
        <v>0</v>
      </c>
      <c r="Q88" s="94">
        <f t="shared" si="93"/>
        <v>0</v>
      </c>
      <c r="R88" s="94">
        <f t="shared" si="93"/>
        <v>0</v>
      </c>
      <c r="S88" s="94">
        <f t="shared" si="93"/>
        <v>0</v>
      </c>
      <c r="T88" s="94">
        <f t="shared" si="93"/>
        <v>0</v>
      </c>
      <c r="U88" s="94">
        <f t="shared" si="93"/>
        <v>0</v>
      </c>
      <c r="V88" s="94">
        <f t="shared" si="93"/>
        <v>0</v>
      </c>
      <c r="W88" s="94">
        <f t="shared" si="93"/>
        <v>0</v>
      </c>
      <c r="X88" s="94">
        <f t="shared" si="93"/>
        <v>0</v>
      </c>
      <c r="Y88" s="94">
        <f t="shared" si="93"/>
        <v>0</v>
      </c>
      <c r="Z88" s="94">
        <f t="shared" si="93"/>
        <v>0</v>
      </c>
      <c r="AA88" s="94">
        <f t="shared" si="93"/>
        <v>0</v>
      </c>
      <c r="AB88" s="94">
        <f t="shared" si="93"/>
        <v>0</v>
      </c>
      <c r="AC88" s="94">
        <f t="shared" si="93"/>
        <v>0</v>
      </c>
      <c r="AD88" s="94">
        <f t="shared" si="93"/>
        <v>0</v>
      </c>
      <c r="AE88" s="94">
        <f t="shared" si="93"/>
        <v>0</v>
      </c>
      <c r="AF88" s="94">
        <f t="shared" si="93"/>
        <v>0</v>
      </c>
      <c r="AG88" s="94">
        <f t="shared" si="93"/>
        <v>0</v>
      </c>
      <c r="AH88" s="94">
        <f t="shared" si="93"/>
        <v>0</v>
      </c>
      <c r="AI88" s="94">
        <f t="shared" si="93"/>
        <v>0</v>
      </c>
      <c r="AJ88" s="94">
        <f t="shared" si="93"/>
        <v>0</v>
      </c>
      <c r="AK88" s="94">
        <f t="shared" si="93"/>
        <v>0</v>
      </c>
      <c r="AL88" s="94">
        <f t="shared" si="93"/>
        <v>0</v>
      </c>
      <c r="AM88" s="94">
        <f t="shared" si="93"/>
        <v>0</v>
      </c>
      <c r="AN88" s="94">
        <f t="shared" ref="AN88:BS88" si="94">AN61*(1+AN$18)^0.5</f>
        <v>0</v>
      </c>
      <c r="AO88" s="94">
        <f t="shared" si="94"/>
        <v>0</v>
      </c>
      <c r="AP88" s="94">
        <f t="shared" si="94"/>
        <v>0</v>
      </c>
      <c r="AQ88" s="94">
        <f t="shared" si="94"/>
        <v>0</v>
      </c>
      <c r="AR88" s="94">
        <f t="shared" si="94"/>
        <v>0</v>
      </c>
      <c r="AS88" s="94">
        <f t="shared" si="94"/>
        <v>0</v>
      </c>
      <c r="AT88" s="94">
        <f t="shared" si="94"/>
        <v>0</v>
      </c>
      <c r="AU88" s="94">
        <f t="shared" si="94"/>
        <v>0</v>
      </c>
      <c r="AV88" s="94">
        <f t="shared" si="94"/>
        <v>0</v>
      </c>
      <c r="AW88" s="94">
        <f t="shared" si="94"/>
        <v>0</v>
      </c>
      <c r="AX88" s="94">
        <f t="shared" si="94"/>
        <v>0</v>
      </c>
      <c r="AY88" s="94">
        <f t="shared" si="94"/>
        <v>0</v>
      </c>
      <c r="AZ88" s="94">
        <f t="shared" si="94"/>
        <v>0</v>
      </c>
      <c r="BA88" s="94">
        <f t="shared" si="94"/>
        <v>0</v>
      </c>
      <c r="BB88" s="94">
        <f t="shared" si="94"/>
        <v>0</v>
      </c>
      <c r="BC88" s="94">
        <f t="shared" si="94"/>
        <v>0</v>
      </c>
      <c r="BD88" s="94">
        <f t="shared" si="94"/>
        <v>0</v>
      </c>
      <c r="BE88" s="94">
        <f t="shared" si="94"/>
        <v>0</v>
      </c>
      <c r="BF88" s="94">
        <f t="shared" si="94"/>
        <v>0</v>
      </c>
      <c r="BG88" s="94">
        <f t="shared" si="94"/>
        <v>0</v>
      </c>
      <c r="BH88" s="94">
        <f t="shared" si="94"/>
        <v>0</v>
      </c>
      <c r="BI88" s="94">
        <f t="shared" si="94"/>
        <v>0</v>
      </c>
      <c r="BJ88" s="94">
        <f t="shared" si="94"/>
        <v>0</v>
      </c>
      <c r="BK88" s="94">
        <f t="shared" si="94"/>
        <v>0</v>
      </c>
      <c r="BL88" s="94">
        <f t="shared" si="94"/>
        <v>0</v>
      </c>
      <c r="BM88" s="94">
        <f t="shared" si="94"/>
        <v>0</v>
      </c>
      <c r="BN88" s="94">
        <f t="shared" si="94"/>
        <v>0</v>
      </c>
      <c r="BO88" s="94">
        <f t="shared" si="94"/>
        <v>0</v>
      </c>
      <c r="BP88" s="94">
        <f t="shared" si="94"/>
        <v>0</v>
      </c>
      <c r="BQ88" s="94">
        <f t="shared" si="94"/>
        <v>0</v>
      </c>
      <c r="BR88" s="94">
        <f t="shared" si="94"/>
        <v>0</v>
      </c>
      <c r="BS88" s="94">
        <f t="shared" si="94"/>
        <v>0</v>
      </c>
      <c r="BT88" s="94">
        <f t="shared" ref="BT88:CC88" si="95">BT61*(1+BT$18)^0.5</f>
        <v>0</v>
      </c>
      <c r="BU88" s="94">
        <f t="shared" si="95"/>
        <v>0</v>
      </c>
      <c r="BV88" s="94">
        <f t="shared" si="95"/>
        <v>0</v>
      </c>
      <c r="BW88" s="94">
        <f t="shared" si="95"/>
        <v>0</v>
      </c>
      <c r="BX88" s="94">
        <f t="shared" si="95"/>
        <v>0</v>
      </c>
      <c r="BY88" s="94">
        <f t="shared" si="95"/>
        <v>0</v>
      </c>
      <c r="BZ88" s="94">
        <f t="shared" si="95"/>
        <v>0</v>
      </c>
      <c r="CA88" s="94">
        <f t="shared" si="95"/>
        <v>0</v>
      </c>
      <c r="CB88" s="94">
        <f t="shared" si="95"/>
        <v>0</v>
      </c>
      <c r="CC88" s="94">
        <f t="shared" si="95"/>
        <v>0</v>
      </c>
    </row>
    <row r="89" spans="2:81" outlineLevel="1" x14ac:dyDescent="0.25">
      <c r="B89" s="92" t="str">
        <f>Inputs!B42</f>
        <v>Neutral Screen Services</v>
      </c>
      <c r="D89" s="94">
        <f>Inputs!D42</f>
        <v>26.225999999999999</v>
      </c>
      <c r="E89" s="94">
        <f>Inputs!E42</f>
        <v>5</v>
      </c>
      <c r="F89" s="94">
        <f>Inputs!F42</f>
        <v>0</v>
      </c>
      <c r="H89" s="94">
        <f t="shared" ref="H89:AM89" si="96">H62*(1+H$18)^0.5</f>
        <v>0</v>
      </c>
      <c r="I89" s="94">
        <f t="shared" si="96"/>
        <v>0</v>
      </c>
      <c r="J89" s="94">
        <f t="shared" si="96"/>
        <v>0</v>
      </c>
      <c r="K89" s="94">
        <f t="shared" si="96"/>
        <v>0</v>
      </c>
      <c r="L89" s="94">
        <f t="shared" si="96"/>
        <v>0</v>
      </c>
      <c r="M89" s="94">
        <f t="shared" si="96"/>
        <v>0</v>
      </c>
      <c r="N89" s="94">
        <f t="shared" si="96"/>
        <v>0</v>
      </c>
      <c r="O89" s="94">
        <f t="shared" si="96"/>
        <v>0</v>
      </c>
      <c r="P89" s="94">
        <f t="shared" si="96"/>
        <v>0</v>
      </c>
      <c r="Q89" s="94">
        <f t="shared" si="96"/>
        <v>0</v>
      </c>
      <c r="R89" s="94">
        <f t="shared" si="96"/>
        <v>0</v>
      </c>
      <c r="S89" s="94">
        <f t="shared" si="96"/>
        <v>0</v>
      </c>
      <c r="T89" s="94">
        <f t="shared" si="96"/>
        <v>0</v>
      </c>
      <c r="U89" s="94">
        <f t="shared" si="96"/>
        <v>0</v>
      </c>
      <c r="V89" s="94">
        <f t="shared" si="96"/>
        <v>0</v>
      </c>
      <c r="W89" s="94">
        <f t="shared" si="96"/>
        <v>0</v>
      </c>
      <c r="X89" s="94">
        <f t="shared" si="96"/>
        <v>0</v>
      </c>
      <c r="Y89" s="94">
        <f t="shared" si="96"/>
        <v>0</v>
      </c>
      <c r="Z89" s="94">
        <f t="shared" si="96"/>
        <v>0</v>
      </c>
      <c r="AA89" s="94">
        <f t="shared" si="96"/>
        <v>0</v>
      </c>
      <c r="AB89" s="94">
        <f t="shared" si="96"/>
        <v>0</v>
      </c>
      <c r="AC89" s="94">
        <f t="shared" si="96"/>
        <v>0</v>
      </c>
      <c r="AD89" s="94">
        <f t="shared" si="96"/>
        <v>0</v>
      </c>
      <c r="AE89" s="94">
        <f t="shared" si="96"/>
        <v>0</v>
      </c>
      <c r="AF89" s="94">
        <f t="shared" si="96"/>
        <v>0</v>
      </c>
      <c r="AG89" s="94">
        <f t="shared" si="96"/>
        <v>0</v>
      </c>
      <c r="AH89" s="94">
        <f t="shared" si="96"/>
        <v>0</v>
      </c>
      <c r="AI89" s="94">
        <f t="shared" si="96"/>
        <v>0</v>
      </c>
      <c r="AJ89" s="94">
        <f t="shared" si="96"/>
        <v>0</v>
      </c>
      <c r="AK89" s="94">
        <f t="shared" si="96"/>
        <v>0</v>
      </c>
      <c r="AL89" s="94">
        <f t="shared" si="96"/>
        <v>0</v>
      </c>
      <c r="AM89" s="94">
        <f t="shared" si="96"/>
        <v>0</v>
      </c>
      <c r="AN89" s="94">
        <f t="shared" ref="AN89:BS89" si="97">AN62*(1+AN$18)^0.5</f>
        <v>0</v>
      </c>
      <c r="AO89" s="94">
        <f t="shared" si="97"/>
        <v>0</v>
      </c>
      <c r="AP89" s="94">
        <f t="shared" si="97"/>
        <v>0</v>
      </c>
      <c r="AQ89" s="94">
        <f t="shared" si="97"/>
        <v>0</v>
      </c>
      <c r="AR89" s="94">
        <f t="shared" si="97"/>
        <v>0</v>
      </c>
      <c r="AS89" s="94">
        <f t="shared" si="97"/>
        <v>0</v>
      </c>
      <c r="AT89" s="94">
        <f t="shared" si="97"/>
        <v>0</v>
      </c>
      <c r="AU89" s="94">
        <f t="shared" si="97"/>
        <v>0</v>
      </c>
      <c r="AV89" s="94">
        <f t="shared" si="97"/>
        <v>0</v>
      </c>
      <c r="AW89" s="94">
        <f t="shared" si="97"/>
        <v>0</v>
      </c>
      <c r="AX89" s="94">
        <f t="shared" si="97"/>
        <v>0</v>
      </c>
      <c r="AY89" s="94">
        <f t="shared" si="97"/>
        <v>0</v>
      </c>
      <c r="AZ89" s="94">
        <f t="shared" si="97"/>
        <v>0</v>
      </c>
      <c r="BA89" s="94">
        <f t="shared" si="97"/>
        <v>0</v>
      </c>
      <c r="BB89" s="94">
        <f t="shared" si="97"/>
        <v>0</v>
      </c>
      <c r="BC89" s="94">
        <f t="shared" si="97"/>
        <v>0</v>
      </c>
      <c r="BD89" s="94">
        <f t="shared" si="97"/>
        <v>0</v>
      </c>
      <c r="BE89" s="94">
        <f t="shared" si="97"/>
        <v>0</v>
      </c>
      <c r="BF89" s="94">
        <f t="shared" si="97"/>
        <v>0</v>
      </c>
      <c r="BG89" s="94">
        <f t="shared" si="97"/>
        <v>0</v>
      </c>
      <c r="BH89" s="94">
        <f t="shared" si="97"/>
        <v>0</v>
      </c>
      <c r="BI89" s="94">
        <f t="shared" si="97"/>
        <v>0</v>
      </c>
      <c r="BJ89" s="94">
        <f t="shared" si="97"/>
        <v>0</v>
      </c>
      <c r="BK89" s="94">
        <f t="shared" si="97"/>
        <v>0</v>
      </c>
      <c r="BL89" s="94">
        <f t="shared" si="97"/>
        <v>0</v>
      </c>
      <c r="BM89" s="94">
        <f t="shared" si="97"/>
        <v>0</v>
      </c>
      <c r="BN89" s="94">
        <f t="shared" si="97"/>
        <v>0</v>
      </c>
      <c r="BO89" s="94">
        <f t="shared" si="97"/>
        <v>0</v>
      </c>
      <c r="BP89" s="94">
        <f t="shared" si="97"/>
        <v>0</v>
      </c>
      <c r="BQ89" s="94">
        <f t="shared" si="97"/>
        <v>0</v>
      </c>
      <c r="BR89" s="94">
        <f t="shared" si="97"/>
        <v>0</v>
      </c>
      <c r="BS89" s="94">
        <f t="shared" si="97"/>
        <v>0</v>
      </c>
      <c r="BT89" s="94">
        <f t="shared" ref="BT89:CC89" si="98">BT62*(1+BT$18)^0.5</f>
        <v>0</v>
      </c>
      <c r="BU89" s="94">
        <f t="shared" si="98"/>
        <v>0</v>
      </c>
      <c r="BV89" s="94">
        <f t="shared" si="98"/>
        <v>0</v>
      </c>
      <c r="BW89" s="94">
        <f t="shared" si="98"/>
        <v>0</v>
      </c>
      <c r="BX89" s="94">
        <f t="shared" si="98"/>
        <v>0</v>
      </c>
      <c r="BY89" s="94">
        <f t="shared" si="98"/>
        <v>0</v>
      </c>
      <c r="BZ89" s="94">
        <f t="shared" si="98"/>
        <v>0</v>
      </c>
      <c r="CA89" s="94">
        <f t="shared" si="98"/>
        <v>0</v>
      </c>
      <c r="CB89" s="94">
        <f t="shared" si="98"/>
        <v>0</v>
      </c>
      <c r="CC89" s="94">
        <f t="shared" si="98"/>
        <v>0</v>
      </c>
    </row>
    <row r="90" spans="2:81" outlineLevel="1" x14ac:dyDescent="0.25">
      <c r="B90" s="92" t="str">
        <f>Inputs!B43</f>
        <v>Distribution Transformers upgrades</v>
      </c>
      <c r="D90" s="94">
        <f>Inputs!D43</f>
        <v>5.8280000000000003</v>
      </c>
      <c r="E90" s="94">
        <f>Inputs!E43</f>
        <v>5</v>
      </c>
      <c r="F90" s="94">
        <f>Inputs!F43</f>
        <v>0</v>
      </c>
      <c r="H90" s="94">
        <f t="shared" ref="H90:AM90" si="99">H63*(1+H$18)^0.5</f>
        <v>0</v>
      </c>
      <c r="I90" s="94">
        <f t="shared" si="99"/>
        <v>0</v>
      </c>
      <c r="J90" s="94">
        <f t="shared" si="99"/>
        <v>0</v>
      </c>
      <c r="K90" s="94">
        <f t="shared" si="99"/>
        <v>0</v>
      </c>
      <c r="L90" s="94">
        <f t="shared" si="99"/>
        <v>0</v>
      </c>
      <c r="M90" s="94">
        <f t="shared" si="99"/>
        <v>0</v>
      </c>
      <c r="N90" s="94">
        <f t="shared" si="99"/>
        <v>0</v>
      </c>
      <c r="O90" s="94">
        <f t="shared" si="99"/>
        <v>0</v>
      </c>
      <c r="P90" s="94">
        <f t="shared" si="99"/>
        <v>0</v>
      </c>
      <c r="Q90" s="94">
        <f t="shared" si="99"/>
        <v>0</v>
      </c>
      <c r="R90" s="94">
        <f t="shared" si="99"/>
        <v>0</v>
      </c>
      <c r="S90" s="94">
        <f t="shared" si="99"/>
        <v>0</v>
      </c>
      <c r="T90" s="94">
        <f t="shared" si="99"/>
        <v>0</v>
      </c>
      <c r="U90" s="94">
        <f t="shared" si="99"/>
        <v>0</v>
      </c>
      <c r="V90" s="94">
        <f t="shared" si="99"/>
        <v>0</v>
      </c>
      <c r="W90" s="94">
        <f t="shared" si="99"/>
        <v>0</v>
      </c>
      <c r="X90" s="94">
        <f t="shared" si="99"/>
        <v>0</v>
      </c>
      <c r="Y90" s="94">
        <f t="shared" si="99"/>
        <v>0</v>
      </c>
      <c r="Z90" s="94">
        <f t="shared" si="99"/>
        <v>0</v>
      </c>
      <c r="AA90" s="94">
        <f t="shared" si="99"/>
        <v>0</v>
      </c>
      <c r="AB90" s="94">
        <f t="shared" si="99"/>
        <v>0</v>
      </c>
      <c r="AC90" s="94">
        <f t="shared" si="99"/>
        <v>0</v>
      </c>
      <c r="AD90" s="94">
        <f t="shared" si="99"/>
        <v>0</v>
      </c>
      <c r="AE90" s="94">
        <f t="shared" si="99"/>
        <v>0</v>
      </c>
      <c r="AF90" s="94">
        <f t="shared" si="99"/>
        <v>0</v>
      </c>
      <c r="AG90" s="94">
        <f t="shared" si="99"/>
        <v>0</v>
      </c>
      <c r="AH90" s="94">
        <f t="shared" si="99"/>
        <v>0</v>
      </c>
      <c r="AI90" s="94">
        <f t="shared" si="99"/>
        <v>0</v>
      </c>
      <c r="AJ90" s="94">
        <f t="shared" si="99"/>
        <v>0</v>
      </c>
      <c r="AK90" s="94">
        <f t="shared" si="99"/>
        <v>0</v>
      </c>
      <c r="AL90" s="94">
        <f t="shared" si="99"/>
        <v>0</v>
      </c>
      <c r="AM90" s="94">
        <f t="shared" si="99"/>
        <v>0</v>
      </c>
      <c r="AN90" s="94">
        <f t="shared" ref="AN90:BS90" si="100">AN63*(1+AN$18)^0.5</f>
        <v>0</v>
      </c>
      <c r="AO90" s="94">
        <f t="shared" si="100"/>
        <v>0</v>
      </c>
      <c r="AP90" s="94">
        <f t="shared" si="100"/>
        <v>0</v>
      </c>
      <c r="AQ90" s="94">
        <f t="shared" si="100"/>
        <v>0</v>
      </c>
      <c r="AR90" s="94">
        <f t="shared" si="100"/>
        <v>0</v>
      </c>
      <c r="AS90" s="94">
        <f t="shared" si="100"/>
        <v>0</v>
      </c>
      <c r="AT90" s="94">
        <f t="shared" si="100"/>
        <v>0</v>
      </c>
      <c r="AU90" s="94">
        <f t="shared" si="100"/>
        <v>0</v>
      </c>
      <c r="AV90" s="94">
        <f t="shared" si="100"/>
        <v>0</v>
      </c>
      <c r="AW90" s="94">
        <f t="shared" si="100"/>
        <v>0</v>
      </c>
      <c r="AX90" s="94">
        <f t="shared" si="100"/>
        <v>0</v>
      </c>
      <c r="AY90" s="94">
        <f t="shared" si="100"/>
        <v>0</v>
      </c>
      <c r="AZ90" s="94">
        <f t="shared" si="100"/>
        <v>0</v>
      </c>
      <c r="BA90" s="94">
        <f t="shared" si="100"/>
        <v>0</v>
      </c>
      <c r="BB90" s="94">
        <f t="shared" si="100"/>
        <v>0</v>
      </c>
      <c r="BC90" s="94">
        <f t="shared" si="100"/>
        <v>0</v>
      </c>
      <c r="BD90" s="94">
        <f t="shared" si="100"/>
        <v>0</v>
      </c>
      <c r="BE90" s="94">
        <f t="shared" si="100"/>
        <v>0</v>
      </c>
      <c r="BF90" s="94">
        <f t="shared" si="100"/>
        <v>0</v>
      </c>
      <c r="BG90" s="94">
        <f t="shared" si="100"/>
        <v>0</v>
      </c>
      <c r="BH90" s="94">
        <f t="shared" si="100"/>
        <v>0</v>
      </c>
      <c r="BI90" s="94">
        <f t="shared" si="100"/>
        <v>0</v>
      </c>
      <c r="BJ90" s="94">
        <f t="shared" si="100"/>
        <v>0</v>
      </c>
      <c r="BK90" s="94">
        <f t="shared" si="100"/>
        <v>0</v>
      </c>
      <c r="BL90" s="94">
        <f t="shared" si="100"/>
        <v>0</v>
      </c>
      <c r="BM90" s="94">
        <f t="shared" si="100"/>
        <v>0</v>
      </c>
      <c r="BN90" s="94">
        <f t="shared" si="100"/>
        <v>0</v>
      </c>
      <c r="BO90" s="94">
        <f t="shared" si="100"/>
        <v>0</v>
      </c>
      <c r="BP90" s="94">
        <f t="shared" si="100"/>
        <v>0</v>
      </c>
      <c r="BQ90" s="94">
        <f t="shared" si="100"/>
        <v>0</v>
      </c>
      <c r="BR90" s="94">
        <f t="shared" si="100"/>
        <v>0</v>
      </c>
      <c r="BS90" s="94">
        <f t="shared" si="100"/>
        <v>0</v>
      </c>
      <c r="BT90" s="94">
        <f t="shared" ref="BT90:CC90" si="101">BT63*(1+BT$18)^0.5</f>
        <v>0</v>
      </c>
      <c r="BU90" s="94">
        <f t="shared" si="101"/>
        <v>0</v>
      </c>
      <c r="BV90" s="94">
        <f t="shared" si="101"/>
        <v>0</v>
      </c>
      <c r="BW90" s="94">
        <f t="shared" si="101"/>
        <v>0</v>
      </c>
      <c r="BX90" s="94">
        <f t="shared" si="101"/>
        <v>0</v>
      </c>
      <c r="BY90" s="94">
        <f t="shared" si="101"/>
        <v>0</v>
      </c>
      <c r="BZ90" s="94">
        <f t="shared" si="101"/>
        <v>0</v>
      </c>
      <c r="CA90" s="94">
        <f t="shared" si="101"/>
        <v>0</v>
      </c>
      <c r="CB90" s="94">
        <f t="shared" si="101"/>
        <v>0</v>
      </c>
      <c r="CC90" s="94">
        <f t="shared" si="101"/>
        <v>0</v>
      </c>
    </row>
    <row r="91" spans="2:81" outlineLevel="1" x14ac:dyDescent="0.25">
      <c r="B91" s="92" t="str">
        <f>Inputs!B44</f>
        <v>Equity Raising Costs</v>
      </c>
      <c r="D91" s="94">
        <f>Inputs!D44</f>
        <v>0</v>
      </c>
      <c r="E91" s="94">
        <f>Inputs!E44</f>
        <v>40</v>
      </c>
      <c r="F91" s="94">
        <f>Inputs!F44</f>
        <v>40</v>
      </c>
      <c r="H91" s="94">
        <f t="shared" ref="H91:AM91" si="102">H64*(1+H$18)^0.5</f>
        <v>3.6111160406376319</v>
      </c>
      <c r="I91" s="94">
        <f t="shared" si="102"/>
        <v>0</v>
      </c>
      <c r="J91" s="94">
        <f t="shared" si="102"/>
        <v>0</v>
      </c>
      <c r="K91" s="94">
        <f t="shared" si="102"/>
        <v>0</v>
      </c>
      <c r="L91" s="94">
        <f t="shared" si="102"/>
        <v>0</v>
      </c>
      <c r="M91" s="94">
        <f t="shared" si="102"/>
        <v>0</v>
      </c>
      <c r="N91" s="94">
        <f t="shared" si="102"/>
        <v>0</v>
      </c>
      <c r="O91" s="94">
        <f t="shared" si="102"/>
        <v>0</v>
      </c>
      <c r="P91" s="94">
        <f t="shared" si="102"/>
        <v>0</v>
      </c>
      <c r="Q91" s="94">
        <f t="shared" si="102"/>
        <v>0</v>
      </c>
      <c r="R91" s="94">
        <f t="shared" si="102"/>
        <v>0</v>
      </c>
      <c r="S91" s="94">
        <f t="shared" si="102"/>
        <v>0</v>
      </c>
      <c r="T91" s="94">
        <f t="shared" si="102"/>
        <v>0</v>
      </c>
      <c r="U91" s="94">
        <f t="shared" si="102"/>
        <v>0</v>
      </c>
      <c r="V91" s="94">
        <f t="shared" si="102"/>
        <v>0</v>
      </c>
      <c r="W91" s="94">
        <f t="shared" si="102"/>
        <v>0</v>
      </c>
      <c r="X91" s="94">
        <f t="shared" si="102"/>
        <v>0</v>
      </c>
      <c r="Y91" s="94">
        <f t="shared" si="102"/>
        <v>0</v>
      </c>
      <c r="Z91" s="94">
        <f t="shared" si="102"/>
        <v>0</v>
      </c>
      <c r="AA91" s="94">
        <f t="shared" si="102"/>
        <v>0</v>
      </c>
      <c r="AB91" s="94">
        <f t="shared" si="102"/>
        <v>0</v>
      </c>
      <c r="AC91" s="94">
        <f t="shared" si="102"/>
        <v>0</v>
      </c>
      <c r="AD91" s="94">
        <f t="shared" si="102"/>
        <v>0</v>
      </c>
      <c r="AE91" s="94">
        <f t="shared" si="102"/>
        <v>0</v>
      </c>
      <c r="AF91" s="94">
        <f t="shared" si="102"/>
        <v>0</v>
      </c>
      <c r="AG91" s="94">
        <f t="shared" si="102"/>
        <v>0</v>
      </c>
      <c r="AH91" s="94">
        <f t="shared" si="102"/>
        <v>0</v>
      </c>
      <c r="AI91" s="94">
        <f t="shared" si="102"/>
        <v>0</v>
      </c>
      <c r="AJ91" s="94">
        <f t="shared" si="102"/>
        <v>0</v>
      </c>
      <c r="AK91" s="94">
        <f t="shared" si="102"/>
        <v>0</v>
      </c>
      <c r="AL91" s="94">
        <f t="shared" si="102"/>
        <v>0</v>
      </c>
      <c r="AM91" s="94">
        <f t="shared" si="102"/>
        <v>0</v>
      </c>
      <c r="AN91" s="94">
        <f t="shared" ref="AN91:BS91" si="103">AN64*(1+AN$18)^0.5</f>
        <v>0</v>
      </c>
      <c r="AO91" s="94">
        <f t="shared" si="103"/>
        <v>0</v>
      </c>
      <c r="AP91" s="94">
        <f t="shared" si="103"/>
        <v>0</v>
      </c>
      <c r="AQ91" s="94">
        <f t="shared" si="103"/>
        <v>0</v>
      </c>
      <c r="AR91" s="94">
        <f t="shared" si="103"/>
        <v>0</v>
      </c>
      <c r="AS91" s="94">
        <f t="shared" si="103"/>
        <v>0</v>
      </c>
      <c r="AT91" s="94">
        <f t="shared" si="103"/>
        <v>0</v>
      </c>
      <c r="AU91" s="94">
        <f t="shared" si="103"/>
        <v>0</v>
      </c>
      <c r="AV91" s="94">
        <f t="shared" si="103"/>
        <v>0</v>
      </c>
      <c r="AW91" s="94">
        <f t="shared" si="103"/>
        <v>0</v>
      </c>
      <c r="AX91" s="94">
        <f t="shared" si="103"/>
        <v>0</v>
      </c>
      <c r="AY91" s="94">
        <f t="shared" si="103"/>
        <v>0</v>
      </c>
      <c r="AZ91" s="94">
        <f t="shared" si="103"/>
        <v>0</v>
      </c>
      <c r="BA91" s="94">
        <f t="shared" si="103"/>
        <v>0</v>
      </c>
      <c r="BB91" s="94">
        <f t="shared" si="103"/>
        <v>0</v>
      </c>
      <c r="BC91" s="94">
        <f t="shared" si="103"/>
        <v>0</v>
      </c>
      <c r="BD91" s="94">
        <f t="shared" si="103"/>
        <v>0</v>
      </c>
      <c r="BE91" s="94">
        <f t="shared" si="103"/>
        <v>0</v>
      </c>
      <c r="BF91" s="94">
        <f t="shared" si="103"/>
        <v>0</v>
      </c>
      <c r="BG91" s="94">
        <f t="shared" si="103"/>
        <v>0</v>
      </c>
      <c r="BH91" s="94">
        <f t="shared" si="103"/>
        <v>0</v>
      </c>
      <c r="BI91" s="94">
        <f t="shared" si="103"/>
        <v>0</v>
      </c>
      <c r="BJ91" s="94">
        <f t="shared" si="103"/>
        <v>0</v>
      </c>
      <c r="BK91" s="94">
        <f t="shared" si="103"/>
        <v>0</v>
      </c>
      <c r="BL91" s="94">
        <f t="shared" si="103"/>
        <v>0</v>
      </c>
      <c r="BM91" s="94">
        <f t="shared" si="103"/>
        <v>0</v>
      </c>
      <c r="BN91" s="94">
        <f t="shared" si="103"/>
        <v>0</v>
      </c>
      <c r="BO91" s="94">
        <f t="shared" si="103"/>
        <v>0</v>
      </c>
      <c r="BP91" s="94">
        <f t="shared" si="103"/>
        <v>0</v>
      </c>
      <c r="BQ91" s="94">
        <f t="shared" si="103"/>
        <v>0</v>
      </c>
      <c r="BR91" s="94">
        <f t="shared" si="103"/>
        <v>0</v>
      </c>
      <c r="BS91" s="94">
        <f t="shared" si="103"/>
        <v>0</v>
      </c>
      <c r="BT91" s="94">
        <f t="shared" ref="BT91:CC91" si="104">BT64*(1+BT$18)^0.5</f>
        <v>0</v>
      </c>
      <c r="BU91" s="94">
        <f t="shared" si="104"/>
        <v>0</v>
      </c>
      <c r="BV91" s="94">
        <f t="shared" si="104"/>
        <v>0</v>
      </c>
      <c r="BW91" s="94">
        <f t="shared" si="104"/>
        <v>0</v>
      </c>
      <c r="BX91" s="94">
        <f t="shared" si="104"/>
        <v>0</v>
      </c>
      <c r="BY91" s="94">
        <f t="shared" si="104"/>
        <v>0</v>
      </c>
      <c r="BZ91" s="94">
        <f t="shared" si="104"/>
        <v>0</v>
      </c>
      <c r="CA91" s="94">
        <f t="shared" si="104"/>
        <v>0</v>
      </c>
      <c r="CB91" s="94">
        <f t="shared" si="104"/>
        <v>0</v>
      </c>
      <c r="CC91" s="94">
        <f t="shared" si="104"/>
        <v>0</v>
      </c>
    </row>
    <row r="92" spans="2:81" outlineLevel="1" x14ac:dyDescent="0.25">
      <c r="B92" s="92" t="str">
        <f>Inputs!B45</f>
        <v>Land</v>
      </c>
      <c r="D92" s="94">
        <f>Inputs!D45</f>
        <v>0</v>
      </c>
      <c r="E92" s="94">
        <f>Inputs!E45</f>
        <v>0</v>
      </c>
      <c r="F92" s="94">
        <f>Inputs!F45</f>
        <v>0</v>
      </c>
      <c r="H92" s="94">
        <f t="shared" ref="H92:AM92" si="105">H65*(1+H$18)^0.5</f>
        <v>0</v>
      </c>
      <c r="I92" s="94">
        <f t="shared" si="105"/>
        <v>0</v>
      </c>
      <c r="J92" s="94">
        <f t="shared" si="105"/>
        <v>0</v>
      </c>
      <c r="K92" s="94">
        <f t="shared" si="105"/>
        <v>0</v>
      </c>
      <c r="L92" s="94">
        <f t="shared" si="105"/>
        <v>0</v>
      </c>
      <c r="M92" s="94">
        <f t="shared" si="105"/>
        <v>0</v>
      </c>
      <c r="N92" s="94">
        <f t="shared" si="105"/>
        <v>0</v>
      </c>
      <c r="O92" s="94">
        <f t="shared" si="105"/>
        <v>0</v>
      </c>
      <c r="P92" s="94">
        <f t="shared" si="105"/>
        <v>0</v>
      </c>
      <c r="Q92" s="94">
        <f t="shared" si="105"/>
        <v>0</v>
      </c>
      <c r="R92" s="94">
        <f t="shared" si="105"/>
        <v>0</v>
      </c>
      <c r="S92" s="94">
        <f t="shared" si="105"/>
        <v>0</v>
      </c>
      <c r="T92" s="94">
        <f t="shared" si="105"/>
        <v>0</v>
      </c>
      <c r="U92" s="94">
        <f t="shared" si="105"/>
        <v>0</v>
      </c>
      <c r="V92" s="94">
        <f t="shared" si="105"/>
        <v>0</v>
      </c>
      <c r="W92" s="94">
        <f t="shared" si="105"/>
        <v>0</v>
      </c>
      <c r="X92" s="94">
        <f t="shared" si="105"/>
        <v>0</v>
      </c>
      <c r="Y92" s="94">
        <f t="shared" si="105"/>
        <v>0</v>
      </c>
      <c r="Z92" s="94">
        <f t="shared" si="105"/>
        <v>0</v>
      </c>
      <c r="AA92" s="94">
        <f t="shared" si="105"/>
        <v>0</v>
      </c>
      <c r="AB92" s="94">
        <f t="shared" si="105"/>
        <v>0</v>
      </c>
      <c r="AC92" s="94">
        <f t="shared" si="105"/>
        <v>0</v>
      </c>
      <c r="AD92" s="94">
        <f t="shared" si="105"/>
        <v>0</v>
      </c>
      <c r="AE92" s="94">
        <f t="shared" si="105"/>
        <v>0</v>
      </c>
      <c r="AF92" s="94">
        <f t="shared" si="105"/>
        <v>0</v>
      </c>
      <c r="AG92" s="94">
        <f t="shared" si="105"/>
        <v>0</v>
      </c>
      <c r="AH92" s="94">
        <f t="shared" si="105"/>
        <v>0</v>
      </c>
      <c r="AI92" s="94">
        <f t="shared" si="105"/>
        <v>0</v>
      </c>
      <c r="AJ92" s="94">
        <f t="shared" si="105"/>
        <v>0</v>
      </c>
      <c r="AK92" s="94">
        <f t="shared" si="105"/>
        <v>0</v>
      </c>
      <c r="AL92" s="94">
        <f t="shared" si="105"/>
        <v>0</v>
      </c>
      <c r="AM92" s="94">
        <f t="shared" si="105"/>
        <v>0</v>
      </c>
      <c r="AN92" s="94">
        <f t="shared" ref="AN92:BS92" si="106">AN65*(1+AN$18)^0.5</f>
        <v>0</v>
      </c>
      <c r="AO92" s="94">
        <f t="shared" si="106"/>
        <v>0</v>
      </c>
      <c r="AP92" s="94">
        <f t="shared" si="106"/>
        <v>0</v>
      </c>
      <c r="AQ92" s="94">
        <f t="shared" si="106"/>
        <v>0</v>
      </c>
      <c r="AR92" s="94">
        <f t="shared" si="106"/>
        <v>0</v>
      </c>
      <c r="AS92" s="94">
        <f t="shared" si="106"/>
        <v>0</v>
      </c>
      <c r="AT92" s="94">
        <f t="shared" si="106"/>
        <v>0</v>
      </c>
      <c r="AU92" s="94">
        <f t="shared" si="106"/>
        <v>0</v>
      </c>
      <c r="AV92" s="94">
        <f t="shared" si="106"/>
        <v>0</v>
      </c>
      <c r="AW92" s="94">
        <f t="shared" si="106"/>
        <v>0</v>
      </c>
      <c r="AX92" s="94">
        <f t="shared" si="106"/>
        <v>0</v>
      </c>
      <c r="AY92" s="94">
        <f t="shared" si="106"/>
        <v>0</v>
      </c>
      <c r="AZ92" s="94">
        <f t="shared" si="106"/>
        <v>0</v>
      </c>
      <c r="BA92" s="94">
        <f t="shared" si="106"/>
        <v>0</v>
      </c>
      <c r="BB92" s="94">
        <f t="shared" si="106"/>
        <v>0</v>
      </c>
      <c r="BC92" s="94">
        <f t="shared" si="106"/>
        <v>0</v>
      </c>
      <c r="BD92" s="94">
        <f t="shared" si="106"/>
        <v>0</v>
      </c>
      <c r="BE92" s="94">
        <f t="shared" si="106"/>
        <v>0</v>
      </c>
      <c r="BF92" s="94">
        <f t="shared" si="106"/>
        <v>0</v>
      </c>
      <c r="BG92" s="94">
        <f t="shared" si="106"/>
        <v>0</v>
      </c>
      <c r="BH92" s="94">
        <f t="shared" si="106"/>
        <v>0</v>
      </c>
      <c r="BI92" s="94">
        <f t="shared" si="106"/>
        <v>0</v>
      </c>
      <c r="BJ92" s="94">
        <f t="shared" si="106"/>
        <v>0</v>
      </c>
      <c r="BK92" s="94">
        <f t="shared" si="106"/>
        <v>0</v>
      </c>
      <c r="BL92" s="94">
        <f t="shared" si="106"/>
        <v>0</v>
      </c>
      <c r="BM92" s="94">
        <f t="shared" si="106"/>
        <v>0</v>
      </c>
      <c r="BN92" s="94">
        <f t="shared" si="106"/>
        <v>0</v>
      </c>
      <c r="BO92" s="94">
        <f t="shared" si="106"/>
        <v>0</v>
      </c>
      <c r="BP92" s="94">
        <f t="shared" si="106"/>
        <v>0</v>
      </c>
      <c r="BQ92" s="94">
        <f t="shared" si="106"/>
        <v>0</v>
      </c>
      <c r="BR92" s="94">
        <f t="shared" si="106"/>
        <v>0</v>
      </c>
      <c r="BS92" s="94">
        <f t="shared" si="106"/>
        <v>0</v>
      </c>
      <c r="BT92" s="94">
        <f t="shared" ref="BT92:CC92" si="107">BT65*(1+BT$18)^0.5</f>
        <v>0</v>
      </c>
      <c r="BU92" s="94">
        <f t="shared" si="107"/>
        <v>0</v>
      </c>
      <c r="BV92" s="94">
        <f t="shared" si="107"/>
        <v>0</v>
      </c>
      <c r="BW92" s="94">
        <f t="shared" si="107"/>
        <v>0</v>
      </c>
      <c r="BX92" s="94">
        <f t="shared" si="107"/>
        <v>0</v>
      </c>
      <c r="BY92" s="94">
        <f t="shared" si="107"/>
        <v>0</v>
      </c>
      <c r="BZ92" s="94">
        <f t="shared" si="107"/>
        <v>0</v>
      </c>
      <c r="CA92" s="94">
        <f t="shared" si="107"/>
        <v>0</v>
      </c>
      <c r="CB92" s="94">
        <f t="shared" si="107"/>
        <v>0</v>
      </c>
      <c r="CC92" s="94">
        <f t="shared" si="107"/>
        <v>0</v>
      </c>
    </row>
    <row r="93" spans="2:81" outlineLevel="1" x14ac:dyDescent="0.25">
      <c r="B93" s="92" t="str">
        <f>Inputs!B46</f>
        <v>[Not Used]</v>
      </c>
      <c r="D93" s="94">
        <f>Inputs!D46</f>
        <v>0</v>
      </c>
      <c r="E93" s="94">
        <f>Inputs!E46</f>
        <v>0</v>
      </c>
      <c r="F93" s="94">
        <f>Inputs!F46</f>
        <v>0</v>
      </c>
      <c r="H93" s="94">
        <f t="shared" ref="H93:AM93" si="108">H66*(1+H$18)^0.5</f>
        <v>0</v>
      </c>
      <c r="I93" s="94">
        <f t="shared" si="108"/>
        <v>0</v>
      </c>
      <c r="J93" s="94">
        <f t="shared" si="108"/>
        <v>0</v>
      </c>
      <c r="K93" s="94">
        <f t="shared" si="108"/>
        <v>0</v>
      </c>
      <c r="L93" s="94">
        <f t="shared" si="108"/>
        <v>0</v>
      </c>
      <c r="M93" s="94">
        <f t="shared" si="108"/>
        <v>0</v>
      </c>
      <c r="N93" s="94">
        <f t="shared" si="108"/>
        <v>0</v>
      </c>
      <c r="O93" s="94">
        <f t="shared" si="108"/>
        <v>0</v>
      </c>
      <c r="P93" s="94">
        <f t="shared" si="108"/>
        <v>0</v>
      </c>
      <c r="Q93" s="94">
        <f t="shared" si="108"/>
        <v>0</v>
      </c>
      <c r="R93" s="94">
        <f t="shared" si="108"/>
        <v>0</v>
      </c>
      <c r="S93" s="94">
        <f t="shared" si="108"/>
        <v>0</v>
      </c>
      <c r="T93" s="94">
        <f t="shared" si="108"/>
        <v>0</v>
      </c>
      <c r="U93" s="94">
        <f t="shared" si="108"/>
        <v>0</v>
      </c>
      <c r="V93" s="94">
        <f t="shared" si="108"/>
        <v>0</v>
      </c>
      <c r="W93" s="94">
        <f t="shared" si="108"/>
        <v>0</v>
      </c>
      <c r="X93" s="94">
        <f t="shared" si="108"/>
        <v>0</v>
      </c>
      <c r="Y93" s="94">
        <f t="shared" si="108"/>
        <v>0</v>
      </c>
      <c r="Z93" s="94">
        <f t="shared" si="108"/>
        <v>0</v>
      </c>
      <c r="AA93" s="94">
        <f t="shared" si="108"/>
        <v>0</v>
      </c>
      <c r="AB93" s="94">
        <f t="shared" si="108"/>
        <v>0</v>
      </c>
      <c r="AC93" s="94">
        <f t="shared" si="108"/>
        <v>0</v>
      </c>
      <c r="AD93" s="94">
        <f t="shared" si="108"/>
        <v>0</v>
      </c>
      <c r="AE93" s="94">
        <f t="shared" si="108"/>
        <v>0</v>
      </c>
      <c r="AF93" s="94">
        <f t="shared" si="108"/>
        <v>0</v>
      </c>
      <c r="AG93" s="94">
        <f t="shared" si="108"/>
        <v>0</v>
      </c>
      <c r="AH93" s="94">
        <f t="shared" si="108"/>
        <v>0</v>
      </c>
      <c r="AI93" s="94">
        <f t="shared" si="108"/>
        <v>0</v>
      </c>
      <c r="AJ93" s="94">
        <f t="shared" si="108"/>
        <v>0</v>
      </c>
      <c r="AK93" s="94">
        <f t="shared" si="108"/>
        <v>0</v>
      </c>
      <c r="AL93" s="94">
        <f t="shared" si="108"/>
        <v>0</v>
      </c>
      <c r="AM93" s="94">
        <f t="shared" si="108"/>
        <v>0</v>
      </c>
      <c r="AN93" s="94">
        <f t="shared" ref="AN93:BS93" si="109">AN66*(1+AN$18)^0.5</f>
        <v>0</v>
      </c>
      <c r="AO93" s="94">
        <f t="shared" si="109"/>
        <v>0</v>
      </c>
      <c r="AP93" s="94">
        <f t="shared" si="109"/>
        <v>0</v>
      </c>
      <c r="AQ93" s="94">
        <f t="shared" si="109"/>
        <v>0</v>
      </c>
      <c r="AR93" s="94">
        <f t="shared" si="109"/>
        <v>0</v>
      </c>
      <c r="AS93" s="94">
        <f t="shared" si="109"/>
        <v>0</v>
      </c>
      <c r="AT93" s="94">
        <f t="shared" si="109"/>
        <v>0</v>
      </c>
      <c r="AU93" s="94">
        <f t="shared" si="109"/>
        <v>0</v>
      </c>
      <c r="AV93" s="94">
        <f t="shared" si="109"/>
        <v>0</v>
      </c>
      <c r="AW93" s="94">
        <f t="shared" si="109"/>
        <v>0</v>
      </c>
      <c r="AX93" s="94">
        <f t="shared" si="109"/>
        <v>0</v>
      </c>
      <c r="AY93" s="94">
        <f t="shared" si="109"/>
        <v>0</v>
      </c>
      <c r="AZ93" s="94">
        <f t="shared" si="109"/>
        <v>0</v>
      </c>
      <c r="BA93" s="94">
        <f t="shared" si="109"/>
        <v>0</v>
      </c>
      <c r="BB93" s="94">
        <f t="shared" si="109"/>
        <v>0</v>
      </c>
      <c r="BC93" s="94">
        <f t="shared" si="109"/>
        <v>0</v>
      </c>
      <c r="BD93" s="94">
        <f t="shared" si="109"/>
        <v>0</v>
      </c>
      <c r="BE93" s="94">
        <f t="shared" si="109"/>
        <v>0</v>
      </c>
      <c r="BF93" s="94">
        <f t="shared" si="109"/>
        <v>0</v>
      </c>
      <c r="BG93" s="94">
        <f t="shared" si="109"/>
        <v>0</v>
      </c>
      <c r="BH93" s="94">
        <f t="shared" si="109"/>
        <v>0</v>
      </c>
      <c r="BI93" s="94">
        <f t="shared" si="109"/>
        <v>0</v>
      </c>
      <c r="BJ93" s="94">
        <f t="shared" si="109"/>
        <v>0</v>
      </c>
      <c r="BK93" s="94">
        <f t="shared" si="109"/>
        <v>0</v>
      </c>
      <c r="BL93" s="94">
        <f t="shared" si="109"/>
        <v>0</v>
      </c>
      <c r="BM93" s="94">
        <f t="shared" si="109"/>
        <v>0</v>
      </c>
      <c r="BN93" s="94">
        <f t="shared" si="109"/>
        <v>0</v>
      </c>
      <c r="BO93" s="94">
        <f t="shared" si="109"/>
        <v>0</v>
      </c>
      <c r="BP93" s="94">
        <f t="shared" si="109"/>
        <v>0</v>
      </c>
      <c r="BQ93" s="94">
        <f t="shared" si="109"/>
        <v>0</v>
      </c>
      <c r="BR93" s="94">
        <f t="shared" si="109"/>
        <v>0</v>
      </c>
      <c r="BS93" s="94">
        <f t="shared" si="109"/>
        <v>0</v>
      </c>
      <c r="BT93" s="94">
        <f t="shared" ref="BT93:CC93" si="110">BT66*(1+BT$18)^0.5</f>
        <v>0</v>
      </c>
      <c r="BU93" s="94">
        <f t="shared" si="110"/>
        <v>0</v>
      </c>
      <c r="BV93" s="94">
        <f t="shared" si="110"/>
        <v>0</v>
      </c>
      <c r="BW93" s="94">
        <f t="shared" si="110"/>
        <v>0</v>
      </c>
      <c r="BX93" s="94">
        <f t="shared" si="110"/>
        <v>0</v>
      </c>
      <c r="BY93" s="94">
        <f t="shared" si="110"/>
        <v>0</v>
      </c>
      <c r="BZ93" s="94">
        <f t="shared" si="110"/>
        <v>0</v>
      </c>
      <c r="CA93" s="94">
        <f t="shared" si="110"/>
        <v>0</v>
      </c>
      <c r="CB93" s="94">
        <f t="shared" si="110"/>
        <v>0</v>
      </c>
      <c r="CC93" s="94">
        <f t="shared" si="110"/>
        <v>0</v>
      </c>
    </row>
    <row r="94" spans="2:81" outlineLevel="1" x14ac:dyDescent="0.25">
      <c r="B94" s="92" t="str">
        <f>Inputs!B47</f>
        <v>[Not Used]</v>
      </c>
      <c r="D94" s="94">
        <f>Inputs!D47</f>
        <v>0</v>
      </c>
      <c r="E94" s="94">
        <f>Inputs!E47</f>
        <v>0</v>
      </c>
      <c r="F94" s="94">
        <f>Inputs!F47</f>
        <v>0</v>
      </c>
      <c r="H94" s="94">
        <f t="shared" ref="H94:AM94" si="111">H67*(1+H$18)^0.5</f>
        <v>0</v>
      </c>
      <c r="I94" s="94">
        <f t="shared" si="111"/>
        <v>0</v>
      </c>
      <c r="J94" s="94">
        <f t="shared" si="111"/>
        <v>0</v>
      </c>
      <c r="K94" s="94">
        <f t="shared" si="111"/>
        <v>0</v>
      </c>
      <c r="L94" s="94">
        <f t="shared" si="111"/>
        <v>0</v>
      </c>
      <c r="M94" s="94">
        <f t="shared" si="111"/>
        <v>0</v>
      </c>
      <c r="N94" s="94">
        <f t="shared" si="111"/>
        <v>0</v>
      </c>
      <c r="O94" s="94">
        <f t="shared" si="111"/>
        <v>0</v>
      </c>
      <c r="P94" s="94">
        <f t="shared" si="111"/>
        <v>0</v>
      </c>
      <c r="Q94" s="94">
        <f t="shared" si="111"/>
        <v>0</v>
      </c>
      <c r="R94" s="94">
        <f t="shared" si="111"/>
        <v>0</v>
      </c>
      <c r="S94" s="94">
        <f t="shared" si="111"/>
        <v>0</v>
      </c>
      <c r="T94" s="94">
        <f t="shared" si="111"/>
        <v>0</v>
      </c>
      <c r="U94" s="94">
        <f t="shared" si="111"/>
        <v>0</v>
      </c>
      <c r="V94" s="94">
        <f t="shared" si="111"/>
        <v>0</v>
      </c>
      <c r="W94" s="94">
        <f t="shared" si="111"/>
        <v>0</v>
      </c>
      <c r="X94" s="94">
        <f t="shared" si="111"/>
        <v>0</v>
      </c>
      <c r="Y94" s="94">
        <f t="shared" si="111"/>
        <v>0</v>
      </c>
      <c r="Z94" s="94">
        <f t="shared" si="111"/>
        <v>0</v>
      </c>
      <c r="AA94" s="94">
        <f t="shared" si="111"/>
        <v>0</v>
      </c>
      <c r="AB94" s="94">
        <f t="shared" si="111"/>
        <v>0</v>
      </c>
      <c r="AC94" s="94">
        <f t="shared" si="111"/>
        <v>0</v>
      </c>
      <c r="AD94" s="94">
        <f t="shared" si="111"/>
        <v>0</v>
      </c>
      <c r="AE94" s="94">
        <f t="shared" si="111"/>
        <v>0</v>
      </c>
      <c r="AF94" s="94">
        <f t="shared" si="111"/>
        <v>0</v>
      </c>
      <c r="AG94" s="94">
        <f t="shared" si="111"/>
        <v>0</v>
      </c>
      <c r="AH94" s="94">
        <f t="shared" si="111"/>
        <v>0</v>
      </c>
      <c r="AI94" s="94">
        <f t="shared" si="111"/>
        <v>0</v>
      </c>
      <c r="AJ94" s="94">
        <f t="shared" si="111"/>
        <v>0</v>
      </c>
      <c r="AK94" s="94">
        <f t="shared" si="111"/>
        <v>0</v>
      </c>
      <c r="AL94" s="94">
        <f t="shared" si="111"/>
        <v>0</v>
      </c>
      <c r="AM94" s="94">
        <f t="shared" si="111"/>
        <v>0</v>
      </c>
      <c r="AN94" s="94">
        <f t="shared" ref="AN94:BS94" si="112">AN67*(1+AN$18)^0.5</f>
        <v>0</v>
      </c>
      <c r="AO94" s="94">
        <f t="shared" si="112"/>
        <v>0</v>
      </c>
      <c r="AP94" s="94">
        <f t="shared" si="112"/>
        <v>0</v>
      </c>
      <c r="AQ94" s="94">
        <f t="shared" si="112"/>
        <v>0</v>
      </c>
      <c r="AR94" s="94">
        <f t="shared" si="112"/>
        <v>0</v>
      </c>
      <c r="AS94" s="94">
        <f t="shared" si="112"/>
        <v>0</v>
      </c>
      <c r="AT94" s="94">
        <f t="shared" si="112"/>
        <v>0</v>
      </c>
      <c r="AU94" s="94">
        <f t="shared" si="112"/>
        <v>0</v>
      </c>
      <c r="AV94" s="94">
        <f t="shared" si="112"/>
        <v>0</v>
      </c>
      <c r="AW94" s="94">
        <f t="shared" si="112"/>
        <v>0</v>
      </c>
      <c r="AX94" s="94">
        <f t="shared" si="112"/>
        <v>0</v>
      </c>
      <c r="AY94" s="94">
        <f t="shared" si="112"/>
        <v>0</v>
      </c>
      <c r="AZ94" s="94">
        <f t="shared" si="112"/>
        <v>0</v>
      </c>
      <c r="BA94" s="94">
        <f t="shared" si="112"/>
        <v>0</v>
      </c>
      <c r="BB94" s="94">
        <f t="shared" si="112"/>
        <v>0</v>
      </c>
      <c r="BC94" s="94">
        <f t="shared" si="112"/>
        <v>0</v>
      </c>
      <c r="BD94" s="94">
        <f t="shared" si="112"/>
        <v>0</v>
      </c>
      <c r="BE94" s="94">
        <f t="shared" si="112"/>
        <v>0</v>
      </c>
      <c r="BF94" s="94">
        <f t="shared" si="112"/>
        <v>0</v>
      </c>
      <c r="BG94" s="94">
        <f t="shared" si="112"/>
        <v>0</v>
      </c>
      <c r="BH94" s="94">
        <f t="shared" si="112"/>
        <v>0</v>
      </c>
      <c r="BI94" s="94">
        <f t="shared" si="112"/>
        <v>0</v>
      </c>
      <c r="BJ94" s="94">
        <f t="shared" si="112"/>
        <v>0</v>
      </c>
      <c r="BK94" s="94">
        <f t="shared" si="112"/>
        <v>0</v>
      </c>
      <c r="BL94" s="94">
        <f t="shared" si="112"/>
        <v>0</v>
      </c>
      <c r="BM94" s="94">
        <f t="shared" si="112"/>
        <v>0</v>
      </c>
      <c r="BN94" s="94">
        <f t="shared" si="112"/>
        <v>0</v>
      </c>
      <c r="BO94" s="94">
        <f t="shared" si="112"/>
        <v>0</v>
      </c>
      <c r="BP94" s="94">
        <f t="shared" si="112"/>
        <v>0</v>
      </c>
      <c r="BQ94" s="94">
        <f t="shared" si="112"/>
        <v>0</v>
      </c>
      <c r="BR94" s="94">
        <f t="shared" si="112"/>
        <v>0</v>
      </c>
      <c r="BS94" s="94">
        <f t="shared" si="112"/>
        <v>0</v>
      </c>
      <c r="BT94" s="94">
        <f t="shared" ref="BT94:CC94" si="113">BT67*(1+BT$18)^0.5</f>
        <v>0</v>
      </c>
      <c r="BU94" s="94">
        <f t="shared" si="113"/>
        <v>0</v>
      </c>
      <c r="BV94" s="94">
        <f t="shared" si="113"/>
        <v>0</v>
      </c>
      <c r="BW94" s="94">
        <f t="shared" si="113"/>
        <v>0</v>
      </c>
      <c r="BX94" s="94">
        <f t="shared" si="113"/>
        <v>0</v>
      </c>
      <c r="BY94" s="94">
        <f t="shared" si="113"/>
        <v>0</v>
      </c>
      <c r="BZ94" s="94">
        <f t="shared" si="113"/>
        <v>0</v>
      </c>
      <c r="CA94" s="94">
        <f t="shared" si="113"/>
        <v>0</v>
      </c>
      <c r="CB94" s="94">
        <f t="shared" si="113"/>
        <v>0</v>
      </c>
      <c r="CC94" s="94">
        <f t="shared" si="113"/>
        <v>0</v>
      </c>
    </row>
    <row r="95" spans="2:81" outlineLevel="1" x14ac:dyDescent="0.25">
      <c r="B95" s="92" t="str">
        <f>Inputs!B48</f>
        <v>[Not Used]</v>
      </c>
      <c r="D95" s="94">
        <f>Inputs!D48</f>
        <v>0</v>
      </c>
      <c r="E95" s="94">
        <f>Inputs!E48</f>
        <v>0</v>
      </c>
      <c r="F95" s="94">
        <f>Inputs!F48</f>
        <v>0</v>
      </c>
      <c r="H95" s="94">
        <f t="shared" ref="H95:AM95" si="114">H68*(1+H$18)^0.5</f>
        <v>0</v>
      </c>
      <c r="I95" s="94">
        <f t="shared" si="114"/>
        <v>0</v>
      </c>
      <c r="J95" s="94">
        <f t="shared" si="114"/>
        <v>0</v>
      </c>
      <c r="K95" s="94">
        <f t="shared" si="114"/>
        <v>0</v>
      </c>
      <c r="L95" s="94">
        <f t="shared" si="114"/>
        <v>0</v>
      </c>
      <c r="M95" s="94">
        <f t="shared" si="114"/>
        <v>0</v>
      </c>
      <c r="N95" s="94">
        <f t="shared" si="114"/>
        <v>0</v>
      </c>
      <c r="O95" s="94">
        <f t="shared" si="114"/>
        <v>0</v>
      </c>
      <c r="P95" s="94">
        <f t="shared" si="114"/>
        <v>0</v>
      </c>
      <c r="Q95" s="94">
        <f t="shared" si="114"/>
        <v>0</v>
      </c>
      <c r="R95" s="94">
        <f t="shared" si="114"/>
        <v>0</v>
      </c>
      <c r="S95" s="94">
        <f t="shared" si="114"/>
        <v>0</v>
      </c>
      <c r="T95" s="94">
        <f t="shared" si="114"/>
        <v>0</v>
      </c>
      <c r="U95" s="94">
        <f t="shared" si="114"/>
        <v>0</v>
      </c>
      <c r="V95" s="94">
        <f t="shared" si="114"/>
        <v>0</v>
      </c>
      <c r="W95" s="94">
        <f t="shared" si="114"/>
        <v>0</v>
      </c>
      <c r="X95" s="94">
        <f t="shared" si="114"/>
        <v>0</v>
      </c>
      <c r="Y95" s="94">
        <f t="shared" si="114"/>
        <v>0</v>
      </c>
      <c r="Z95" s="94">
        <f t="shared" si="114"/>
        <v>0</v>
      </c>
      <c r="AA95" s="94">
        <f t="shared" si="114"/>
        <v>0</v>
      </c>
      <c r="AB95" s="94">
        <f t="shared" si="114"/>
        <v>0</v>
      </c>
      <c r="AC95" s="94">
        <f t="shared" si="114"/>
        <v>0</v>
      </c>
      <c r="AD95" s="94">
        <f t="shared" si="114"/>
        <v>0</v>
      </c>
      <c r="AE95" s="94">
        <f t="shared" si="114"/>
        <v>0</v>
      </c>
      <c r="AF95" s="94">
        <f t="shared" si="114"/>
        <v>0</v>
      </c>
      <c r="AG95" s="94">
        <f t="shared" si="114"/>
        <v>0</v>
      </c>
      <c r="AH95" s="94">
        <f t="shared" si="114"/>
        <v>0</v>
      </c>
      <c r="AI95" s="94">
        <f t="shared" si="114"/>
        <v>0</v>
      </c>
      <c r="AJ95" s="94">
        <f t="shared" si="114"/>
        <v>0</v>
      </c>
      <c r="AK95" s="94">
        <f t="shared" si="114"/>
        <v>0</v>
      </c>
      <c r="AL95" s="94">
        <f t="shared" si="114"/>
        <v>0</v>
      </c>
      <c r="AM95" s="94">
        <f t="shared" si="114"/>
        <v>0</v>
      </c>
      <c r="AN95" s="94">
        <f t="shared" ref="AN95:BS95" si="115">AN68*(1+AN$18)^0.5</f>
        <v>0</v>
      </c>
      <c r="AO95" s="94">
        <f t="shared" si="115"/>
        <v>0</v>
      </c>
      <c r="AP95" s="94">
        <f t="shared" si="115"/>
        <v>0</v>
      </c>
      <c r="AQ95" s="94">
        <f t="shared" si="115"/>
        <v>0</v>
      </c>
      <c r="AR95" s="94">
        <f t="shared" si="115"/>
        <v>0</v>
      </c>
      <c r="AS95" s="94">
        <f t="shared" si="115"/>
        <v>0</v>
      </c>
      <c r="AT95" s="94">
        <f t="shared" si="115"/>
        <v>0</v>
      </c>
      <c r="AU95" s="94">
        <f t="shared" si="115"/>
        <v>0</v>
      </c>
      <c r="AV95" s="94">
        <f t="shared" si="115"/>
        <v>0</v>
      </c>
      <c r="AW95" s="94">
        <f t="shared" si="115"/>
        <v>0</v>
      </c>
      <c r="AX95" s="94">
        <f t="shared" si="115"/>
        <v>0</v>
      </c>
      <c r="AY95" s="94">
        <f t="shared" si="115"/>
        <v>0</v>
      </c>
      <c r="AZ95" s="94">
        <f t="shared" si="115"/>
        <v>0</v>
      </c>
      <c r="BA95" s="94">
        <f t="shared" si="115"/>
        <v>0</v>
      </c>
      <c r="BB95" s="94">
        <f t="shared" si="115"/>
        <v>0</v>
      </c>
      <c r="BC95" s="94">
        <f t="shared" si="115"/>
        <v>0</v>
      </c>
      <c r="BD95" s="94">
        <f t="shared" si="115"/>
        <v>0</v>
      </c>
      <c r="BE95" s="94">
        <f t="shared" si="115"/>
        <v>0</v>
      </c>
      <c r="BF95" s="94">
        <f t="shared" si="115"/>
        <v>0</v>
      </c>
      <c r="BG95" s="94">
        <f t="shared" si="115"/>
        <v>0</v>
      </c>
      <c r="BH95" s="94">
        <f t="shared" si="115"/>
        <v>0</v>
      </c>
      <c r="BI95" s="94">
        <f t="shared" si="115"/>
        <v>0</v>
      </c>
      <c r="BJ95" s="94">
        <f t="shared" si="115"/>
        <v>0</v>
      </c>
      <c r="BK95" s="94">
        <f t="shared" si="115"/>
        <v>0</v>
      </c>
      <c r="BL95" s="94">
        <f t="shared" si="115"/>
        <v>0</v>
      </c>
      <c r="BM95" s="94">
        <f t="shared" si="115"/>
        <v>0</v>
      </c>
      <c r="BN95" s="94">
        <f t="shared" si="115"/>
        <v>0</v>
      </c>
      <c r="BO95" s="94">
        <f t="shared" si="115"/>
        <v>0</v>
      </c>
      <c r="BP95" s="94">
        <f t="shared" si="115"/>
        <v>0</v>
      </c>
      <c r="BQ95" s="94">
        <f t="shared" si="115"/>
        <v>0</v>
      </c>
      <c r="BR95" s="94">
        <f t="shared" si="115"/>
        <v>0</v>
      </c>
      <c r="BS95" s="94">
        <f t="shared" si="115"/>
        <v>0</v>
      </c>
      <c r="BT95" s="94">
        <f t="shared" ref="BT95:CC95" si="116">BT68*(1+BT$18)^0.5</f>
        <v>0</v>
      </c>
      <c r="BU95" s="94">
        <f t="shared" si="116"/>
        <v>0</v>
      </c>
      <c r="BV95" s="94">
        <f t="shared" si="116"/>
        <v>0</v>
      </c>
      <c r="BW95" s="94">
        <f t="shared" si="116"/>
        <v>0</v>
      </c>
      <c r="BX95" s="94">
        <f t="shared" si="116"/>
        <v>0</v>
      </c>
      <c r="BY95" s="94">
        <f t="shared" si="116"/>
        <v>0</v>
      </c>
      <c r="BZ95" s="94">
        <f t="shared" si="116"/>
        <v>0</v>
      </c>
      <c r="CA95" s="94">
        <f t="shared" si="116"/>
        <v>0</v>
      </c>
      <c r="CB95" s="94">
        <f t="shared" si="116"/>
        <v>0</v>
      </c>
      <c r="CC95" s="94">
        <f t="shared" si="116"/>
        <v>0</v>
      </c>
    </row>
    <row r="96" spans="2:81" outlineLevel="1" x14ac:dyDescent="0.25">
      <c r="B96" s="92" t="str">
        <f>Inputs!B49</f>
        <v>[Not Used]</v>
      </c>
      <c r="D96" s="94">
        <f>Inputs!D49</f>
        <v>0</v>
      </c>
      <c r="E96" s="94">
        <f>Inputs!E49</f>
        <v>0</v>
      </c>
      <c r="F96" s="94">
        <f>Inputs!F49</f>
        <v>0</v>
      </c>
      <c r="H96" s="94">
        <f t="shared" ref="H96:AM96" si="117">H69*(1+H$18)^0.5</f>
        <v>0</v>
      </c>
      <c r="I96" s="94">
        <f t="shared" si="117"/>
        <v>0</v>
      </c>
      <c r="J96" s="94">
        <f t="shared" si="117"/>
        <v>0</v>
      </c>
      <c r="K96" s="94">
        <f t="shared" si="117"/>
        <v>0</v>
      </c>
      <c r="L96" s="94">
        <f t="shared" si="117"/>
        <v>0</v>
      </c>
      <c r="M96" s="94">
        <f t="shared" si="117"/>
        <v>0</v>
      </c>
      <c r="N96" s="94">
        <f t="shared" si="117"/>
        <v>0</v>
      </c>
      <c r="O96" s="94">
        <f t="shared" si="117"/>
        <v>0</v>
      </c>
      <c r="P96" s="94">
        <f t="shared" si="117"/>
        <v>0</v>
      </c>
      <c r="Q96" s="94">
        <f t="shared" si="117"/>
        <v>0</v>
      </c>
      <c r="R96" s="94">
        <f t="shared" si="117"/>
        <v>0</v>
      </c>
      <c r="S96" s="94">
        <f t="shared" si="117"/>
        <v>0</v>
      </c>
      <c r="T96" s="94">
        <f t="shared" si="117"/>
        <v>0</v>
      </c>
      <c r="U96" s="94">
        <f t="shared" si="117"/>
        <v>0</v>
      </c>
      <c r="V96" s="94">
        <f t="shared" si="117"/>
        <v>0</v>
      </c>
      <c r="W96" s="94">
        <f t="shared" si="117"/>
        <v>0</v>
      </c>
      <c r="X96" s="94">
        <f t="shared" si="117"/>
        <v>0</v>
      </c>
      <c r="Y96" s="94">
        <f t="shared" si="117"/>
        <v>0</v>
      </c>
      <c r="Z96" s="94">
        <f t="shared" si="117"/>
        <v>0</v>
      </c>
      <c r="AA96" s="94">
        <f t="shared" si="117"/>
        <v>0</v>
      </c>
      <c r="AB96" s="94">
        <f t="shared" si="117"/>
        <v>0</v>
      </c>
      <c r="AC96" s="94">
        <f t="shared" si="117"/>
        <v>0</v>
      </c>
      <c r="AD96" s="94">
        <f t="shared" si="117"/>
        <v>0</v>
      </c>
      <c r="AE96" s="94">
        <f t="shared" si="117"/>
        <v>0</v>
      </c>
      <c r="AF96" s="94">
        <f t="shared" si="117"/>
        <v>0</v>
      </c>
      <c r="AG96" s="94">
        <f t="shared" si="117"/>
        <v>0</v>
      </c>
      <c r="AH96" s="94">
        <f t="shared" si="117"/>
        <v>0</v>
      </c>
      <c r="AI96" s="94">
        <f t="shared" si="117"/>
        <v>0</v>
      </c>
      <c r="AJ96" s="94">
        <f t="shared" si="117"/>
        <v>0</v>
      </c>
      <c r="AK96" s="94">
        <f t="shared" si="117"/>
        <v>0</v>
      </c>
      <c r="AL96" s="94">
        <f t="shared" si="117"/>
        <v>0</v>
      </c>
      <c r="AM96" s="94">
        <f t="shared" si="117"/>
        <v>0</v>
      </c>
      <c r="AN96" s="94">
        <f t="shared" ref="AN96:BS96" si="118">AN69*(1+AN$18)^0.5</f>
        <v>0</v>
      </c>
      <c r="AO96" s="94">
        <f t="shared" si="118"/>
        <v>0</v>
      </c>
      <c r="AP96" s="94">
        <f t="shared" si="118"/>
        <v>0</v>
      </c>
      <c r="AQ96" s="94">
        <f t="shared" si="118"/>
        <v>0</v>
      </c>
      <c r="AR96" s="94">
        <f t="shared" si="118"/>
        <v>0</v>
      </c>
      <c r="AS96" s="94">
        <f t="shared" si="118"/>
        <v>0</v>
      </c>
      <c r="AT96" s="94">
        <f t="shared" si="118"/>
        <v>0</v>
      </c>
      <c r="AU96" s="94">
        <f t="shared" si="118"/>
        <v>0</v>
      </c>
      <c r="AV96" s="94">
        <f t="shared" si="118"/>
        <v>0</v>
      </c>
      <c r="AW96" s="94">
        <f t="shared" si="118"/>
        <v>0</v>
      </c>
      <c r="AX96" s="94">
        <f t="shared" si="118"/>
        <v>0</v>
      </c>
      <c r="AY96" s="94">
        <f t="shared" si="118"/>
        <v>0</v>
      </c>
      <c r="AZ96" s="94">
        <f t="shared" si="118"/>
        <v>0</v>
      </c>
      <c r="BA96" s="94">
        <f t="shared" si="118"/>
        <v>0</v>
      </c>
      <c r="BB96" s="94">
        <f t="shared" si="118"/>
        <v>0</v>
      </c>
      <c r="BC96" s="94">
        <f t="shared" si="118"/>
        <v>0</v>
      </c>
      <c r="BD96" s="94">
        <f t="shared" si="118"/>
        <v>0</v>
      </c>
      <c r="BE96" s="94">
        <f t="shared" si="118"/>
        <v>0</v>
      </c>
      <c r="BF96" s="94">
        <f t="shared" si="118"/>
        <v>0</v>
      </c>
      <c r="BG96" s="94">
        <f t="shared" si="118"/>
        <v>0</v>
      </c>
      <c r="BH96" s="94">
        <f t="shared" si="118"/>
        <v>0</v>
      </c>
      <c r="BI96" s="94">
        <f t="shared" si="118"/>
        <v>0</v>
      </c>
      <c r="BJ96" s="94">
        <f t="shared" si="118"/>
        <v>0</v>
      </c>
      <c r="BK96" s="94">
        <f t="shared" si="118"/>
        <v>0</v>
      </c>
      <c r="BL96" s="94">
        <f t="shared" si="118"/>
        <v>0</v>
      </c>
      <c r="BM96" s="94">
        <f t="shared" si="118"/>
        <v>0</v>
      </c>
      <c r="BN96" s="94">
        <f t="shared" si="118"/>
        <v>0</v>
      </c>
      <c r="BO96" s="94">
        <f t="shared" si="118"/>
        <v>0</v>
      </c>
      <c r="BP96" s="94">
        <f t="shared" si="118"/>
        <v>0</v>
      </c>
      <c r="BQ96" s="94">
        <f t="shared" si="118"/>
        <v>0</v>
      </c>
      <c r="BR96" s="94">
        <f t="shared" si="118"/>
        <v>0</v>
      </c>
      <c r="BS96" s="94">
        <f t="shared" si="118"/>
        <v>0</v>
      </c>
      <c r="BT96" s="94">
        <f t="shared" ref="BT96:CC96" si="119">BT69*(1+BT$18)^0.5</f>
        <v>0</v>
      </c>
      <c r="BU96" s="94">
        <f t="shared" si="119"/>
        <v>0</v>
      </c>
      <c r="BV96" s="94">
        <f t="shared" si="119"/>
        <v>0</v>
      </c>
      <c r="BW96" s="94">
        <f t="shared" si="119"/>
        <v>0</v>
      </c>
      <c r="BX96" s="94">
        <f t="shared" si="119"/>
        <v>0</v>
      </c>
      <c r="BY96" s="94">
        <f t="shared" si="119"/>
        <v>0</v>
      </c>
      <c r="BZ96" s="94">
        <f t="shared" si="119"/>
        <v>0</v>
      </c>
      <c r="CA96" s="94">
        <f t="shared" si="119"/>
        <v>0</v>
      </c>
      <c r="CB96" s="94">
        <f t="shared" si="119"/>
        <v>0</v>
      </c>
      <c r="CC96" s="94">
        <f t="shared" si="119"/>
        <v>0</v>
      </c>
    </row>
    <row r="97" spans="1:81" outlineLevel="1" x14ac:dyDescent="0.25">
      <c r="B97" s="92" t="str">
        <f>Inputs!B50</f>
        <v>[Not Used]</v>
      </c>
      <c r="D97" s="94">
        <f>Inputs!D50</f>
        <v>0</v>
      </c>
      <c r="E97" s="94">
        <f>Inputs!E50</f>
        <v>0</v>
      </c>
      <c r="F97" s="94">
        <f>Inputs!F50</f>
        <v>0</v>
      </c>
      <c r="H97" s="94">
        <f t="shared" ref="H97:AM97" si="120">H70*(1+H$18)^0.5</f>
        <v>0</v>
      </c>
      <c r="I97" s="94">
        <f t="shared" si="120"/>
        <v>0</v>
      </c>
      <c r="J97" s="94">
        <f t="shared" si="120"/>
        <v>0</v>
      </c>
      <c r="K97" s="94">
        <f t="shared" si="120"/>
        <v>0</v>
      </c>
      <c r="L97" s="94">
        <f t="shared" si="120"/>
        <v>0</v>
      </c>
      <c r="M97" s="94">
        <f t="shared" si="120"/>
        <v>0</v>
      </c>
      <c r="N97" s="94">
        <f t="shared" si="120"/>
        <v>0</v>
      </c>
      <c r="O97" s="94">
        <f t="shared" si="120"/>
        <v>0</v>
      </c>
      <c r="P97" s="94">
        <f t="shared" si="120"/>
        <v>0</v>
      </c>
      <c r="Q97" s="94">
        <f t="shared" si="120"/>
        <v>0</v>
      </c>
      <c r="R97" s="94">
        <f t="shared" si="120"/>
        <v>0</v>
      </c>
      <c r="S97" s="94">
        <f t="shared" si="120"/>
        <v>0</v>
      </c>
      <c r="T97" s="94">
        <f t="shared" si="120"/>
        <v>0</v>
      </c>
      <c r="U97" s="94">
        <f t="shared" si="120"/>
        <v>0</v>
      </c>
      <c r="V97" s="94">
        <f t="shared" si="120"/>
        <v>0</v>
      </c>
      <c r="W97" s="94">
        <f t="shared" si="120"/>
        <v>0</v>
      </c>
      <c r="X97" s="94">
        <f t="shared" si="120"/>
        <v>0</v>
      </c>
      <c r="Y97" s="94">
        <f t="shared" si="120"/>
        <v>0</v>
      </c>
      <c r="Z97" s="94">
        <f t="shared" si="120"/>
        <v>0</v>
      </c>
      <c r="AA97" s="94">
        <f t="shared" si="120"/>
        <v>0</v>
      </c>
      <c r="AB97" s="94">
        <f t="shared" si="120"/>
        <v>0</v>
      </c>
      <c r="AC97" s="94">
        <f t="shared" si="120"/>
        <v>0</v>
      </c>
      <c r="AD97" s="94">
        <f t="shared" si="120"/>
        <v>0</v>
      </c>
      <c r="AE97" s="94">
        <f t="shared" si="120"/>
        <v>0</v>
      </c>
      <c r="AF97" s="94">
        <f t="shared" si="120"/>
        <v>0</v>
      </c>
      <c r="AG97" s="94">
        <f t="shared" si="120"/>
        <v>0</v>
      </c>
      <c r="AH97" s="94">
        <f t="shared" si="120"/>
        <v>0</v>
      </c>
      <c r="AI97" s="94">
        <f t="shared" si="120"/>
        <v>0</v>
      </c>
      <c r="AJ97" s="94">
        <f t="shared" si="120"/>
        <v>0</v>
      </c>
      <c r="AK97" s="94">
        <f t="shared" si="120"/>
        <v>0</v>
      </c>
      <c r="AL97" s="94">
        <f t="shared" si="120"/>
        <v>0</v>
      </c>
      <c r="AM97" s="94">
        <f t="shared" si="120"/>
        <v>0</v>
      </c>
      <c r="AN97" s="94">
        <f t="shared" ref="AN97:BS97" si="121">AN70*(1+AN$18)^0.5</f>
        <v>0</v>
      </c>
      <c r="AO97" s="94">
        <f t="shared" si="121"/>
        <v>0</v>
      </c>
      <c r="AP97" s="94">
        <f t="shared" si="121"/>
        <v>0</v>
      </c>
      <c r="AQ97" s="94">
        <f t="shared" si="121"/>
        <v>0</v>
      </c>
      <c r="AR97" s="94">
        <f t="shared" si="121"/>
        <v>0</v>
      </c>
      <c r="AS97" s="94">
        <f t="shared" si="121"/>
        <v>0</v>
      </c>
      <c r="AT97" s="94">
        <f t="shared" si="121"/>
        <v>0</v>
      </c>
      <c r="AU97" s="94">
        <f t="shared" si="121"/>
        <v>0</v>
      </c>
      <c r="AV97" s="94">
        <f t="shared" si="121"/>
        <v>0</v>
      </c>
      <c r="AW97" s="94">
        <f t="shared" si="121"/>
        <v>0</v>
      </c>
      <c r="AX97" s="94">
        <f t="shared" si="121"/>
        <v>0</v>
      </c>
      <c r="AY97" s="94">
        <f t="shared" si="121"/>
        <v>0</v>
      </c>
      <c r="AZ97" s="94">
        <f t="shared" si="121"/>
        <v>0</v>
      </c>
      <c r="BA97" s="94">
        <f t="shared" si="121"/>
        <v>0</v>
      </c>
      <c r="BB97" s="94">
        <f t="shared" si="121"/>
        <v>0</v>
      </c>
      <c r="BC97" s="94">
        <f t="shared" si="121"/>
        <v>0</v>
      </c>
      <c r="BD97" s="94">
        <f t="shared" si="121"/>
        <v>0</v>
      </c>
      <c r="BE97" s="94">
        <f t="shared" si="121"/>
        <v>0</v>
      </c>
      <c r="BF97" s="94">
        <f t="shared" si="121"/>
        <v>0</v>
      </c>
      <c r="BG97" s="94">
        <f t="shared" si="121"/>
        <v>0</v>
      </c>
      <c r="BH97" s="94">
        <f t="shared" si="121"/>
        <v>0</v>
      </c>
      <c r="BI97" s="94">
        <f t="shared" si="121"/>
        <v>0</v>
      </c>
      <c r="BJ97" s="94">
        <f t="shared" si="121"/>
        <v>0</v>
      </c>
      <c r="BK97" s="94">
        <f t="shared" si="121"/>
        <v>0</v>
      </c>
      <c r="BL97" s="94">
        <f t="shared" si="121"/>
        <v>0</v>
      </c>
      <c r="BM97" s="94">
        <f t="shared" si="121"/>
        <v>0</v>
      </c>
      <c r="BN97" s="94">
        <f t="shared" si="121"/>
        <v>0</v>
      </c>
      <c r="BO97" s="94">
        <f t="shared" si="121"/>
        <v>0</v>
      </c>
      <c r="BP97" s="94">
        <f t="shared" si="121"/>
        <v>0</v>
      </c>
      <c r="BQ97" s="94">
        <f t="shared" si="121"/>
        <v>0</v>
      </c>
      <c r="BR97" s="94">
        <f t="shared" si="121"/>
        <v>0</v>
      </c>
      <c r="BS97" s="94">
        <f t="shared" si="121"/>
        <v>0</v>
      </c>
      <c r="BT97" s="94">
        <f t="shared" ref="BT97:CC97" si="122">BT70*(1+BT$18)^0.5</f>
        <v>0</v>
      </c>
      <c r="BU97" s="94">
        <f t="shared" si="122"/>
        <v>0</v>
      </c>
      <c r="BV97" s="94">
        <f t="shared" si="122"/>
        <v>0</v>
      </c>
      <c r="BW97" s="94">
        <f t="shared" si="122"/>
        <v>0</v>
      </c>
      <c r="BX97" s="94">
        <f t="shared" si="122"/>
        <v>0</v>
      </c>
      <c r="BY97" s="94">
        <f t="shared" si="122"/>
        <v>0</v>
      </c>
      <c r="BZ97" s="94">
        <f t="shared" si="122"/>
        <v>0</v>
      </c>
      <c r="CA97" s="94">
        <f t="shared" si="122"/>
        <v>0</v>
      </c>
      <c r="CB97" s="94">
        <f t="shared" si="122"/>
        <v>0</v>
      </c>
      <c r="CC97" s="94">
        <f t="shared" si="122"/>
        <v>0</v>
      </c>
    </row>
    <row r="98" spans="1:81" outlineLevel="1" x14ac:dyDescent="0.25">
      <c r="B98" s="92" t="str">
        <f>Inputs!B51</f>
        <v>[Not Used]</v>
      </c>
      <c r="D98" s="94">
        <f>Inputs!D51</f>
        <v>0</v>
      </c>
      <c r="E98" s="94">
        <f>Inputs!E51</f>
        <v>0</v>
      </c>
      <c r="F98" s="94">
        <f>Inputs!F51</f>
        <v>0</v>
      </c>
      <c r="H98" s="94">
        <f t="shared" ref="H98:AM98" si="123">H71*(1+H$18)^0.5</f>
        <v>0</v>
      </c>
      <c r="I98" s="94">
        <f t="shared" si="123"/>
        <v>0</v>
      </c>
      <c r="J98" s="94">
        <f t="shared" si="123"/>
        <v>0</v>
      </c>
      <c r="K98" s="94">
        <f t="shared" si="123"/>
        <v>0</v>
      </c>
      <c r="L98" s="94">
        <f t="shared" si="123"/>
        <v>0</v>
      </c>
      <c r="M98" s="94">
        <f t="shared" si="123"/>
        <v>0</v>
      </c>
      <c r="N98" s="94">
        <f t="shared" si="123"/>
        <v>0</v>
      </c>
      <c r="O98" s="94">
        <f t="shared" si="123"/>
        <v>0</v>
      </c>
      <c r="P98" s="94">
        <f t="shared" si="123"/>
        <v>0</v>
      </c>
      <c r="Q98" s="94">
        <f t="shared" si="123"/>
        <v>0</v>
      </c>
      <c r="R98" s="94">
        <f t="shared" si="123"/>
        <v>0</v>
      </c>
      <c r="S98" s="94">
        <f t="shared" si="123"/>
        <v>0</v>
      </c>
      <c r="T98" s="94">
        <f t="shared" si="123"/>
        <v>0</v>
      </c>
      <c r="U98" s="94">
        <f t="shared" si="123"/>
        <v>0</v>
      </c>
      <c r="V98" s="94">
        <f t="shared" si="123"/>
        <v>0</v>
      </c>
      <c r="W98" s="94">
        <f t="shared" si="123"/>
        <v>0</v>
      </c>
      <c r="X98" s="94">
        <f t="shared" si="123"/>
        <v>0</v>
      </c>
      <c r="Y98" s="94">
        <f t="shared" si="123"/>
        <v>0</v>
      </c>
      <c r="Z98" s="94">
        <f t="shared" si="123"/>
        <v>0</v>
      </c>
      <c r="AA98" s="94">
        <f t="shared" si="123"/>
        <v>0</v>
      </c>
      <c r="AB98" s="94">
        <f t="shared" si="123"/>
        <v>0</v>
      </c>
      <c r="AC98" s="94">
        <f t="shared" si="123"/>
        <v>0</v>
      </c>
      <c r="AD98" s="94">
        <f t="shared" si="123"/>
        <v>0</v>
      </c>
      <c r="AE98" s="94">
        <f t="shared" si="123"/>
        <v>0</v>
      </c>
      <c r="AF98" s="94">
        <f t="shared" si="123"/>
        <v>0</v>
      </c>
      <c r="AG98" s="94">
        <f t="shared" si="123"/>
        <v>0</v>
      </c>
      <c r="AH98" s="94">
        <f t="shared" si="123"/>
        <v>0</v>
      </c>
      <c r="AI98" s="94">
        <f t="shared" si="123"/>
        <v>0</v>
      </c>
      <c r="AJ98" s="94">
        <f t="shared" si="123"/>
        <v>0</v>
      </c>
      <c r="AK98" s="94">
        <f t="shared" si="123"/>
        <v>0</v>
      </c>
      <c r="AL98" s="94">
        <f t="shared" si="123"/>
        <v>0</v>
      </c>
      <c r="AM98" s="94">
        <f t="shared" si="123"/>
        <v>0</v>
      </c>
      <c r="AN98" s="94">
        <f t="shared" ref="AN98:BS98" si="124">AN71*(1+AN$18)^0.5</f>
        <v>0</v>
      </c>
      <c r="AO98" s="94">
        <f t="shared" si="124"/>
        <v>0</v>
      </c>
      <c r="AP98" s="94">
        <f t="shared" si="124"/>
        <v>0</v>
      </c>
      <c r="AQ98" s="94">
        <f t="shared" si="124"/>
        <v>0</v>
      </c>
      <c r="AR98" s="94">
        <f t="shared" si="124"/>
        <v>0</v>
      </c>
      <c r="AS98" s="94">
        <f t="shared" si="124"/>
        <v>0</v>
      </c>
      <c r="AT98" s="94">
        <f t="shared" si="124"/>
        <v>0</v>
      </c>
      <c r="AU98" s="94">
        <f t="shared" si="124"/>
        <v>0</v>
      </c>
      <c r="AV98" s="94">
        <f t="shared" si="124"/>
        <v>0</v>
      </c>
      <c r="AW98" s="94">
        <f t="shared" si="124"/>
        <v>0</v>
      </c>
      <c r="AX98" s="94">
        <f t="shared" si="124"/>
        <v>0</v>
      </c>
      <c r="AY98" s="94">
        <f t="shared" si="124"/>
        <v>0</v>
      </c>
      <c r="AZ98" s="94">
        <f t="shared" si="124"/>
        <v>0</v>
      </c>
      <c r="BA98" s="94">
        <f t="shared" si="124"/>
        <v>0</v>
      </c>
      <c r="BB98" s="94">
        <f t="shared" si="124"/>
        <v>0</v>
      </c>
      <c r="BC98" s="94">
        <f t="shared" si="124"/>
        <v>0</v>
      </c>
      <c r="BD98" s="94">
        <f t="shared" si="124"/>
        <v>0</v>
      </c>
      <c r="BE98" s="94">
        <f t="shared" si="124"/>
        <v>0</v>
      </c>
      <c r="BF98" s="94">
        <f t="shared" si="124"/>
        <v>0</v>
      </c>
      <c r="BG98" s="94">
        <f t="shared" si="124"/>
        <v>0</v>
      </c>
      <c r="BH98" s="94">
        <f t="shared" si="124"/>
        <v>0</v>
      </c>
      <c r="BI98" s="94">
        <f t="shared" si="124"/>
        <v>0</v>
      </c>
      <c r="BJ98" s="94">
        <f t="shared" si="124"/>
        <v>0</v>
      </c>
      <c r="BK98" s="94">
        <f t="shared" si="124"/>
        <v>0</v>
      </c>
      <c r="BL98" s="94">
        <f t="shared" si="124"/>
        <v>0</v>
      </c>
      <c r="BM98" s="94">
        <f t="shared" si="124"/>
        <v>0</v>
      </c>
      <c r="BN98" s="94">
        <f t="shared" si="124"/>
        <v>0</v>
      </c>
      <c r="BO98" s="94">
        <f t="shared" si="124"/>
        <v>0</v>
      </c>
      <c r="BP98" s="94">
        <f t="shared" si="124"/>
        <v>0</v>
      </c>
      <c r="BQ98" s="94">
        <f t="shared" si="124"/>
        <v>0</v>
      </c>
      <c r="BR98" s="94">
        <f t="shared" si="124"/>
        <v>0</v>
      </c>
      <c r="BS98" s="94">
        <f t="shared" si="124"/>
        <v>0</v>
      </c>
      <c r="BT98" s="94">
        <f t="shared" ref="BT98:CC98" si="125">BT71*(1+BT$18)^0.5</f>
        <v>0</v>
      </c>
      <c r="BU98" s="94">
        <f t="shared" si="125"/>
        <v>0</v>
      </c>
      <c r="BV98" s="94">
        <f t="shared" si="125"/>
        <v>0</v>
      </c>
      <c r="BW98" s="94">
        <f t="shared" si="125"/>
        <v>0</v>
      </c>
      <c r="BX98" s="94">
        <f t="shared" si="125"/>
        <v>0</v>
      </c>
      <c r="BY98" s="94">
        <f t="shared" si="125"/>
        <v>0</v>
      </c>
      <c r="BZ98" s="94">
        <f t="shared" si="125"/>
        <v>0</v>
      </c>
      <c r="CA98" s="94">
        <f t="shared" si="125"/>
        <v>0</v>
      </c>
      <c r="CB98" s="94">
        <f t="shared" si="125"/>
        <v>0</v>
      </c>
      <c r="CC98" s="94">
        <f t="shared" si="125"/>
        <v>0</v>
      </c>
    </row>
    <row r="99" spans="1:81" outlineLevel="1" x14ac:dyDescent="0.25">
      <c r="B99" s="92" t="str">
        <f>Inputs!B52</f>
        <v>[Not Used]</v>
      </c>
      <c r="D99" s="94">
        <f>Inputs!D52</f>
        <v>0</v>
      </c>
      <c r="E99" s="94">
        <f>Inputs!E52</f>
        <v>0</v>
      </c>
      <c r="F99" s="94">
        <f>Inputs!F52</f>
        <v>0</v>
      </c>
      <c r="H99" s="94">
        <f t="shared" ref="H99:AM99" si="126">H72*(1+H$18)^0.5</f>
        <v>0</v>
      </c>
      <c r="I99" s="94">
        <f t="shared" si="126"/>
        <v>0</v>
      </c>
      <c r="J99" s="94">
        <f t="shared" si="126"/>
        <v>0</v>
      </c>
      <c r="K99" s="94">
        <f t="shared" si="126"/>
        <v>0</v>
      </c>
      <c r="L99" s="94">
        <f t="shared" si="126"/>
        <v>0</v>
      </c>
      <c r="M99" s="94">
        <f t="shared" si="126"/>
        <v>0</v>
      </c>
      <c r="N99" s="94">
        <f t="shared" si="126"/>
        <v>0</v>
      </c>
      <c r="O99" s="94">
        <f t="shared" si="126"/>
        <v>0</v>
      </c>
      <c r="P99" s="94">
        <f t="shared" si="126"/>
        <v>0</v>
      </c>
      <c r="Q99" s="94">
        <f t="shared" si="126"/>
        <v>0</v>
      </c>
      <c r="R99" s="94">
        <f t="shared" si="126"/>
        <v>0</v>
      </c>
      <c r="S99" s="94">
        <f t="shared" si="126"/>
        <v>0</v>
      </c>
      <c r="T99" s="94">
        <f t="shared" si="126"/>
        <v>0</v>
      </c>
      <c r="U99" s="94">
        <f t="shared" si="126"/>
        <v>0</v>
      </c>
      <c r="V99" s="94">
        <f t="shared" si="126"/>
        <v>0</v>
      </c>
      <c r="W99" s="94">
        <f t="shared" si="126"/>
        <v>0</v>
      </c>
      <c r="X99" s="94">
        <f t="shared" si="126"/>
        <v>0</v>
      </c>
      <c r="Y99" s="94">
        <f t="shared" si="126"/>
        <v>0</v>
      </c>
      <c r="Z99" s="94">
        <f t="shared" si="126"/>
        <v>0</v>
      </c>
      <c r="AA99" s="94">
        <f t="shared" si="126"/>
        <v>0</v>
      </c>
      <c r="AB99" s="94">
        <f t="shared" si="126"/>
        <v>0</v>
      </c>
      <c r="AC99" s="94">
        <f t="shared" si="126"/>
        <v>0</v>
      </c>
      <c r="AD99" s="94">
        <f t="shared" si="126"/>
        <v>0</v>
      </c>
      <c r="AE99" s="94">
        <f t="shared" si="126"/>
        <v>0</v>
      </c>
      <c r="AF99" s="94">
        <f t="shared" si="126"/>
        <v>0</v>
      </c>
      <c r="AG99" s="94">
        <f t="shared" si="126"/>
        <v>0</v>
      </c>
      <c r="AH99" s="94">
        <f t="shared" si="126"/>
        <v>0</v>
      </c>
      <c r="AI99" s="94">
        <f t="shared" si="126"/>
        <v>0</v>
      </c>
      <c r="AJ99" s="94">
        <f t="shared" si="126"/>
        <v>0</v>
      </c>
      <c r="AK99" s="94">
        <f t="shared" si="126"/>
        <v>0</v>
      </c>
      <c r="AL99" s="94">
        <f t="shared" si="126"/>
        <v>0</v>
      </c>
      <c r="AM99" s="94">
        <f t="shared" si="126"/>
        <v>0</v>
      </c>
      <c r="AN99" s="94">
        <f t="shared" ref="AN99:BS99" si="127">AN72*(1+AN$18)^0.5</f>
        <v>0</v>
      </c>
      <c r="AO99" s="94">
        <f t="shared" si="127"/>
        <v>0</v>
      </c>
      <c r="AP99" s="94">
        <f t="shared" si="127"/>
        <v>0</v>
      </c>
      <c r="AQ99" s="94">
        <f t="shared" si="127"/>
        <v>0</v>
      </c>
      <c r="AR99" s="94">
        <f t="shared" si="127"/>
        <v>0</v>
      </c>
      <c r="AS99" s="94">
        <f t="shared" si="127"/>
        <v>0</v>
      </c>
      <c r="AT99" s="94">
        <f t="shared" si="127"/>
        <v>0</v>
      </c>
      <c r="AU99" s="94">
        <f t="shared" si="127"/>
        <v>0</v>
      </c>
      <c r="AV99" s="94">
        <f t="shared" si="127"/>
        <v>0</v>
      </c>
      <c r="AW99" s="94">
        <f t="shared" si="127"/>
        <v>0</v>
      </c>
      <c r="AX99" s="94">
        <f t="shared" si="127"/>
        <v>0</v>
      </c>
      <c r="AY99" s="94">
        <f t="shared" si="127"/>
        <v>0</v>
      </c>
      <c r="AZ99" s="94">
        <f t="shared" si="127"/>
        <v>0</v>
      </c>
      <c r="BA99" s="94">
        <f t="shared" si="127"/>
        <v>0</v>
      </c>
      <c r="BB99" s="94">
        <f t="shared" si="127"/>
        <v>0</v>
      </c>
      <c r="BC99" s="94">
        <f t="shared" si="127"/>
        <v>0</v>
      </c>
      <c r="BD99" s="94">
        <f t="shared" si="127"/>
        <v>0</v>
      </c>
      <c r="BE99" s="94">
        <f t="shared" si="127"/>
        <v>0</v>
      </c>
      <c r="BF99" s="94">
        <f t="shared" si="127"/>
        <v>0</v>
      </c>
      <c r="BG99" s="94">
        <f t="shared" si="127"/>
        <v>0</v>
      </c>
      <c r="BH99" s="94">
        <f t="shared" si="127"/>
        <v>0</v>
      </c>
      <c r="BI99" s="94">
        <f t="shared" si="127"/>
        <v>0</v>
      </c>
      <c r="BJ99" s="94">
        <f t="shared" si="127"/>
        <v>0</v>
      </c>
      <c r="BK99" s="94">
        <f t="shared" si="127"/>
        <v>0</v>
      </c>
      <c r="BL99" s="94">
        <f t="shared" si="127"/>
        <v>0</v>
      </c>
      <c r="BM99" s="94">
        <f t="shared" si="127"/>
        <v>0</v>
      </c>
      <c r="BN99" s="94">
        <f t="shared" si="127"/>
        <v>0</v>
      </c>
      <c r="BO99" s="94">
        <f t="shared" si="127"/>
        <v>0</v>
      </c>
      <c r="BP99" s="94">
        <f t="shared" si="127"/>
        <v>0</v>
      </c>
      <c r="BQ99" s="94">
        <f t="shared" si="127"/>
        <v>0</v>
      </c>
      <c r="BR99" s="94">
        <f t="shared" si="127"/>
        <v>0</v>
      </c>
      <c r="BS99" s="94">
        <f t="shared" si="127"/>
        <v>0</v>
      </c>
      <c r="BT99" s="94">
        <f t="shared" ref="BT99:CC99" si="128">BT72*(1+BT$18)^0.5</f>
        <v>0</v>
      </c>
      <c r="BU99" s="94">
        <f t="shared" si="128"/>
        <v>0</v>
      </c>
      <c r="BV99" s="94">
        <f t="shared" si="128"/>
        <v>0</v>
      </c>
      <c r="BW99" s="94">
        <f t="shared" si="128"/>
        <v>0</v>
      </c>
      <c r="BX99" s="94">
        <f t="shared" si="128"/>
        <v>0</v>
      </c>
      <c r="BY99" s="94">
        <f t="shared" si="128"/>
        <v>0</v>
      </c>
      <c r="BZ99" s="94">
        <f t="shared" si="128"/>
        <v>0</v>
      </c>
      <c r="CA99" s="94">
        <f t="shared" si="128"/>
        <v>0</v>
      </c>
      <c r="CB99" s="94">
        <f t="shared" si="128"/>
        <v>0</v>
      </c>
      <c r="CC99" s="94">
        <f t="shared" si="128"/>
        <v>0</v>
      </c>
    </row>
    <row r="100" spans="1:81" outlineLevel="1" x14ac:dyDescent="0.25">
      <c r="B100" s="92" t="str">
        <f>Inputs!B53</f>
        <v>[Not Used]</v>
      </c>
      <c r="D100" s="94">
        <f>Inputs!D53</f>
        <v>0</v>
      </c>
      <c r="E100" s="94">
        <f>Inputs!E53</f>
        <v>0</v>
      </c>
      <c r="F100" s="94">
        <f>Inputs!F53</f>
        <v>0</v>
      </c>
      <c r="H100" s="94">
        <f t="shared" ref="H100:AM100" si="129">H73*(1+H$18)^0.5</f>
        <v>0</v>
      </c>
      <c r="I100" s="94">
        <f t="shared" si="129"/>
        <v>0</v>
      </c>
      <c r="J100" s="94">
        <f t="shared" si="129"/>
        <v>0</v>
      </c>
      <c r="K100" s="94">
        <f t="shared" si="129"/>
        <v>0</v>
      </c>
      <c r="L100" s="94">
        <f t="shared" si="129"/>
        <v>0</v>
      </c>
      <c r="M100" s="94">
        <f t="shared" si="129"/>
        <v>0</v>
      </c>
      <c r="N100" s="94">
        <f t="shared" si="129"/>
        <v>0</v>
      </c>
      <c r="O100" s="94">
        <f t="shared" si="129"/>
        <v>0</v>
      </c>
      <c r="P100" s="94">
        <f t="shared" si="129"/>
        <v>0</v>
      </c>
      <c r="Q100" s="94">
        <f t="shared" si="129"/>
        <v>0</v>
      </c>
      <c r="R100" s="94">
        <f t="shared" si="129"/>
        <v>0</v>
      </c>
      <c r="S100" s="94">
        <f t="shared" si="129"/>
        <v>0</v>
      </c>
      <c r="T100" s="94">
        <f t="shared" si="129"/>
        <v>0</v>
      </c>
      <c r="U100" s="94">
        <f t="shared" si="129"/>
        <v>0</v>
      </c>
      <c r="V100" s="94">
        <f t="shared" si="129"/>
        <v>0</v>
      </c>
      <c r="W100" s="94">
        <f t="shared" si="129"/>
        <v>0</v>
      </c>
      <c r="X100" s="94">
        <f t="shared" si="129"/>
        <v>0</v>
      </c>
      <c r="Y100" s="94">
        <f t="shared" si="129"/>
        <v>0</v>
      </c>
      <c r="Z100" s="94">
        <f t="shared" si="129"/>
        <v>0</v>
      </c>
      <c r="AA100" s="94">
        <f t="shared" si="129"/>
        <v>0</v>
      </c>
      <c r="AB100" s="94">
        <f t="shared" si="129"/>
        <v>0</v>
      </c>
      <c r="AC100" s="94">
        <f t="shared" si="129"/>
        <v>0</v>
      </c>
      <c r="AD100" s="94">
        <f t="shared" si="129"/>
        <v>0</v>
      </c>
      <c r="AE100" s="94">
        <f t="shared" si="129"/>
        <v>0</v>
      </c>
      <c r="AF100" s="94">
        <f t="shared" si="129"/>
        <v>0</v>
      </c>
      <c r="AG100" s="94">
        <f t="shared" si="129"/>
        <v>0</v>
      </c>
      <c r="AH100" s="94">
        <f t="shared" si="129"/>
        <v>0</v>
      </c>
      <c r="AI100" s="94">
        <f t="shared" si="129"/>
        <v>0</v>
      </c>
      <c r="AJ100" s="94">
        <f t="shared" si="129"/>
        <v>0</v>
      </c>
      <c r="AK100" s="94">
        <f t="shared" si="129"/>
        <v>0</v>
      </c>
      <c r="AL100" s="94">
        <f t="shared" si="129"/>
        <v>0</v>
      </c>
      <c r="AM100" s="94">
        <f t="shared" si="129"/>
        <v>0</v>
      </c>
      <c r="AN100" s="94">
        <f t="shared" ref="AN100:BS100" si="130">AN73*(1+AN$18)^0.5</f>
        <v>0</v>
      </c>
      <c r="AO100" s="94">
        <f t="shared" si="130"/>
        <v>0</v>
      </c>
      <c r="AP100" s="94">
        <f t="shared" si="130"/>
        <v>0</v>
      </c>
      <c r="AQ100" s="94">
        <f t="shared" si="130"/>
        <v>0</v>
      </c>
      <c r="AR100" s="94">
        <f t="shared" si="130"/>
        <v>0</v>
      </c>
      <c r="AS100" s="94">
        <f t="shared" si="130"/>
        <v>0</v>
      </c>
      <c r="AT100" s="94">
        <f t="shared" si="130"/>
        <v>0</v>
      </c>
      <c r="AU100" s="94">
        <f t="shared" si="130"/>
        <v>0</v>
      </c>
      <c r="AV100" s="94">
        <f t="shared" si="130"/>
        <v>0</v>
      </c>
      <c r="AW100" s="94">
        <f t="shared" si="130"/>
        <v>0</v>
      </c>
      <c r="AX100" s="94">
        <f t="shared" si="130"/>
        <v>0</v>
      </c>
      <c r="AY100" s="94">
        <f t="shared" si="130"/>
        <v>0</v>
      </c>
      <c r="AZ100" s="94">
        <f t="shared" si="130"/>
        <v>0</v>
      </c>
      <c r="BA100" s="94">
        <f t="shared" si="130"/>
        <v>0</v>
      </c>
      <c r="BB100" s="94">
        <f t="shared" si="130"/>
        <v>0</v>
      </c>
      <c r="BC100" s="94">
        <f t="shared" si="130"/>
        <v>0</v>
      </c>
      <c r="BD100" s="94">
        <f t="shared" si="130"/>
        <v>0</v>
      </c>
      <c r="BE100" s="94">
        <f t="shared" si="130"/>
        <v>0</v>
      </c>
      <c r="BF100" s="94">
        <f t="shared" si="130"/>
        <v>0</v>
      </c>
      <c r="BG100" s="94">
        <f t="shared" si="130"/>
        <v>0</v>
      </c>
      <c r="BH100" s="94">
        <f t="shared" si="130"/>
        <v>0</v>
      </c>
      <c r="BI100" s="94">
        <f t="shared" si="130"/>
        <v>0</v>
      </c>
      <c r="BJ100" s="94">
        <f t="shared" si="130"/>
        <v>0</v>
      </c>
      <c r="BK100" s="94">
        <f t="shared" si="130"/>
        <v>0</v>
      </c>
      <c r="BL100" s="94">
        <f t="shared" si="130"/>
        <v>0</v>
      </c>
      <c r="BM100" s="94">
        <f t="shared" si="130"/>
        <v>0</v>
      </c>
      <c r="BN100" s="94">
        <f t="shared" si="130"/>
        <v>0</v>
      </c>
      <c r="BO100" s="94">
        <f t="shared" si="130"/>
        <v>0</v>
      </c>
      <c r="BP100" s="94">
        <f t="shared" si="130"/>
        <v>0</v>
      </c>
      <c r="BQ100" s="94">
        <f t="shared" si="130"/>
        <v>0</v>
      </c>
      <c r="BR100" s="94">
        <f t="shared" si="130"/>
        <v>0</v>
      </c>
      <c r="BS100" s="94">
        <f t="shared" si="130"/>
        <v>0</v>
      </c>
      <c r="BT100" s="94">
        <f t="shared" ref="BT100:CC100" si="131">BT73*(1+BT$18)^0.5</f>
        <v>0</v>
      </c>
      <c r="BU100" s="94">
        <f t="shared" si="131"/>
        <v>0</v>
      </c>
      <c r="BV100" s="94">
        <f t="shared" si="131"/>
        <v>0</v>
      </c>
      <c r="BW100" s="94">
        <f t="shared" si="131"/>
        <v>0</v>
      </c>
      <c r="BX100" s="94">
        <f t="shared" si="131"/>
        <v>0</v>
      </c>
      <c r="BY100" s="94">
        <f t="shared" si="131"/>
        <v>0</v>
      </c>
      <c r="BZ100" s="94">
        <f t="shared" si="131"/>
        <v>0</v>
      </c>
      <c r="CA100" s="94">
        <f t="shared" si="131"/>
        <v>0</v>
      </c>
      <c r="CB100" s="94">
        <f t="shared" si="131"/>
        <v>0</v>
      </c>
      <c r="CC100" s="94">
        <f t="shared" si="131"/>
        <v>0</v>
      </c>
    </row>
    <row r="101" spans="1:81" outlineLevel="1" x14ac:dyDescent="0.25">
      <c r="B101" s="92" t="str">
        <f>Inputs!B54</f>
        <v>[Not Used]</v>
      </c>
      <c r="D101" s="94">
        <f>Inputs!D54</f>
        <v>0</v>
      </c>
      <c r="E101" s="94">
        <f>Inputs!E54</f>
        <v>0</v>
      </c>
      <c r="F101" s="94">
        <f>Inputs!F54</f>
        <v>0</v>
      </c>
      <c r="H101" s="94">
        <f t="shared" ref="H101:AM101" si="132">H74*(1+H$18)^0.5</f>
        <v>0</v>
      </c>
      <c r="I101" s="94">
        <f t="shared" si="132"/>
        <v>0</v>
      </c>
      <c r="J101" s="94">
        <f t="shared" si="132"/>
        <v>0</v>
      </c>
      <c r="K101" s="94">
        <f t="shared" si="132"/>
        <v>0</v>
      </c>
      <c r="L101" s="94">
        <f t="shared" si="132"/>
        <v>0</v>
      </c>
      <c r="M101" s="94">
        <f t="shared" si="132"/>
        <v>0</v>
      </c>
      <c r="N101" s="94">
        <f t="shared" si="132"/>
        <v>0</v>
      </c>
      <c r="O101" s="94">
        <f t="shared" si="132"/>
        <v>0</v>
      </c>
      <c r="P101" s="94">
        <f t="shared" si="132"/>
        <v>0</v>
      </c>
      <c r="Q101" s="94">
        <f t="shared" si="132"/>
        <v>0</v>
      </c>
      <c r="R101" s="94">
        <f t="shared" si="132"/>
        <v>0</v>
      </c>
      <c r="S101" s="94">
        <f t="shared" si="132"/>
        <v>0</v>
      </c>
      <c r="T101" s="94">
        <f t="shared" si="132"/>
        <v>0</v>
      </c>
      <c r="U101" s="94">
        <f t="shared" si="132"/>
        <v>0</v>
      </c>
      <c r="V101" s="94">
        <f t="shared" si="132"/>
        <v>0</v>
      </c>
      <c r="W101" s="94">
        <f t="shared" si="132"/>
        <v>0</v>
      </c>
      <c r="X101" s="94">
        <f t="shared" si="132"/>
        <v>0</v>
      </c>
      <c r="Y101" s="94">
        <f t="shared" si="132"/>
        <v>0</v>
      </c>
      <c r="Z101" s="94">
        <f t="shared" si="132"/>
        <v>0</v>
      </c>
      <c r="AA101" s="94">
        <f t="shared" si="132"/>
        <v>0</v>
      </c>
      <c r="AB101" s="94">
        <f t="shared" si="132"/>
        <v>0</v>
      </c>
      <c r="AC101" s="94">
        <f t="shared" si="132"/>
        <v>0</v>
      </c>
      <c r="AD101" s="94">
        <f t="shared" si="132"/>
        <v>0</v>
      </c>
      <c r="AE101" s="94">
        <f t="shared" si="132"/>
        <v>0</v>
      </c>
      <c r="AF101" s="94">
        <f t="shared" si="132"/>
        <v>0</v>
      </c>
      <c r="AG101" s="94">
        <f t="shared" si="132"/>
        <v>0</v>
      </c>
      <c r="AH101" s="94">
        <f t="shared" si="132"/>
        <v>0</v>
      </c>
      <c r="AI101" s="94">
        <f t="shared" si="132"/>
        <v>0</v>
      </c>
      <c r="AJ101" s="94">
        <f t="shared" si="132"/>
        <v>0</v>
      </c>
      <c r="AK101" s="94">
        <f t="shared" si="132"/>
        <v>0</v>
      </c>
      <c r="AL101" s="94">
        <f t="shared" si="132"/>
        <v>0</v>
      </c>
      <c r="AM101" s="94">
        <f t="shared" si="132"/>
        <v>0</v>
      </c>
      <c r="AN101" s="94">
        <f t="shared" ref="AN101:BS101" si="133">AN74*(1+AN$18)^0.5</f>
        <v>0</v>
      </c>
      <c r="AO101" s="94">
        <f t="shared" si="133"/>
        <v>0</v>
      </c>
      <c r="AP101" s="94">
        <f t="shared" si="133"/>
        <v>0</v>
      </c>
      <c r="AQ101" s="94">
        <f t="shared" si="133"/>
        <v>0</v>
      </c>
      <c r="AR101" s="94">
        <f t="shared" si="133"/>
        <v>0</v>
      </c>
      <c r="AS101" s="94">
        <f t="shared" si="133"/>
        <v>0</v>
      </c>
      <c r="AT101" s="94">
        <f t="shared" si="133"/>
        <v>0</v>
      </c>
      <c r="AU101" s="94">
        <f t="shared" si="133"/>
        <v>0</v>
      </c>
      <c r="AV101" s="94">
        <f t="shared" si="133"/>
        <v>0</v>
      </c>
      <c r="AW101" s="94">
        <f t="shared" si="133"/>
        <v>0</v>
      </c>
      <c r="AX101" s="94">
        <f t="shared" si="133"/>
        <v>0</v>
      </c>
      <c r="AY101" s="94">
        <f t="shared" si="133"/>
        <v>0</v>
      </c>
      <c r="AZ101" s="94">
        <f t="shared" si="133"/>
        <v>0</v>
      </c>
      <c r="BA101" s="94">
        <f t="shared" si="133"/>
        <v>0</v>
      </c>
      <c r="BB101" s="94">
        <f t="shared" si="133"/>
        <v>0</v>
      </c>
      <c r="BC101" s="94">
        <f t="shared" si="133"/>
        <v>0</v>
      </c>
      <c r="BD101" s="94">
        <f t="shared" si="133"/>
        <v>0</v>
      </c>
      <c r="BE101" s="94">
        <f t="shared" si="133"/>
        <v>0</v>
      </c>
      <c r="BF101" s="94">
        <f t="shared" si="133"/>
        <v>0</v>
      </c>
      <c r="BG101" s="94">
        <f t="shared" si="133"/>
        <v>0</v>
      </c>
      <c r="BH101" s="94">
        <f t="shared" si="133"/>
        <v>0</v>
      </c>
      <c r="BI101" s="94">
        <f t="shared" si="133"/>
        <v>0</v>
      </c>
      <c r="BJ101" s="94">
        <f t="shared" si="133"/>
        <v>0</v>
      </c>
      <c r="BK101" s="94">
        <f t="shared" si="133"/>
        <v>0</v>
      </c>
      <c r="BL101" s="94">
        <f t="shared" si="133"/>
        <v>0</v>
      </c>
      <c r="BM101" s="94">
        <f t="shared" si="133"/>
        <v>0</v>
      </c>
      <c r="BN101" s="94">
        <f t="shared" si="133"/>
        <v>0</v>
      </c>
      <c r="BO101" s="94">
        <f t="shared" si="133"/>
        <v>0</v>
      </c>
      <c r="BP101" s="94">
        <f t="shared" si="133"/>
        <v>0</v>
      </c>
      <c r="BQ101" s="94">
        <f t="shared" si="133"/>
        <v>0</v>
      </c>
      <c r="BR101" s="94">
        <f t="shared" si="133"/>
        <v>0</v>
      </c>
      <c r="BS101" s="94">
        <f t="shared" si="133"/>
        <v>0</v>
      </c>
      <c r="BT101" s="94">
        <f t="shared" ref="BT101:CC101" si="134">BT74*(1+BT$18)^0.5</f>
        <v>0</v>
      </c>
      <c r="BU101" s="94">
        <f t="shared" si="134"/>
        <v>0</v>
      </c>
      <c r="BV101" s="94">
        <f t="shared" si="134"/>
        <v>0</v>
      </c>
      <c r="BW101" s="94">
        <f t="shared" si="134"/>
        <v>0</v>
      </c>
      <c r="BX101" s="94">
        <f t="shared" si="134"/>
        <v>0</v>
      </c>
      <c r="BY101" s="94">
        <f t="shared" si="134"/>
        <v>0</v>
      </c>
      <c r="BZ101" s="94">
        <f t="shared" si="134"/>
        <v>0</v>
      </c>
      <c r="CA101" s="94">
        <f t="shared" si="134"/>
        <v>0</v>
      </c>
      <c r="CB101" s="94">
        <f t="shared" si="134"/>
        <v>0</v>
      </c>
      <c r="CC101" s="94">
        <f t="shared" si="134"/>
        <v>0</v>
      </c>
    </row>
    <row r="102" spans="1:81" outlineLevel="1" x14ac:dyDescent="0.25">
      <c r="B102" s="92" t="str">
        <f>Inputs!B55</f>
        <v>[Not Used]</v>
      </c>
      <c r="D102" s="94">
        <f>Inputs!D55</f>
        <v>0</v>
      </c>
      <c r="E102" s="94">
        <f>Inputs!E55</f>
        <v>0</v>
      </c>
      <c r="F102" s="94">
        <f>Inputs!F55</f>
        <v>0</v>
      </c>
      <c r="H102" s="94">
        <f t="shared" ref="H102:AM102" si="135">H75*(1+H$18)^0.5</f>
        <v>0</v>
      </c>
      <c r="I102" s="94">
        <f t="shared" si="135"/>
        <v>0</v>
      </c>
      <c r="J102" s="94">
        <f t="shared" si="135"/>
        <v>0</v>
      </c>
      <c r="K102" s="94">
        <f t="shared" si="135"/>
        <v>0</v>
      </c>
      <c r="L102" s="94">
        <f t="shared" si="135"/>
        <v>0</v>
      </c>
      <c r="M102" s="94">
        <f t="shared" si="135"/>
        <v>0</v>
      </c>
      <c r="N102" s="94">
        <f t="shared" si="135"/>
        <v>0</v>
      </c>
      <c r="O102" s="94">
        <f t="shared" si="135"/>
        <v>0</v>
      </c>
      <c r="P102" s="94">
        <f t="shared" si="135"/>
        <v>0</v>
      </c>
      <c r="Q102" s="94">
        <f t="shared" si="135"/>
        <v>0</v>
      </c>
      <c r="R102" s="94">
        <f t="shared" si="135"/>
        <v>0</v>
      </c>
      <c r="S102" s="94">
        <f t="shared" si="135"/>
        <v>0</v>
      </c>
      <c r="T102" s="94">
        <f t="shared" si="135"/>
        <v>0</v>
      </c>
      <c r="U102" s="94">
        <f t="shared" si="135"/>
        <v>0</v>
      </c>
      <c r="V102" s="94">
        <f t="shared" si="135"/>
        <v>0</v>
      </c>
      <c r="W102" s="94">
        <f t="shared" si="135"/>
        <v>0</v>
      </c>
      <c r="X102" s="94">
        <f t="shared" si="135"/>
        <v>0</v>
      </c>
      <c r="Y102" s="94">
        <f t="shared" si="135"/>
        <v>0</v>
      </c>
      <c r="Z102" s="94">
        <f t="shared" si="135"/>
        <v>0</v>
      </c>
      <c r="AA102" s="94">
        <f t="shared" si="135"/>
        <v>0</v>
      </c>
      <c r="AB102" s="94">
        <f t="shared" si="135"/>
        <v>0</v>
      </c>
      <c r="AC102" s="94">
        <f t="shared" si="135"/>
        <v>0</v>
      </c>
      <c r="AD102" s="94">
        <f t="shared" si="135"/>
        <v>0</v>
      </c>
      <c r="AE102" s="94">
        <f t="shared" si="135"/>
        <v>0</v>
      </c>
      <c r="AF102" s="94">
        <f t="shared" si="135"/>
        <v>0</v>
      </c>
      <c r="AG102" s="94">
        <f t="shared" si="135"/>
        <v>0</v>
      </c>
      <c r="AH102" s="94">
        <f t="shared" si="135"/>
        <v>0</v>
      </c>
      <c r="AI102" s="94">
        <f t="shared" si="135"/>
        <v>0</v>
      </c>
      <c r="AJ102" s="94">
        <f t="shared" si="135"/>
        <v>0</v>
      </c>
      <c r="AK102" s="94">
        <f t="shared" si="135"/>
        <v>0</v>
      </c>
      <c r="AL102" s="94">
        <f t="shared" si="135"/>
        <v>0</v>
      </c>
      <c r="AM102" s="94">
        <f t="shared" si="135"/>
        <v>0</v>
      </c>
      <c r="AN102" s="94">
        <f t="shared" ref="AN102:BS102" si="136">AN75*(1+AN$18)^0.5</f>
        <v>0</v>
      </c>
      <c r="AO102" s="94">
        <f t="shared" si="136"/>
        <v>0</v>
      </c>
      <c r="AP102" s="94">
        <f t="shared" si="136"/>
        <v>0</v>
      </c>
      <c r="AQ102" s="94">
        <f t="shared" si="136"/>
        <v>0</v>
      </c>
      <c r="AR102" s="94">
        <f t="shared" si="136"/>
        <v>0</v>
      </c>
      <c r="AS102" s="94">
        <f t="shared" si="136"/>
        <v>0</v>
      </c>
      <c r="AT102" s="94">
        <f t="shared" si="136"/>
        <v>0</v>
      </c>
      <c r="AU102" s="94">
        <f t="shared" si="136"/>
        <v>0</v>
      </c>
      <c r="AV102" s="94">
        <f t="shared" si="136"/>
        <v>0</v>
      </c>
      <c r="AW102" s="94">
        <f t="shared" si="136"/>
        <v>0</v>
      </c>
      <c r="AX102" s="94">
        <f t="shared" si="136"/>
        <v>0</v>
      </c>
      <c r="AY102" s="94">
        <f t="shared" si="136"/>
        <v>0</v>
      </c>
      <c r="AZ102" s="94">
        <f t="shared" si="136"/>
        <v>0</v>
      </c>
      <c r="BA102" s="94">
        <f t="shared" si="136"/>
        <v>0</v>
      </c>
      <c r="BB102" s="94">
        <f t="shared" si="136"/>
        <v>0</v>
      </c>
      <c r="BC102" s="94">
        <f t="shared" si="136"/>
        <v>0</v>
      </c>
      <c r="BD102" s="94">
        <f t="shared" si="136"/>
        <v>0</v>
      </c>
      <c r="BE102" s="94">
        <f t="shared" si="136"/>
        <v>0</v>
      </c>
      <c r="BF102" s="94">
        <f t="shared" si="136"/>
        <v>0</v>
      </c>
      <c r="BG102" s="94">
        <f t="shared" si="136"/>
        <v>0</v>
      </c>
      <c r="BH102" s="94">
        <f t="shared" si="136"/>
        <v>0</v>
      </c>
      <c r="BI102" s="94">
        <f t="shared" si="136"/>
        <v>0</v>
      </c>
      <c r="BJ102" s="94">
        <f t="shared" si="136"/>
        <v>0</v>
      </c>
      <c r="BK102" s="94">
        <f t="shared" si="136"/>
        <v>0</v>
      </c>
      <c r="BL102" s="94">
        <f t="shared" si="136"/>
        <v>0</v>
      </c>
      <c r="BM102" s="94">
        <f t="shared" si="136"/>
        <v>0</v>
      </c>
      <c r="BN102" s="94">
        <f t="shared" si="136"/>
        <v>0</v>
      </c>
      <c r="BO102" s="94">
        <f t="shared" si="136"/>
        <v>0</v>
      </c>
      <c r="BP102" s="94">
        <f t="shared" si="136"/>
        <v>0</v>
      </c>
      <c r="BQ102" s="94">
        <f t="shared" si="136"/>
        <v>0</v>
      </c>
      <c r="BR102" s="94">
        <f t="shared" si="136"/>
        <v>0</v>
      </c>
      <c r="BS102" s="94">
        <f t="shared" si="136"/>
        <v>0</v>
      </c>
      <c r="BT102" s="94">
        <f t="shared" ref="BT102:CC102" si="137">BT75*(1+BT$18)^0.5</f>
        <v>0</v>
      </c>
      <c r="BU102" s="94">
        <f t="shared" si="137"/>
        <v>0</v>
      </c>
      <c r="BV102" s="94">
        <f t="shared" si="137"/>
        <v>0</v>
      </c>
      <c r="BW102" s="94">
        <f t="shared" si="137"/>
        <v>0</v>
      </c>
      <c r="BX102" s="94">
        <f t="shared" si="137"/>
        <v>0</v>
      </c>
      <c r="BY102" s="94">
        <f t="shared" si="137"/>
        <v>0</v>
      </c>
      <c r="BZ102" s="94">
        <f t="shared" si="137"/>
        <v>0</v>
      </c>
      <c r="CA102" s="94">
        <f t="shared" si="137"/>
        <v>0</v>
      </c>
      <c r="CB102" s="94">
        <f t="shared" si="137"/>
        <v>0</v>
      </c>
      <c r="CC102" s="94">
        <f t="shared" si="137"/>
        <v>0</v>
      </c>
    </row>
    <row r="103" spans="1:81" outlineLevel="1" x14ac:dyDescent="0.25">
      <c r="B103" s="92" t="str">
        <f>Inputs!B56</f>
        <v>[Not Used]</v>
      </c>
      <c r="D103" s="94">
        <f>Inputs!D56</f>
        <v>0</v>
      </c>
      <c r="E103" s="94">
        <f>Inputs!E56</f>
        <v>0</v>
      </c>
      <c r="F103" s="94">
        <f>Inputs!F56</f>
        <v>0</v>
      </c>
      <c r="H103" s="94">
        <f t="shared" ref="H103:AM103" si="138">H76*(1+H$18)^0.5</f>
        <v>0</v>
      </c>
      <c r="I103" s="94">
        <f t="shared" si="138"/>
        <v>0</v>
      </c>
      <c r="J103" s="94">
        <f t="shared" si="138"/>
        <v>0</v>
      </c>
      <c r="K103" s="94">
        <f t="shared" si="138"/>
        <v>0</v>
      </c>
      <c r="L103" s="94">
        <f t="shared" si="138"/>
        <v>0</v>
      </c>
      <c r="M103" s="94">
        <f t="shared" si="138"/>
        <v>0</v>
      </c>
      <c r="N103" s="94">
        <f t="shared" si="138"/>
        <v>0</v>
      </c>
      <c r="O103" s="94">
        <f t="shared" si="138"/>
        <v>0</v>
      </c>
      <c r="P103" s="94">
        <f t="shared" si="138"/>
        <v>0</v>
      </c>
      <c r="Q103" s="94">
        <f t="shared" si="138"/>
        <v>0</v>
      </c>
      <c r="R103" s="94">
        <f t="shared" si="138"/>
        <v>0</v>
      </c>
      <c r="S103" s="94">
        <f t="shared" si="138"/>
        <v>0</v>
      </c>
      <c r="T103" s="94">
        <f t="shared" si="138"/>
        <v>0</v>
      </c>
      <c r="U103" s="94">
        <f t="shared" si="138"/>
        <v>0</v>
      </c>
      <c r="V103" s="94">
        <f t="shared" si="138"/>
        <v>0</v>
      </c>
      <c r="W103" s="94">
        <f t="shared" si="138"/>
        <v>0</v>
      </c>
      <c r="X103" s="94">
        <f t="shared" si="138"/>
        <v>0</v>
      </c>
      <c r="Y103" s="94">
        <f t="shared" si="138"/>
        <v>0</v>
      </c>
      <c r="Z103" s="94">
        <f t="shared" si="138"/>
        <v>0</v>
      </c>
      <c r="AA103" s="94">
        <f t="shared" si="138"/>
        <v>0</v>
      </c>
      <c r="AB103" s="94">
        <f t="shared" si="138"/>
        <v>0</v>
      </c>
      <c r="AC103" s="94">
        <f t="shared" si="138"/>
        <v>0</v>
      </c>
      <c r="AD103" s="94">
        <f t="shared" si="138"/>
        <v>0</v>
      </c>
      <c r="AE103" s="94">
        <f t="shared" si="138"/>
        <v>0</v>
      </c>
      <c r="AF103" s="94">
        <f t="shared" si="138"/>
        <v>0</v>
      </c>
      <c r="AG103" s="94">
        <f t="shared" si="138"/>
        <v>0</v>
      </c>
      <c r="AH103" s="94">
        <f t="shared" si="138"/>
        <v>0</v>
      </c>
      <c r="AI103" s="94">
        <f t="shared" si="138"/>
        <v>0</v>
      </c>
      <c r="AJ103" s="94">
        <f t="shared" si="138"/>
        <v>0</v>
      </c>
      <c r="AK103" s="94">
        <f t="shared" si="138"/>
        <v>0</v>
      </c>
      <c r="AL103" s="94">
        <f t="shared" si="138"/>
        <v>0</v>
      </c>
      <c r="AM103" s="94">
        <f t="shared" si="138"/>
        <v>0</v>
      </c>
      <c r="AN103" s="94">
        <f t="shared" ref="AN103:BS103" si="139">AN76*(1+AN$18)^0.5</f>
        <v>0</v>
      </c>
      <c r="AO103" s="94">
        <f t="shared" si="139"/>
        <v>0</v>
      </c>
      <c r="AP103" s="94">
        <f t="shared" si="139"/>
        <v>0</v>
      </c>
      <c r="AQ103" s="94">
        <f t="shared" si="139"/>
        <v>0</v>
      </c>
      <c r="AR103" s="94">
        <f t="shared" si="139"/>
        <v>0</v>
      </c>
      <c r="AS103" s="94">
        <f t="shared" si="139"/>
        <v>0</v>
      </c>
      <c r="AT103" s="94">
        <f t="shared" si="139"/>
        <v>0</v>
      </c>
      <c r="AU103" s="94">
        <f t="shared" si="139"/>
        <v>0</v>
      </c>
      <c r="AV103" s="94">
        <f t="shared" si="139"/>
        <v>0</v>
      </c>
      <c r="AW103" s="94">
        <f t="shared" si="139"/>
        <v>0</v>
      </c>
      <c r="AX103" s="94">
        <f t="shared" si="139"/>
        <v>0</v>
      </c>
      <c r="AY103" s="94">
        <f t="shared" si="139"/>
        <v>0</v>
      </c>
      <c r="AZ103" s="94">
        <f t="shared" si="139"/>
        <v>0</v>
      </c>
      <c r="BA103" s="94">
        <f t="shared" si="139"/>
        <v>0</v>
      </c>
      <c r="BB103" s="94">
        <f t="shared" si="139"/>
        <v>0</v>
      </c>
      <c r="BC103" s="94">
        <f t="shared" si="139"/>
        <v>0</v>
      </c>
      <c r="BD103" s="94">
        <f t="shared" si="139"/>
        <v>0</v>
      </c>
      <c r="BE103" s="94">
        <f t="shared" si="139"/>
        <v>0</v>
      </c>
      <c r="BF103" s="94">
        <f t="shared" si="139"/>
        <v>0</v>
      </c>
      <c r="BG103" s="94">
        <f t="shared" si="139"/>
        <v>0</v>
      </c>
      <c r="BH103" s="94">
        <f t="shared" si="139"/>
        <v>0</v>
      </c>
      <c r="BI103" s="94">
        <f t="shared" si="139"/>
        <v>0</v>
      </c>
      <c r="BJ103" s="94">
        <f t="shared" si="139"/>
        <v>0</v>
      </c>
      <c r="BK103" s="94">
        <f t="shared" si="139"/>
        <v>0</v>
      </c>
      <c r="BL103" s="94">
        <f t="shared" si="139"/>
        <v>0</v>
      </c>
      <c r="BM103" s="94">
        <f t="shared" si="139"/>
        <v>0</v>
      </c>
      <c r="BN103" s="94">
        <f t="shared" si="139"/>
        <v>0</v>
      </c>
      <c r="BO103" s="94">
        <f t="shared" si="139"/>
        <v>0</v>
      </c>
      <c r="BP103" s="94">
        <f t="shared" si="139"/>
        <v>0</v>
      </c>
      <c r="BQ103" s="94">
        <f t="shared" si="139"/>
        <v>0</v>
      </c>
      <c r="BR103" s="94">
        <f t="shared" si="139"/>
        <v>0</v>
      </c>
      <c r="BS103" s="94">
        <f t="shared" si="139"/>
        <v>0</v>
      </c>
      <c r="BT103" s="94">
        <f t="shared" ref="BT103:CC103" si="140">BT76*(1+BT$18)^0.5</f>
        <v>0</v>
      </c>
      <c r="BU103" s="94">
        <f t="shared" si="140"/>
        <v>0</v>
      </c>
      <c r="BV103" s="94">
        <f t="shared" si="140"/>
        <v>0</v>
      </c>
      <c r="BW103" s="94">
        <f t="shared" si="140"/>
        <v>0</v>
      </c>
      <c r="BX103" s="94">
        <f t="shared" si="140"/>
        <v>0</v>
      </c>
      <c r="BY103" s="94">
        <f t="shared" si="140"/>
        <v>0</v>
      </c>
      <c r="BZ103" s="94">
        <f t="shared" si="140"/>
        <v>0</v>
      </c>
      <c r="CA103" s="94">
        <f t="shared" si="140"/>
        <v>0</v>
      </c>
      <c r="CB103" s="94">
        <f t="shared" si="140"/>
        <v>0</v>
      </c>
      <c r="CC103" s="94">
        <f t="shared" si="140"/>
        <v>0</v>
      </c>
    </row>
    <row r="104" spans="1:81" outlineLevel="1" x14ac:dyDescent="0.25">
      <c r="B104" s="92" t="str">
        <f>Inputs!B57</f>
        <v>[Not Used]</v>
      </c>
      <c r="D104" s="94">
        <f>Inputs!D57</f>
        <v>0</v>
      </c>
      <c r="E104" s="94">
        <f>Inputs!E57</f>
        <v>0</v>
      </c>
      <c r="F104" s="94">
        <f>Inputs!F57</f>
        <v>0</v>
      </c>
      <c r="H104" s="94">
        <f t="shared" ref="H104:AM104" si="141">H77*(1+H$18)^0.5</f>
        <v>0</v>
      </c>
      <c r="I104" s="94">
        <f t="shared" si="141"/>
        <v>0</v>
      </c>
      <c r="J104" s="94">
        <f t="shared" si="141"/>
        <v>0</v>
      </c>
      <c r="K104" s="94">
        <f t="shared" si="141"/>
        <v>0</v>
      </c>
      <c r="L104" s="94">
        <f t="shared" si="141"/>
        <v>0</v>
      </c>
      <c r="M104" s="94">
        <f t="shared" si="141"/>
        <v>0</v>
      </c>
      <c r="N104" s="94">
        <f t="shared" si="141"/>
        <v>0</v>
      </c>
      <c r="O104" s="94">
        <f t="shared" si="141"/>
        <v>0</v>
      </c>
      <c r="P104" s="94">
        <f t="shared" si="141"/>
        <v>0</v>
      </c>
      <c r="Q104" s="94">
        <f t="shared" si="141"/>
        <v>0</v>
      </c>
      <c r="R104" s="94">
        <f t="shared" si="141"/>
        <v>0</v>
      </c>
      <c r="S104" s="94">
        <f t="shared" si="141"/>
        <v>0</v>
      </c>
      <c r="T104" s="94">
        <f t="shared" si="141"/>
        <v>0</v>
      </c>
      <c r="U104" s="94">
        <f t="shared" si="141"/>
        <v>0</v>
      </c>
      <c r="V104" s="94">
        <f t="shared" si="141"/>
        <v>0</v>
      </c>
      <c r="W104" s="94">
        <f t="shared" si="141"/>
        <v>0</v>
      </c>
      <c r="X104" s="94">
        <f t="shared" si="141"/>
        <v>0</v>
      </c>
      <c r="Y104" s="94">
        <f t="shared" si="141"/>
        <v>0</v>
      </c>
      <c r="Z104" s="94">
        <f t="shared" si="141"/>
        <v>0</v>
      </c>
      <c r="AA104" s="94">
        <f t="shared" si="141"/>
        <v>0</v>
      </c>
      <c r="AB104" s="94">
        <f t="shared" si="141"/>
        <v>0</v>
      </c>
      <c r="AC104" s="94">
        <f t="shared" si="141"/>
        <v>0</v>
      </c>
      <c r="AD104" s="94">
        <f t="shared" si="141"/>
        <v>0</v>
      </c>
      <c r="AE104" s="94">
        <f t="shared" si="141"/>
        <v>0</v>
      </c>
      <c r="AF104" s="94">
        <f t="shared" si="141"/>
        <v>0</v>
      </c>
      <c r="AG104" s="94">
        <f t="shared" si="141"/>
        <v>0</v>
      </c>
      <c r="AH104" s="94">
        <f t="shared" si="141"/>
        <v>0</v>
      </c>
      <c r="AI104" s="94">
        <f t="shared" si="141"/>
        <v>0</v>
      </c>
      <c r="AJ104" s="94">
        <f t="shared" si="141"/>
        <v>0</v>
      </c>
      <c r="AK104" s="94">
        <f t="shared" si="141"/>
        <v>0</v>
      </c>
      <c r="AL104" s="94">
        <f t="shared" si="141"/>
        <v>0</v>
      </c>
      <c r="AM104" s="94">
        <f t="shared" si="141"/>
        <v>0</v>
      </c>
      <c r="AN104" s="94">
        <f t="shared" ref="AN104:BS104" si="142">AN77*(1+AN$18)^0.5</f>
        <v>0</v>
      </c>
      <c r="AO104" s="94">
        <f t="shared" si="142"/>
        <v>0</v>
      </c>
      <c r="AP104" s="94">
        <f t="shared" si="142"/>
        <v>0</v>
      </c>
      <c r="AQ104" s="94">
        <f t="shared" si="142"/>
        <v>0</v>
      </c>
      <c r="AR104" s="94">
        <f t="shared" si="142"/>
        <v>0</v>
      </c>
      <c r="AS104" s="94">
        <f t="shared" si="142"/>
        <v>0</v>
      </c>
      <c r="AT104" s="94">
        <f t="shared" si="142"/>
        <v>0</v>
      </c>
      <c r="AU104" s="94">
        <f t="shared" si="142"/>
        <v>0</v>
      </c>
      <c r="AV104" s="94">
        <f t="shared" si="142"/>
        <v>0</v>
      </c>
      <c r="AW104" s="94">
        <f t="shared" si="142"/>
        <v>0</v>
      </c>
      <c r="AX104" s="94">
        <f t="shared" si="142"/>
        <v>0</v>
      </c>
      <c r="AY104" s="94">
        <f t="shared" si="142"/>
        <v>0</v>
      </c>
      <c r="AZ104" s="94">
        <f t="shared" si="142"/>
        <v>0</v>
      </c>
      <c r="BA104" s="94">
        <f t="shared" si="142"/>
        <v>0</v>
      </c>
      <c r="BB104" s="94">
        <f t="shared" si="142"/>
        <v>0</v>
      </c>
      <c r="BC104" s="94">
        <f t="shared" si="142"/>
        <v>0</v>
      </c>
      <c r="BD104" s="94">
        <f t="shared" si="142"/>
        <v>0</v>
      </c>
      <c r="BE104" s="94">
        <f t="shared" si="142"/>
        <v>0</v>
      </c>
      <c r="BF104" s="94">
        <f t="shared" si="142"/>
        <v>0</v>
      </c>
      <c r="BG104" s="94">
        <f t="shared" si="142"/>
        <v>0</v>
      </c>
      <c r="BH104" s="94">
        <f t="shared" si="142"/>
        <v>0</v>
      </c>
      <c r="BI104" s="94">
        <f t="shared" si="142"/>
        <v>0</v>
      </c>
      <c r="BJ104" s="94">
        <f t="shared" si="142"/>
        <v>0</v>
      </c>
      <c r="BK104" s="94">
        <f t="shared" si="142"/>
        <v>0</v>
      </c>
      <c r="BL104" s="94">
        <f t="shared" si="142"/>
        <v>0</v>
      </c>
      <c r="BM104" s="94">
        <f t="shared" si="142"/>
        <v>0</v>
      </c>
      <c r="BN104" s="94">
        <f t="shared" si="142"/>
        <v>0</v>
      </c>
      <c r="BO104" s="94">
        <f t="shared" si="142"/>
        <v>0</v>
      </c>
      <c r="BP104" s="94">
        <f t="shared" si="142"/>
        <v>0</v>
      </c>
      <c r="BQ104" s="94">
        <f t="shared" si="142"/>
        <v>0</v>
      </c>
      <c r="BR104" s="94">
        <f t="shared" si="142"/>
        <v>0</v>
      </c>
      <c r="BS104" s="94">
        <f t="shared" si="142"/>
        <v>0</v>
      </c>
      <c r="BT104" s="94">
        <f t="shared" ref="BT104:CC104" si="143">BT77*(1+BT$18)^0.5</f>
        <v>0</v>
      </c>
      <c r="BU104" s="94">
        <f t="shared" si="143"/>
        <v>0</v>
      </c>
      <c r="BV104" s="94">
        <f t="shared" si="143"/>
        <v>0</v>
      </c>
      <c r="BW104" s="94">
        <f t="shared" si="143"/>
        <v>0</v>
      </c>
      <c r="BX104" s="94">
        <f t="shared" si="143"/>
        <v>0</v>
      </c>
      <c r="BY104" s="94">
        <f t="shared" si="143"/>
        <v>0</v>
      </c>
      <c r="BZ104" s="94">
        <f t="shared" si="143"/>
        <v>0</v>
      </c>
      <c r="CA104" s="94">
        <f t="shared" si="143"/>
        <v>0</v>
      </c>
      <c r="CB104" s="94">
        <f t="shared" si="143"/>
        <v>0</v>
      </c>
      <c r="CC104" s="94">
        <f t="shared" si="143"/>
        <v>0</v>
      </c>
    </row>
    <row r="105" spans="1:81" outlineLevel="1" x14ac:dyDescent="0.25">
      <c r="B105" s="92" t="str">
        <f>Inputs!B58</f>
        <v>[Not Used]</v>
      </c>
      <c r="D105" s="94">
        <f>Inputs!D58</f>
        <v>0</v>
      </c>
      <c r="E105" s="94">
        <f>Inputs!E58</f>
        <v>0</v>
      </c>
      <c r="F105" s="94">
        <f>Inputs!F58</f>
        <v>0</v>
      </c>
      <c r="H105" s="94">
        <f t="shared" ref="H105:AM105" si="144">H78*(1+H$18)^0.5</f>
        <v>0</v>
      </c>
      <c r="I105" s="94">
        <f t="shared" si="144"/>
        <v>0</v>
      </c>
      <c r="J105" s="94">
        <f t="shared" si="144"/>
        <v>0</v>
      </c>
      <c r="K105" s="94">
        <f t="shared" si="144"/>
        <v>0</v>
      </c>
      <c r="L105" s="94">
        <f t="shared" si="144"/>
        <v>0</v>
      </c>
      <c r="M105" s="94">
        <f t="shared" si="144"/>
        <v>0</v>
      </c>
      <c r="N105" s="94">
        <f t="shared" si="144"/>
        <v>0</v>
      </c>
      <c r="O105" s="94">
        <f t="shared" si="144"/>
        <v>0</v>
      </c>
      <c r="P105" s="94">
        <f t="shared" si="144"/>
        <v>0</v>
      </c>
      <c r="Q105" s="94">
        <f t="shared" si="144"/>
        <v>0</v>
      </c>
      <c r="R105" s="94">
        <f t="shared" si="144"/>
        <v>0</v>
      </c>
      <c r="S105" s="94">
        <f t="shared" si="144"/>
        <v>0</v>
      </c>
      <c r="T105" s="94">
        <f t="shared" si="144"/>
        <v>0</v>
      </c>
      <c r="U105" s="94">
        <f t="shared" si="144"/>
        <v>0</v>
      </c>
      <c r="V105" s="94">
        <f t="shared" si="144"/>
        <v>0</v>
      </c>
      <c r="W105" s="94">
        <f t="shared" si="144"/>
        <v>0</v>
      </c>
      <c r="X105" s="94">
        <f t="shared" si="144"/>
        <v>0</v>
      </c>
      <c r="Y105" s="94">
        <f t="shared" si="144"/>
        <v>0</v>
      </c>
      <c r="Z105" s="94">
        <f t="shared" si="144"/>
        <v>0</v>
      </c>
      <c r="AA105" s="94">
        <f t="shared" si="144"/>
        <v>0</v>
      </c>
      <c r="AB105" s="94">
        <f t="shared" si="144"/>
        <v>0</v>
      </c>
      <c r="AC105" s="94">
        <f t="shared" si="144"/>
        <v>0</v>
      </c>
      <c r="AD105" s="94">
        <f t="shared" si="144"/>
        <v>0</v>
      </c>
      <c r="AE105" s="94">
        <f t="shared" si="144"/>
        <v>0</v>
      </c>
      <c r="AF105" s="94">
        <f t="shared" si="144"/>
        <v>0</v>
      </c>
      <c r="AG105" s="94">
        <f t="shared" si="144"/>
        <v>0</v>
      </c>
      <c r="AH105" s="94">
        <f t="shared" si="144"/>
        <v>0</v>
      </c>
      <c r="AI105" s="94">
        <f t="shared" si="144"/>
        <v>0</v>
      </c>
      <c r="AJ105" s="94">
        <f t="shared" si="144"/>
        <v>0</v>
      </c>
      <c r="AK105" s="94">
        <f t="shared" si="144"/>
        <v>0</v>
      </c>
      <c r="AL105" s="94">
        <f t="shared" si="144"/>
        <v>0</v>
      </c>
      <c r="AM105" s="94">
        <f t="shared" si="144"/>
        <v>0</v>
      </c>
      <c r="AN105" s="94">
        <f t="shared" ref="AN105:BS105" si="145">AN78*(1+AN$18)^0.5</f>
        <v>0</v>
      </c>
      <c r="AO105" s="94">
        <f t="shared" si="145"/>
        <v>0</v>
      </c>
      <c r="AP105" s="94">
        <f t="shared" si="145"/>
        <v>0</v>
      </c>
      <c r="AQ105" s="94">
        <f t="shared" si="145"/>
        <v>0</v>
      </c>
      <c r="AR105" s="94">
        <f t="shared" si="145"/>
        <v>0</v>
      </c>
      <c r="AS105" s="94">
        <f t="shared" si="145"/>
        <v>0</v>
      </c>
      <c r="AT105" s="94">
        <f t="shared" si="145"/>
        <v>0</v>
      </c>
      <c r="AU105" s="94">
        <f t="shared" si="145"/>
        <v>0</v>
      </c>
      <c r="AV105" s="94">
        <f t="shared" si="145"/>
        <v>0</v>
      </c>
      <c r="AW105" s="94">
        <f t="shared" si="145"/>
        <v>0</v>
      </c>
      <c r="AX105" s="94">
        <f t="shared" si="145"/>
        <v>0</v>
      </c>
      <c r="AY105" s="94">
        <f t="shared" si="145"/>
        <v>0</v>
      </c>
      <c r="AZ105" s="94">
        <f t="shared" si="145"/>
        <v>0</v>
      </c>
      <c r="BA105" s="94">
        <f t="shared" si="145"/>
        <v>0</v>
      </c>
      <c r="BB105" s="94">
        <f t="shared" si="145"/>
        <v>0</v>
      </c>
      <c r="BC105" s="94">
        <f t="shared" si="145"/>
        <v>0</v>
      </c>
      <c r="BD105" s="94">
        <f t="shared" si="145"/>
        <v>0</v>
      </c>
      <c r="BE105" s="94">
        <f t="shared" si="145"/>
        <v>0</v>
      </c>
      <c r="BF105" s="94">
        <f t="shared" si="145"/>
        <v>0</v>
      </c>
      <c r="BG105" s="94">
        <f t="shared" si="145"/>
        <v>0</v>
      </c>
      <c r="BH105" s="94">
        <f t="shared" si="145"/>
        <v>0</v>
      </c>
      <c r="BI105" s="94">
        <f t="shared" si="145"/>
        <v>0</v>
      </c>
      <c r="BJ105" s="94">
        <f t="shared" si="145"/>
        <v>0</v>
      </c>
      <c r="BK105" s="94">
        <f t="shared" si="145"/>
        <v>0</v>
      </c>
      <c r="BL105" s="94">
        <f t="shared" si="145"/>
        <v>0</v>
      </c>
      <c r="BM105" s="94">
        <f t="shared" si="145"/>
        <v>0</v>
      </c>
      <c r="BN105" s="94">
        <f t="shared" si="145"/>
        <v>0</v>
      </c>
      <c r="BO105" s="94">
        <f t="shared" si="145"/>
        <v>0</v>
      </c>
      <c r="BP105" s="94">
        <f t="shared" si="145"/>
        <v>0</v>
      </c>
      <c r="BQ105" s="94">
        <f t="shared" si="145"/>
        <v>0</v>
      </c>
      <c r="BR105" s="94">
        <f t="shared" si="145"/>
        <v>0</v>
      </c>
      <c r="BS105" s="94">
        <f t="shared" si="145"/>
        <v>0</v>
      </c>
      <c r="BT105" s="94">
        <f t="shared" ref="BT105:CC105" si="146">BT78*(1+BT$18)^0.5</f>
        <v>0</v>
      </c>
      <c r="BU105" s="94">
        <f t="shared" si="146"/>
        <v>0</v>
      </c>
      <c r="BV105" s="94">
        <f t="shared" si="146"/>
        <v>0</v>
      </c>
      <c r="BW105" s="94">
        <f t="shared" si="146"/>
        <v>0</v>
      </c>
      <c r="BX105" s="94">
        <f t="shared" si="146"/>
        <v>0</v>
      </c>
      <c r="BY105" s="94">
        <f t="shared" si="146"/>
        <v>0</v>
      </c>
      <c r="BZ105" s="94">
        <f t="shared" si="146"/>
        <v>0</v>
      </c>
      <c r="CA105" s="94">
        <f t="shared" si="146"/>
        <v>0</v>
      </c>
      <c r="CB105" s="94">
        <f t="shared" si="146"/>
        <v>0</v>
      </c>
      <c r="CC105" s="94">
        <f t="shared" si="146"/>
        <v>0</v>
      </c>
    </row>
    <row r="106" spans="1:81" outlineLevel="1" x14ac:dyDescent="0.25">
      <c r="B106" s="92" t="str">
        <f>Inputs!B59</f>
        <v>[Not Used]</v>
      </c>
      <c r="D106" s="94">
        <f>Inputs!D59</f>
        <v>0</v>
      </c>
      <c r="E106" s="94">
        <f>Inputs!E59</f>
        <v>0</v>
      </c>
      <c r="F106" s="94">
        <f>Inputs!F59</f>
        <v>0</v>
      </c>
      <c r="H106" s="94">
        <f t="shared" ref="H106:AM106" si="147">H79*(1+H$18)^0.5</f>
        <v>0</v>
      </c>
      <c r="I106" s="94">
        <f t="shared" si="147"/>
        <v>0</v>
      </c>
      <c r="J106" s="94">
        <f t="shared" si="147"/>
        <v>0</v>
      </c>
      <c r="K106" s="94">
        <f t="shared" si="147"/>
        <v>0</v>
      </c>
      <c r="L106" s="94">
        <f t="shared" si="147"/>
        <v>0</v>
      </c>
      <c r="M106" s="94">
        <f t="shared" si="147"/>
        <v>0</v>
      </c>
      <c r="N106" s="94">
        <f t="shared" si="147"/>
        <v>0</v>
      </c>
      <c r="O106" s="94">
        <f t="shared" si="147"/>
        <v>0</v>
      </c>
      <c r="P106" s="94">
        <f t="shared" si="147"/>
        <v>0</v>
      </c>
      <c r="Q106" s="94">
        <f t="shared" si="147"/>
        <v>0</v>
      </c>
      <c r="R106" s="94">
        <f t="shared" si="147"/>
        <v>0</v>
      </c>
      <c r="S106" s="94">
        <f t="shared" si="147"/>
        <v>0</v>
      </c>
      <c r="T106" s="94">
        <f t="shared" si="147"/>
        <v>0</v>
      </c>
      <c r="U106" s="94">
        <f t="shared" si="147"/>
        <v>0</v>
      </c>
      <c r="V106" s="94">
        <f t="shared" si="147"/>
        <v>0</v>
      </c>
      <c r="W106" s="94">
        <f t="shared" si="147"/>
        <v>0</v>
      </c>
      <c r="X106" s="94">
        <f t="shared" si="147"/>
        <v>0</v>
      </c>
      <c r="Y106" s="94">
        <f t="shared" si="147"/>
        <v>0</v>
      </c>
      <c r="Z106" s="94">
        <f t="shared" si="147"/>
        <v>0</v>
      </c>
      <c r="AA106" s="94">
        <f t="shared" si="147"/>
        <v>0</v>
      </c>
      <c r="AB106" s="94">
        <f t="shared" si="147"/>
        <v>0</v>
      </c>
      <c r="AC106" s="94">
        <f t="shared" si="147"/>
        <v>0</v>
      </c>
      <c r="AD106" s="94">
        <f t="shared" si="147"/>
        <v>0</v>
      </c>
      <c r="AE106" s="94">
        <f t="shared" si="147"/>
        <v>0</v>
      </c>
      <c r="AF106" s="94">
        <f t="shared" si="147"/>
        <v>0</v>
      </c>
      <c r="AG106" s="94">
        <f t="shared" si="147"/>
        <v>0</v>
      </c>
      <c r="AH106" s="94">
        <f t="shared" si="147"/>
        <v>0</v>
      </c>
      <c r="AI106" s="94">
        <f t="shared" si="147"/>
        <v>0</v>
      </c>
      <c r="AJ106" s="94">
        <f t="shared" si="147"/>
        <v>0</v>
      </c>
      <c r="AK106" s="94">
        <f t="shared" si="147"/>
        <v>0</v>
      </c>
      <c r="AL106" s="94">
        <f t="shared" si="147"/>
        <v>0</v>
      </c>
      <c r="AM106" s="94">
        <f t="shared" si="147"/>
        <v>0</v>
      </c>
      <c r="AN106" s="94">
        <f t="shared" ref="AN106:BS106" si="148">AN79*(1+AN$18)^0.5</f>
        <v>0</v>
      </c>
      <c r="AO106" s="94">
        <f t="shared" si="148"/>
        <v>0</v>
      </c>
      <c r="AP106" s="94">
        <f t="shared" si="148"/>
        <v>0</v>
      </c>
      <c r="AQ106" s="94">
        <f t="shared" si="148"/>
        <v>0</v>
      </c>
      <c r="AR106" s="94">
        <f t="shared" si="148"/>
        <v>0</v>
      </c>
      <c r="AS106" s="94">
        <f t="shared" si="148"/>
        <v>0</v>
      </c>
      <c r="AT106" s="94">
        <f t="shared" si="148"/>
        <v>0</v>
      </c>
      <c r="AU106" s="94">
        <f t="shared" si="148"/>
        <v>0</v>
      </c>
      <c r="AV106" s="94">
        <f t="shared" si="148"/>
        <v>0</v>
      </c>
      <c r="AW106" s="94">
        <f t="shared" si="148"/>
        <v>0</v>
      </c>
      <c r="AX106" s="94">
        <f t="shared" si="148"/>
        <v>0</v>
      </c>
      <c r="AY106" s="94">
        <f t="shared" si="148"/>
        <v>0</v>
      </c>
      <c r="AZ106" s="94">
        <f t="shared" si="148"/>
        <v>0</v>
      </c>
      <c r="BA106" s="94">
        <f t="shared" si="148"/>
        <v>0</v>
      </c>
      <c r="BB106" s="94">
        <f t="shared" si="148"/>
        <v>0</v>
      </c>
      <c r="BC106" s="94">
        <f t="shared" si="148"/>
        <v>0</v>
      </c>
      <c r="BD106" s="94">
        <f t="shared" si="148"/>
        <v>0</v>
      </c>
      <c r="BE106" s="94">
        <f t="shared" si="148"/>
        <v>0</v>
      </c>
      <c r="BF106" s="94">
        <f t="shared" si="148"/>
        <v>0</v>
      </c>
      <c r="BG106" s="94">
        <f t="shared" si="148"/>
        <v>0</v>
      </c>
      <c r="BH106" s="94">
        <f t="shared" si="148"/>
        <v>0</v>
      </c>
      <c r="BI106" s="94">
        <f t="shared" si="148"/>
        <v>0</v>
      </c>
      <c r="BJ106" s="94">
        <f t="shared" si="148"/>
        <v>0</v>
      </c>
      <c r="BK106" s="94">
        <f t="shared" si="148"/>
        <v>0</v>
      </c>
      <c r="BL106" s="94">
        <f t="shared" si="148"/>
        <v>0</v>
      </c>
      <c r="BM106" s="94">
        <f t="shared" si="148"/>
        <v>0</v>
      </c>
      <c r="BN106" s="94">
        <f t="shared" si="148"/>
        <v>0</v>
      </c>
      <c r="BO106" s="94">
        <f t="shared" si="148"/>
        <v>0</v>
      </c>
      <c r="BP106" s="94">
        <f t="shared" si="148"/>
        <v>0</v>
      </c>
      <c r="BQ106" s="94">
        <f t="shared" si="148"/>
        <v>0</v>
      </c>
      <c r="BR106" s="94">
        <f t="shared" si="148"/>
        <v>0</v>
      </c>
      <c r="BS106" s="94">
        <f t="shared" si="148"/>
        <v>0</v>
      </c>
      <c r="BT106" s="94">
        <f t="shared" ref="BT106:CC106" si="149">BT79*(1+BT$18)^0.5</f>
        <v>0</v>
      </c>
      <c r="BU106" s="94">
        <f t="shared" si="149"/>
        <v>0</v>
      </c>
      <c r="BV106" s="94">
        <f t="shared" si="149"/>
        <v>0</v>
      </c>
      <c r="BW106" s="94">
        <f t="shared" si="149"/>
        <v>0</v>
      </c>
      <c r="BX106" s="94">
        <f t="shared" si="149"/>
        <v>0</v>
      </c>
      <c r="BY106" s="94">
        <f t="shared" si="149"/>
        <v>0</v>
      </c>
      <c r="BZ106" s="94">
        <f t="shared" si="149"/>
        <v>0</v>
      </c>
      <c r="CA106" s="94">
        <f t="shared" si="149"/>
        <v>0</v>
      </c>
      <c r="CB106" s="94">
        <f t="shared" si="149"/>
        <v>0</v>
      </c>
      <c r="CC106" s="94">
        <f t="shared" si="149"/>
        <v>0</v>
      </c>
    </row>
    <row r="107" spans="1:81" outlineLevel="1" x14ac:dyDescent="0.25"/>
    <row r="108" spans="1:81" outlineLevel="1" x14ac:dyDescent="0.25">
      <c r="B108" s="19" t="s">
        <v>143</v>
      </c>
      <c r="C108" s="23" t="s">
        <v>55</v>
      </c>
      <c r="H108" s="94">
        <f t="shared" ref="H108:AM108" si="150">SUM(H82:H106)*H19</f>
        <v>182.87651979465483</v>
      </c>
      <c r="I108" s="26">
        <f t="shared" si="150"/>
        <v>196.11040102520931</v>
      </c>
      <c r="J108" s="26">
        <f t="shared" si="150"/>
        <v>184.71489466012571</v>
      </c>
      <c r="K108" s="26">
        <f t="shared" si="150"/>
        <v>210.35738749895779</v>
      </c>
      <c r="L108" s="26">
        <f t="shared" si="150"/>
        <v>223.51744377117737</v>
      </c>
      <c r="M108" s="26">
        <f t="shared" si="150"/>
        <v>0</v>
      </c>
      <c r="N108" s="26">
        <f t="shared" si="150"/>
        <v>0</v>
      </c>
      <c r="O108" s="26">
        <f t="shared" si="150"/>
        <v>0</v>
      </c>
      <c r="P108" s="26">
        <f t="shared" si="150"/>
        <v>0</v>
      </c>
      <c r="Q108" s="26">
        <f t="shared" si="150"/>
        <v>0</v>
      </c>
      <c r="R108" s="26">
        <f t="shared" si="150"/>
        <v>0</v>
      </c>
      <c r="S108" s="26">
        <f t="shared" si="150"/>
        <v>0</v>
      </c>
      <c r="T108" s="26">
        <f t="shared" si="150"/>
        <v>0</v>
      </c>
      <c r="U108" s="26">
        <f t="shared" si="150"/>
        <v>0</v>
      </c>
      <c r="V108" s="26">
        <f t="shared" si="150"/>
        <v>0</v>
      </c>
      <c r="W108" s="26">
        <f t="shared" si="150"/>
        <v>0</v>
      </c>
      <c r="X108" s="26">
        <f t="shared" si="150"/>
        <v>0</v>
      </c>
      <c r="Y108" s="26">
        <f t="shared" si="150"/>
        <v>0</v>
      </c>
      <c r="Z108" s="26">
        <f t="shared" si="150"/>
        <v>0</v>
      </c>
      <c r="AA108" s="26">
        <f t="shared" si="150"/>
        <v>0</v>
      </c>
      <c r="AB108" s="26">
        <f t="shared" si="150"/>
        <v>0</v>
      </c>
      <c r="AC108" s="26">
        <f t="shared" si="150"/>
        <v>0</v>
      </c>
      <c r="AD108" s="26">
        <f t="shared" si="150"/>
        <v>0</v>
      </c>
      <c r="AE108" s="26">
        <f t="shared" si="150"/>
        <v>0</v>
      </c>
      <c r="AF108" s="26">
        <f t="shared" si="150"/>
        <v>0</v>
      </c>
      <c r="AG108" s="26">
        <f t="shared" si="150"/>
        <v>0</v>
      </c>
      <c r="AH108" s="26">
        <f t="shared" si="150"/>
        <v>0</v>
      </c>
      <c r="AI108" s="26">
        <f t="shared" si="150"/>
        <v>0</v>
      </c>
      <c r="AJ108" s="26">
        <f t="shared" si="150"/>
        <v>0</v>
      </c>
      <c r="AK108" s="26">
        <f t="shared" si="150"/>
        <v>0</v>
      </c>
      <c r="AL108" s="26">
        <f t="shared" si="150"/>
        <v>0</v>
      </c>
      <c r="AM108" s="26">
        <f t="shared" si="150"/>
        <v>0</v>
      </c>
      <c r="AN108" s="26">
        <f t="shared" ref="AN108:BS108" si="151">SUM(AN82:AN106)*AN19</f>
        <v>0</v>
      </c>
      <c r="AO108" s="26">
        <f t="shared" si="151"/>
        <v>0</v>
      </c>
      <c r="AP108" s="26">
        <f t="shared" si="151"/>
        <v>0</v>
      </c>
      <c r="AQ108" s="26">
        <f t="shared" si="151"/>
        <v>0</v>
      </c>
      <c r="AR108" s="26">
        <f t="shared" si="151"/>
        <v>0</v>
      </c>
      <c r="AS108" s="26">
        <f t="shared" si="151"/>
        <v>0</v>
      </c>
      <c r="AT108" s="26">
        <f t="shared" si="151"/>
        <v>0</v>
      </c>
      <c r="AU108" s="26">
        <f t="shared" si="151"/>
        <v>0</v>
      </c>
      <c r="AV108" s="26">
        <f t="shared" si="151"/>
        <v>0</v>
      </c>
      <c r="AW108" s="26">
        <f t="shared" si="151"/>
        <v>0</v>
      </c>
      <c r="AX108" s="26">
        <f t="shared" si="151"/>
        <v>0</v>
      </c>
      <c r="AY108" s="26">
        <f t="shared" si="151"/>
        <v>0</v>
      </c>
      <c r="AZ108" s="26">
        <f t="shared" si="151"/>
        <v>0</v>
      </c>
      <c r="BA108" s="26">
        <f t="shared" si="151"/>
        <v>0</v>
      </c>
      <c r="BB108" s="26">
        <f t="shared" si="151"/>
        <v>0</v>
      </c>
      <c r="BC108" s="26">
        <f t="shared" si="151"/>
        <v>0</v>
      </c>
      <c r="BD108" s="26">
        <f t="shared" si="151"/>
        <v>0</v>
      </c>
      <c r="BE108" s="26">
        <f t="shared" si="151"/>
        <v>0</v>
      </c>
      <c r="BF108" s="26">
        <f t="shared" si="151"/>
        <v>0</v>
      </c>
      <c r="BG108" s="26">
        <f t="shared" si="151"/>
        <v>0</v>
      </c>
      <c r="BH108" s="26">
        <f t="shared" si="151"/>
        <v>0</v>
      </c>
      <c r="BI108" s="26">
        <f t="shared" si="151"/>
        <v>0</v>
      </c>
      <c r="BJ108" s="26">
        <f t="shared" si="151"/>
        <v>0</v>
      </c>
      <c r="BK108" s="26">
        <f t="shared" si="151"/>
        <v>0</v>
      </c>
      <c r="BL108" s="26">
        <f t="shared" si="151"/>
        <v>0</v>
      </c>
      <c r="BM108" s="26">
        <f t="shared" si="151"/>
        <v>0</v>
      </c>
      <c r="BN108" s="26">
        <f t="shared" si="151"/>
        <v>0</v>
      </c>
      <c r="BO108" s="26">
        <f t="shared" si="151"/>
        <v>0</v>
      </c>
      <c r="BP108" s="26">
        <f t="shared" si="151"/>
        <v>0</v>
      </c>
      <c r="BQ108" s="26">
        <f t="shared" si="151"/>
        <v>0</v>
      </c>
      <c r="BR108" s="26">
        <f t="shared" si="151"/>
        <v>0</v>
      </c>
      <c r="BS108" s="26">
        <f t="shared" si="151"/>
        <v>0</v>
      </c>
      <c r="BT108" s="26">
        <f t="shared" ref="BT108:CC108" si="152">SUM(BT82:BT106)*BT19</f>
        <v>0</v>
      </c>
      <c r="BU108" s="26">
        <f t="shared" si="152"/>
        <v>0</v>
      </c>
      <c r="BV108" s="26">
        <f t="shared" si="152"/>
        <v>0</v>
      </c>
      <c r="BW108" s="26">
        <f t="shared" si="152"/>
        <v>0</v>
      </c>
      <c r="BX108" s="26">
        <f t="shared" si="152"/>
        <v>0</v>
      </c>
      <c r="BY108" s="26">
        <f t="shared" si="152"/>
        <v>0</v>
      </c>
      <c r="BZ108" s="26">
        <f t="shared" si="152"/>
        <v>0</v>
      </c>
      <c r="CA108" s="26">
        <f t="shared" si="152"/>
        <v>0</v>
      </c>
      <c r="CB108" s="26">
        <f t="shared" si="152"/>
        <v>0</v>
      </c>
      <c r="CC108" s="26">
        <f t="shared" si="152"/>
        <v>0</v>
      </c>
    </row>
    <row r="109" spans="1:81" x14ac:dyDescent="0.25">
      <c r="I109" s="8"/>
      <c r="J109" s="4"/>
    </row>
    <row r="110" spans="1:81" x14ac:dyDescent="0.25">
      <c r="A110" s="9" t="s">
        <v>144</v>
      </c>
      <c r="B110" s="9"/>
      <c r="C110" s="96"/>
      <c r="D110" s="10"/>
      <c r="E110" s="9"/>
      <c r="F110" s="9"/>
      <c r="G110" s="28"/>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row>
    <row r="111" spans="1:81" outlineLevel="1" x14ac:dyDescent="0.25"/>
    <row r="112" spans="1:81" ht="30" outlineLevel="1" x14ac:dyDescent="0.25">
      <c r="B112" s="18" t="s">
        <v>10</v>
      </c>
      <c r="D112" s="18" t="s">
        <v>25</v>
      </c>
      <c r="E112" s="11" t="s">
        <v>24</v>
      </c>
      <c r="F112" s="11" t="s">
        <v>19</v>
      </c>
    </row>
    <row r="113" spans="2:81" outlineLevel="1" x14ac:dyDescent="0.25">
      <c r="B113" s="116" t="str">
        <f>Inputs!B35</f>
        <v>Subtransmission</v>
      </c>
      <c r="C113" s="141" t="str">
        <f>"Real "&amp;Inputs!$C$8</f>
        <v>Real 2010</v>
      </c>
      <c r="D113" s="230">
        <f t="shared" ref="D113:D137" si="153">IF(ABS(ROUND(E113,1)-ROUND(F113,1))&lt;tolerance,0,1)</f>
        <v>0</v>
      </c>
      <c r="E113" s="121">
        <f t="shared" ref="E113:E137" si="154">D82</f>
        <v>376.20268184163228</v>
      </c>
      <c r="F113" s="121">
        <f t="shared" ref="F113:F123" si="155">SUM(H113:CC113)</f>
        <v>376.20268184163206</v>
      </c>
      <c r="G113" s="29"/>
      <c r="H113" s="94">
        <f t="shared" ref="H113:AM113" si="156">IF(H$6&lt;=$E82,($D82/$E82),0)</f>
        <v>15.675111743401345</v>
      </c>
      <c r="I113" s="94">
        <f t="shared" si="156"/>
        <v>15.675111743401345</v>
      </c>
      <c r="J113" s="94">
        <f t="shared" si="156"/>
        <v>15.675111743401345</v>
      </c>
      <c r="K113" s="94">
        <f t="shared" si="156"/>
        <v>15.675111743401345</v>
      </c>
      <c r="L113" s="94">
        <f t="shared" si="156"/>
        <v>15.675111743401345</v>
      </c>
      <c r="M113" s="94">
        <f t="shared" si="156"/>
        <v>15.675111743401345</v>
      </c>
      <c r="N113" s="94">
        <f t="shared" si="156"/>
        <v>15.675111743401345</v>
      </c>
      <c r="O113" s="94">
        <f t="shared" si="156"/>
        <v>15.675111743401345</v>
      </c>
      <c r="P113" s="94">
        <f t="shared" si="156"/>
        <v>15.675111743401345</v>
      </c>
      <c r="Q113" s="94">
        <f t="shared" si="156"/>
        <v>15.675111743401345</v>
      </c>
      <c r="R113" s="94">
        <f t="shared" si="156"/>
        <v>15.675111743401345</v>
      </c>
      <c r="S113" s="94">
        <f t="shared" si="156"/>
        <v>15.675111743401345</v>
      </c>
      <c r="T113" s="94">
        <f t="shared" si="156"/>
        <v>15.675111743401345</v>
      </c>
      <c r="U113" s="94">
        <f t="shared" si="156"/>
        <v>15.675111743401345</v>
      </c>
      <c r="V113" s="94">
        <f t="shared" si="156"/>
        <v>15.675111743401345</v>
      </c>
      <c r="W113" s="94">
        <f t="shared" si="156"/>
        <v>15.675111743401345</v>
      </c>
      <c r="X113" s="94">
        <f t="shared" si="156"/>
        <v>15.675111743401345</v>
      </c>
      <c r="Y113" s="94">
        <f t="shared" si="156"/>
        <v>15.675111743401345</v>
      </c>
      <c r="Z113" s="94">
        <f t="shared" si="156"/>
        <v>15.675111743401345</v>
      </c>
      <c r="AA113" s="94">
        <f t="shared" si="156"/>
        <v>15.675111743401345</v>
      </c>
      <c r="AB113" s="94">
        <f t="shared" si="156"/>
        <v>15.675111743401345</v>
      </c>
      <c r="AC113" s="94">
        <f t="shared" si="156"/>
        <v>15.675111743401345</v>
      </c>
      <c r="AD113" s="94">
        <f t="shared" si="156"/>
        <v>15.675111743401345</v>
      </c>
      <c r="AE113" s="94">
        <f t="shared" si="156"/>
        <v>15.675111743401345</v>
      </c>
      <c r="AF113" s="94">
        <f t="shared" si="156"/>
        <v>0</v>
      </c>
      <c r="AG113" s="94">
        <f t="shared" si="156"/>
        <v>0</v>
      </c>
      <c r="AH113" s="94">
        <f t="shared" si="156"/>
        <v>0</v>
      </c>
      <c r="AI113" s="94">
        <f t="shared" si="156"/>
        <v>0</v>
      </c>
      <c r="AJ113" s="94">
        <f t="shared" si="156"/>
        <v>0</v>
      </c>
      <c r="AK113" s="94">
        <f t="shared" si="156"/>
        <v>0</v>
      </c>
      <c r="AL113" s="94">
        <f t="shared" si="156"/>
        <v>0</v>
      </c>
      <c r="AM113" s="94">
        <f t="shared" si="156"/>
        <v>0</v>
      </c>
      <c r="AN113" s="94">
        <f t="shared" ref="AN113:BS113" si="157">IF(AN$6&lt;=$E82,($D82/$E82),0)</f>
        <v>0</v>
      </c>
      <c r="AO113" s="94">
        <f t="shared" si="157"/>
        <v>0</v>
      </c>
      <c r="AP113" s="94">
        <f t="shared" si="157"/>
        <v>0</v>
      </c>
      <c r="AQ113" s="94">
        <f t="shared" si="157"/>
        <v>0</v>
      </c>
      <c r="AR113" s="94">
        <f t="shared" si="157"/>
        <v>0</v>
      </c>
      <c r="AS113" s="94">
        <f t="shared" si="157"/>
        <v>0</v>
      </c>
      <c r="AT113" s="94">
        <f t="shared" si="157"/>
        <v>0</v>
      </c>
      <c r="AU113" s="94">
        <f t="shared" si="157"/>
        <v>0</v>
      </c>
      <c r="AV113" s="94">
        <f t="shared" si="157"/>
        <v>0</v>
      </c>
      <c r="AW113" s="94">
        <f t="shared" si="157"/>
        <v>0</v>
      </c>
      <c r="AX113" s="94">
        <f t="shared" si="157"/>
        <v>0</v>
      </c>
      <c r="AY113" s="94">
        <f t="shared" si="157"/>
        <v>0</v>
      </c>
      <c r="AZ113" s="94">
        <f t="shared" si="157"/>
        <v>0</v>
      </c>
      <c r="BA113" s="94">
        <f t="shared" si="157"/>
        <v>0</v>
      </c>
      <c r="BB113" s="94">
        <f t="shared" si="157"/>
        <v>0</v>
      </c>
      <c r="BC113" s="94">
        <f t="shared" si="157"/>
        <v>0</v>
      </c>
      <c r="BD113" s="94">
        <f t="shared" si="157"/>
        <v>0</v>
      </c>
      <c r="BE113" s="94">
        <f t="shared" si="157"/>
        <v>0</v>
      </c>
      <c r="BF113" s="94">
        <f t="shared" si="157"/>
        <v>0</v>
      </c>
      <c r="BG113" s="94">
        <f t="shared" si="157"/>
        <v>0</v>
      </c>
      <c r="BH113" s="94">
        <f t="shared" si="157"/>
        <v>0</v>
      </c>
      <c r="BI113" s="94">
        <f t="shared" si="157"/>
        <v>0</v>
      </c>
      <c r="BJ113" s="94">
        <f t="shared" si="157"/>
        <v>0</v>
      </c>
      <c r="BK113" s="94">
        <f t="shared" si="157"/>
        <v>0</v>
      </c>
      <c r="BL113" s="94">
        <f t="shared" si="157"/>
        <v>0</v>
      </c>
      <c r="BM113" s="94">
        <f t="shared" si="157"/>
        <v>0</v>
      </c>
      <c r="BN113" s="94">
        <f t="shared" si="157"/>
        <v>0</v>
      </c>
      <c r="BO113" s="94">
        <f t="shared" si="157"/>
        <v>0</v>
      </c>
      <c r="BP113" s="94">
        <f t="shared" si="157"/>
        <v>0</v>
      </c>
      <c r="BQ113" s="94">
        <f t="shared" si="157"/>
        <v>0</v>
      </c>
      <c r="BR113" s="94">
        <f t="shared" si="157"/>
        <v>0</v>
      </c>
      <c r="BS113" s="94">
        <f t="shared" si="157"/>
        <v>0</v>
      </c>
      <c r="BT113" s="94">
        <f t="shared" ref="BT113:CC113" si="158">IF(BT$6&lt;=$E82,($D82/$E82),0)</f>
        <v>0</v>
      </c>
      <c r="BU113" s="94">
        <f t="shared" si="158"/>
        <v>0</v>
      </c>
      <c r="BV113" s="94">
        <f t="shared" si="158"/>
        <v>0</v>
      </c>
      <c r="BW113" s="94">
        <f t="shared" si="158"/>
        <v>0</v>
      </c>
      <c r="BX113" s="94">
        <f t="shared" si="158"/>
        <v>0</v>
      </c>
      <c r="BY113" s="94">
        <f t="shared" si="158"/>
        <v>0</v>
      </c>
      <c r="BZ113" s="94">
        <f t="shared" si="158"/>
        <v>0</v>
      </c>
      <c r="CA113" s="94">
        <f t="shared" si="158"/>
        <v>0</v>
      </c>
      <c r="CB113" s="94">
        <f t="shared" si="158"/>
        <v>0</v>
      </c>
      <c r="CC113" s="94">
        <f t="shared" si="158"/>
        <v>0</v>
      </c>
    </row>
    <row r="114" spans="2:81" outlineLevel="1" x14ac:dyDescent="0.25">
      <c r="B114" s="92" t="str">
        <f>Inputs!B36</f>
        <v>Distribution system assets</v>
      </c>
      <c r="C114" s="141" t="str">
        <f>"Real "&amp;Inputs!$C$8</f>
        <v>Real 2010</v>
      </c>
      <c r="D114" s="230">
        <f t="shared" si="153"/>
        <v>0</v>
      </c>
      <c r="E114" s="121">
        <f t="shared" si="154"/>
        <v>895.94618095562021</v>
      </c>
      <c r="F114" s="121">
        <f t="shared" si="155"/>
        <v>895.94618095562043</v>
      </c>
      <c r="G114" s="29"/>
      <c r="H114" s="94">
        <f t="shared" ref="H114:AM114" si="159">IF(H$6&lt;=$E83,($D83/$E83),0)</f>
        <v>37.331090873150842</v>
      </c>
      <c r="I114" s="94">
        <f t="shared" si="159"/>
        <v>37.331090873150842</v>
      </c>
      <c r="J114" s="94">
        <f t="shared" si="159"/>
        <v>37.331090873150842</v>
      </c>
      <c r="K114" s="94">
        <f t="shared" si="159"/>
        <v>37.331090873150842</v>
      </c>
      <c r="L114" s="94">
        <f t="shared" si="159"/>
        <v>37.331090873150842</v>
      </c>
      <c r="M114" s="94">
        <f t="shared" si="159"/>
        <v>37.331090873150842</v>
      </c>
      <c r="N114" s="94">
        <f t="shared" si="159"/>
        <v>37.331090873150842</v>
      </c>
      <c r="O114" s="94">
        <f t="shared" si="159"/>
        <v>37.331090873150842</v>
      </c>
      <c r="P114" s="94">
        <f t="shared" si="159"/>
        <v>37.331090873150842</v>
      </c>
      <c r="Q114" s="94">
        <f t="shared" si="159"/>
        <v>37.331090873150842</v>
      </c>
      <c r="R114" s="94">
        <f t="shared" si="159"/>
        <v>37.331090873150842</v>
      </c>
      <c r="S114" s="94">
        <f t="shared" si="159"/>
        <v>37.331090873150842</v>
      </c>
      <c r="T114" s="94">
        <f t="shared" si="159"/>
        <v>37.331090873150842</v>
      </c>
      <c r="U114" s="94">
        <f t="shared" si="159"/>
        <v>37.331090873150842</v>
      </c>
      <c r="V114" s="94">
        <f t="shared" si="159"/>
        <v>37.331090873150842</v>
      </c>
      <c r="W114" s="94">
        <f t="shared" si="159"/>
        <v>37.331090873150842</v>
      </c>
      <c r="X114" s="94">
        <f t="shared" si="159"/>
        <v>37.331090873150842</v>
      </c>
      <c r="Y114" s="94">
        <f t="shared" si="159"/>
        <v>37.331090873150842</v>
      </c>
      <c r="Z114" s="94">
        <f t="shared" si="159"/>
        <v>37.331090873150842</v>
      </c>
      <c r="AA114" s="94">
        <f t="shared" si="159"/>
        <v>37.331090873150842</v>
      </c>
      <c r="AB114" s="94">
        <f t="shared" si="159"/>
        <v>37.331090873150842</v>
      </c>
      <c r="AC114" s="94">
        <f t="shared" si="159"/>
        <v>37.331090873150842</v>
      </c>
      <c r="AD114" s="94">
        <f t="shared" si="159"/>
        <v>37.331090873150842</v>
      </c>
      <c r="AE114" s="94">
        <f t="shared" si="159"/>
        <v>37.331090873150842</v>
      </c>
      <c r="AF114" s="94">
        <f t="shared" si="159"/>
        <v>0</v>
      </c>
      <c r="AG114" s="94">
        <f t="shared" si="159"/>
        <v>0</v>
      </c>
      <c r="AH114" s="94">
        <f t="shared" si="159"/>
        <v>0</v>
      </c>
      <c r="AI114" s="94">
        <f t="shared" si="159"/>
        <v>0</v>
      </c>
      <c r="AJ114" s="94">
        <f t="shared" si="159"/>
        <v>0</v>
      </c>
      <c r="AK114" s="94">
        <f t="shared" si="159"/>
        <v>0</v>
      </c>
      <c r="AL114" s="94">
        <f t="shared" si="159"/>
        <v>0</v>
      </c>
      <c r="AM114" s="94">
        <f t="shared" si="159"/>
        <v>0</v>
      </c>
      <c r="AN114" s="94">
        <f t="shared" ref="AN114:BS114" si="160">IF(AN$6&lt;=$E83,($D83/$E83),0)</f>
        <v>0</v>
      </c>
      <c r="AO114" s="94">
        <f t="shared" si="160"/>
        <v>0</v>
      </c>
      <c r="AP114" s="94">
        <f t="shared" si="160"/>
        <v>0</v>
      </c>
      <c r="AQ114" s="94">
        <f t="shared" si="160"/>
        <v>0</v>
      </c>
      <c r="AR114" s="94">
        <f t="shared" si="160"/>
        <v>0</v>
      </c>
      <c r="AS114" s="94">
        <f t="shared" si="160"/>
        <v>0</v>
      </c>
      <c r="AT114" s="94">
        <f t="shared" si="160"/>
        <v>0</v>
      </c>
      <c r="AU114" s="94">
        <f t="shared" si="160"/>
        <v>0</v>
      </c>
      <c r="AV114" s="94">
        <f t="shared" si="160"/>
        <v>0</v>
      </c>
      <c r="AW114" s="94">
        <f t="shared" si="160"/>
        <v>0</v>
      </c>
      <c r="AX114" s="94">
        <f t="shared" si="160"/>
        <v>0</v>
      </c>
      <c r="AY114" s="94">
        <f t="shared" si="160"/>
        <v>0</v>
      </c>
      <c r="AZ114" s="94">
        <f t="shared" si="160"/>
        <v>0</v>
      </c>
      <c r="BA114" s="94">
        <f t="shared" si="160"/>
        <v>0</v>
      </c>
      <c r="BB114" s="94">
        <f t="shared" si="160"/>
        <v>0</v>
      </c>
      <c r="BC114" s="94">
        <f t="shared" si="160"/>
        <v>0</v>
      </c>
      <c r="BD114" s="94">
        <f t="shared" si="160"/>
        <v>0</v>
      </c>
      <c r="BE114" s="94">
        <f t="shared" si="160"/>
        <v>0</v>
      </c>
      <c r="BF114" s="94">
        <f t="shared" si="160"/>
        <v>0</v>
      </c>
      <c r="BG114" s="94">
        <f t="shared" si="160"/>
        <v>0</v>
      </c>
      <c r="BH114" s="94">
        <f t="shared" si="160"/>
        <v>0</v>
      </c>
      <c r="BI114" s="94">
        <f t="shared" si="160"/>
        <v>0</v>
      </c>
      <c r="BJ114" s="94">
        <f t="shared" si="160"/>
        <v>0</v>
      </c>
      <c r="BK114" s="94">
        <f t="shared" si="160"/>
        <v>0</v>
      </c>
      <c r="BL114" s="94">
        <f t="shared" si="160"/>
        <v>0</v>
      </c>
      <c r="BM114" s="94">
        <f t="shared" si="160"/>
        <v>0</v>
      </c>
      <c r="BN114" s="94">
        <f t="shared" si="160"/>
        <v>0</v>
      </c>
      <c r="BO114" s="94">
        <f t="shared" si="160"/>
        <v>0</v>
      </c>
      <c r="BP114" s="94">
        <f t="shared" si="160"/>
        <v>0</v>
      </c>
      <c r="BQ114" s="94">
        <f t="shared" si="160"/>
        <v>0</v>
      </c>
      <c r="BR114" s="94">
        <f t="shared" si="160"/>
        <v>0</v>
      </c>
      <c r="BS114" s="94">
        <f t="shared" si="160"/>
        <v>0</v>
      </c>
      <c r="BT114" s="94">
        <f t="shared" ref="BT114:CC114" si="161">IF(BT$6&lt;=$E83,($D83/$E83),0)</f>
        <v>0</v>
      </c>
      <c r="BU114" s="94">
        <f t="shared" si="161"/>
        <v>0</v>
      </c>
      <c r="BV114" s="94">
        <f t="shared" si="161"/>
        <v>0</v>
      </c>
      <c r="BW114" s="94">
        <f t="shared" si="161"/>
        <v>0</v>
      </c>
      <c r="BX114" s="94">
        <f t="shared" si="161"/>
        <v>0</v>
      </c>
      <c r="BY114" s="94">
        <f t="shared" si="161"/>
        <v>0</v>
      </c>
      <c r="BZ114" s="94">
        <f t="shared" si="161"/>
        <v>0</v>
      </c>
      <c r="CA114" s="94">
        <f t="shared" si="161"/>
        <v>0</v>
      </c>
      <c r="CB114" s="94">
        <f t="shared" si="161"/>
        <v>0</v>
      </c>
      <c r="CC114" s="94">
        <f t="shared" si="161"/>
        <v>0</v>
      </c>
    </row>
    <row r="115" spans="2:81" outlineLevel="1" x14ac:dyDescent="0.25">
      <c r="B115" s="92" t="str">
        <f>Inputs!B37</f>
        <v>Metering</v>
      </c>
      <c r="C115" s="141" t="str">
        <f>"Real "&amp;Inputs!$C$8</f>
        <v>Real 2010</v>
      </c>
      <c r="D115" s="230">
        <f t="shared" si="153"/>
        <v>0</v>
      </c>
      <c r="E115" s="121">
        <f t="shared" si="154"/>
        <v>46.959647395390583</v>
      </c>
      <c r="F115" s="121">
        <f t="shared" si="155"/>
        <v>46.959647395390583</v>
      </c>
      <c r="G115" s="29"/>
      <c r="H115" s="94">
        <f t="shared" ref="H115:AM115" si="162">IF(H$6&lt;=$E84,($D84/$E84),0)</f>
        <v>9.3919294790781169</v>
      </c>
      <c r="I115" s="94">
        <f t="shared" si="162"/>
        <v>9.3919294790781169</v>
      </c>
      <c r="J115" s="94">
        <f t="shared" si="162"/>
        <v>9.3919294790781169</v>
      </c>
      <c r="K115" s="94">
        <f t="shared" si="162"/>
        <v>9.3919294790781169</v>
      </c>
      <c r="L115" s="94">
        <f t="shared" si="162"/>
        <v>9.3919294790781169</v>
      </c>
      <c r="M115" s="94">
        <f t="shared" si="162"/>
        <v>0</v>
      </c>
      <c r="N115" s="94">
        <f t="shared" si="162"/>
        <v>0</v>
      </c>
      <c r="O115" s="94">
        <f t="shared" si="162"/>
        <v>0</v>
      </c>
      <c r="P115" s="94">
        <f t="shared" si="162"/>
        <v>0</v>
      </c>
      <c r="Q115" s="94">
        <f t="shared" si="162"/>
        <v>0</v>
      </c>
      <c r="R115" s="94">
        <f t="shared" si="162"/>
        <v>0</v>
      </c>
      <c r="S115" s="94">
        <f t="shared" si="162"/>
        <v>0</v>
      </c>
      <c r="T115" s="94">
        <f t="shared" si="162"/>
        <v>0</v>
      </c>
      <c r="U115" s="94">
        <f t="shared" si="162"/>
        <v>0</v>
      </c>
      <c r="V115" s="94">
        <f t="shared" si="162"/>
        <v>0</v>
      </c>
      <c r="W115" s="94">
        <f t="shared" si="162"/>
        <v>0</v>
      </c>
      <c r="X115" s="94">
        <f t="shared" si="162"/>
        <v>0</v>
      </c>
      <c r="Y115" s="94">
        <f t="shared" si="162"/>
        <v>0</v>
      </c>
      <c r="Z115" s="94">
        <f t="shared" si="162"/>
        <v>0</v>
      </c>
      <c r="AA115" s="94">
        <f t="shared" si="162"/>
        <v>0</v>
      </c>
      <c r="AB115" s="94">
        <f t="shared" si="162"/>
        <v>0</v>
      </c>
      <c r="AC115" s="94">
        <f t="shared" si="162"/>
        <v>0</v>
      </c>
      <c r="AD115" s="94">
        <f t="shared" si="162"/>
        <v>0</v>
      </c>
      <c r="AE115" s="94">
        <f t="shared" si="162"/>
        <v>0</v>
      </c>
      <c r="AF115" s="94">
        <f t="shared" si="162"/>
        <v>0</v>
      </c>
      <c r="AG115" s="94">
        <f t="shared" si="162"/>
        <v>0</v>
      </c>
      <c r="AH115" s="94">
        <f t="shared" si="162"/>
        <v>0</v>
      </c>
      <c r="AI115" s="94">
        <f t="shared" si="162"/>
        <v>0</v>
      </c>
      <c r="AJ115" s="94">
        <f t="shared" si="162"/>
        <v>0</v>
      </c>
      <c r="AK115" s="94">
        <f t="shared" si="162"/>
        <v>0</v>
      </c>
      <c r="AL115" s="94">
        <f t="shared" si="162"/>
        <v>0</v>
      </c>
      <c r="AM115" s="94">
        <f t="shared" si="162"/>
        <v>0</v>
      </c>
      <c r="AN115" s="94">
        <f t="shared" ref="AN115:BS115" si="163">IF(AN$6&lt;=$E84,($D84/$E84),0)</f>
        <v>0</v>
      </c>
      <c r="AO115" s="94">
        <f t="shared" si="163"/>
        <v>0</v>
      </c>
      <c r="AP115" s="94">
        <f t="shared" si="163"/>
        <v>0</v>
      </c>
      <c r="AQ115" s="94">
        <f t="shared" si="163"/>
        <v>0</v>
      </c>
      <c r="AR115" s="94">
        <f t="shared" si="163"/>
        <v>0</v>
      </c>
      <c r="AS115" s="94">
        <f t="shared" si="163"/>
        <v>0</v>
      </c>
      <c r="AT115" s="94">
        <f t="shared" si="163"/>
        <v>0</v>
      </c>
      <c r="AU115" s="94">
        <f t="shared" si="163"/>
        <v>0</v>
      </c>
      <c r="AV115" s="94">
        <f t="shared" si="163"/>
        <v>0</v>
      </c>
      <c r="AW115" s="94">
        <f t="shared" si="163"/>
        <v>0</v>
      </c>
      <c r="AX115" s="94">
        <f t="shared" si="163"/>
        <v>0</v>
      </c>
      <c r="AY115" s="94">
        <f t="shared" si="163"/>
        <v>0</v>
      </c>
      <c r="AZ115" s="94">
        <f t="shared" si="163"/>
        <v>0</v>
      </c>
      <c r="BA115" s="94">
        <f t="shared" si="163"/>
        <v>0</v>
      </c>
      <c r="BB115" s="94">
        <f t="shared" si="163"/>
        <v>0</v>
      </c>
      <c r="BC115" s="94">
        <f t="shared" si="163"/>
        <v>0</v>
      </c>
      <c r="BD115" s="94">
        <f t="shared" si="163"/>
        <v>0</v>
      </c>
      <c r="BE115" s="94">
        <f t="shared" si="163"/>
        <v>0</v>
      </c>
      <c r="BF115" s="94">
        <f t="shared" si="163"/>
        <v>0</v>
      </c>
      <c r="BG115" s="94">
        <f t="shared" si="163"/>
        <v>0</v>
      </c>
      <c r="BH115" s="94">
        <f t="shared" si="163"/>
        <v>0</v>
      </c>
      <c r="BI115" s="94">
        <f t="shared" si="163"/>
        <v>0</v>
      </c>
      <c r="BJ115" s="94">
        <f t="shared" si="163"/>
        <v>0</v>
      </c>
      <c r="BK115" s="94">
        <f t="shared" si="163"/>
        <v>0</v>
      </c>
      <c r="BL115" s="94">
        <f t="shared" si="163"/>
        <v>0</v>
      </c>
      <c r="BM115" s="94">
        <f t="shared" si="163"/>
        <v>0</v>
      </c>
      <c r="BN115" s="94">
        <f t="shared" si="163"/>
        <v>0</v>
      </c>
      <c r="BO115" s="94">
        <f t="shared" si="163"/>
        <v>0</v>
      </c>
      <c r="BP115" s="94">
        <f t="shared" si="163"/>
        <v>0</v>
      </c>
      <c r="BQ115" s="94">
        <f t="shared" si="163"/>
        <v>0</v>
      </c>
      <c r="BR115" s="94">
        <f t="shared" si="163"/>
        <v>0</v>
      </c>
      <c r="BS115" s="94">
        <f t="shared" si="163"/>
        <v>0</v>
      </c>
      <c r="BT115" s="94">
        <f t="shared" ref="BT115:CC115" si="164">IF(BT$6&lt;=$E84,($D84/$E84),0)</f>
        <v>0</v>
      </c>
      <c r="BU115" s="94">
        <f t="shared" si="164"/>
        <v>0</v>
      </c>
      <c r="BV115" s="94">
        <f t="shared" si="164"/>
        <v>0</v>
      </c>
      <c r="BW115" s="94">
        <f t="shared" si="164"/>
        <v>0</v>
      </c>
      <c r="BX115" s="94">
        <f t="shared" si="164"/>
        <v>0</v>
      </c>
      <c r="BY115" s="94">
        <f t="shared" si="164"/>
        <v>0</v>
      </c>
      <c r="BZ115" s="94">
        <f t="shared" si="164"/>
        <v>0</v>
      </c>
      <c r="CA115" s="94">
        <f t="shared" si="164"/>
        <v>0</v>
      </c>
      <c r="CB115" s="94">
        <f t="shared" si="164"/>
        <v>0</v>
      </c>
      <c r="CC115" s="94">
        <f t="shared" si="164"/>
        <v>0</v>
      </c>
    </row>
    <row r="116" spans="2:81" outlineLevel="1" x14ac:dyDescent="0.25">
      <c r="B116" s="92" t="str">
        <f>Inputs!B38</f>
        <v>Public Lighting</v>
      </c>
      <c r="C116" s="141" t="str">
        <f>"Real "&amp;Inputs!$C$8</f>
        <v>Real 2010</v>
      </c>
      <c r="D116" s="230">
        <f t="shared" si="153"/>
        <v>0</v>
      </c>
      <c r="E116" s="121">
        <f t="shared" si="154"/>
        <v>3.3671127792705766</v>
      </c>
      <c r="F116" s="121">
        <f t="shared" si="155"/>
        <v>3.3671127792705766</v>
      </c>
      <c r="G116" s="29"/>
      <c r="H116" s="94">
        <f t="shared" ref="H116:AM116" si="165">IF(H$6&lt;=$E85,($D85/$E85),0)</f>
        <v>0.67342255585411537</v>
      </c>
      <c r="I116" s="94">
        <f t="shared" si="165"/>
        <v>0.67342255585411537</v>
      </c>
      <c r="J116" s="94">
        <f t="shared" si="165"/>
        <v>0.67342255585411537</v>
      </c>
      <c r="K116" s="94">
        <f t="shared" si="165"/>
        <v>0.67342255585411537</v>
      </c>
      <c r="L116" s="94">
        <f t="shared" si="165"/>
        <v>0.67342255585411537</v>
      </c>
      <c r="M116" s="94">
        <f t="shared" si="165"/>
        <v>0</v>
      </c>
      <c r="N116" s="94">
        <f t="shared" si="165"/>
        <v>0</v>
      </c>
      <c r="O116" s="94">
        <f t="shared" si="165"/>
        <v>0</v>
      </c>
      <c r="P116" s="94">
        <f t="shared" si="165"/>
        <v>0</v>
      </c>
      <c r="Q116" s="94">
        <f t="shared" si="165"/>
        <v>0</v>
      </c>
      <c r="R116" s="94">
        <f t="shared" si="165"/>
        <v>0</v>
      </c>
      <c r="S116" s="94">
        <f t="shared" si="165"/>
        <v>0</v>
      </c>
      <c r="T116" s="94">
        <f t="shared" si="165"/>
        <v>0</v>
      </c>
      <c r="U116" s="94">
        <f t="shared" si="165"/>
        <v>0</v>
      </c>
      <c r="V116" s="94">
        <f t="shared" si="165"/>
        <v>0</v>
      </c>
      <c r="W116" s="94">
        <f t="shared" si="165"/>
        <v>0</v>
      </c>
      <c r="X116" s="94">
        <f t="shared" si="165"/>
        <v>0</v>
      </c>
      <c r="Y116" s="94">
        <f t="shared" si="165"/>
        <v>0</v>
      </c>
      <c r="Z116" s="94">
        <f t="shared" si="165"/>
        <v>0</v>
      </c>
      <c r="AA116" s="94">
        <f t="shared" si="165"/>
        <v>0</v>
      </c>
      <c r="AB116" s="94">
        <f t="shared" si="165"/>
        <v>0</v>
      </c>
      <c r="AC116" s="94">
        <f t="shared" si="165"/>
        <v>0</v>
      </c>
      <c r="AD116" s="94">
        <f t="shared" si="165"/>
        <v>0</v>
      </c>
      <c r="AE116" s="94">
        <f t="shared" si="165"/>
        <v>0</v>
      </c>
      <c r="AF116" s="94">
        <f t="shared" si="165"/>
        <v>0</v>
      </c>
      <c r="AG116" s="94">
        <f t="shared" si="165"/>
        <v>0</v>
      </c>
      <c r="AH116" s="94">
        <f t="shared" si="165"/>
        <v>0</v>
      </c>
      <c r="AI116" s="94">
        <f t="shared" si="165"/>
        <v>0</v>
      </c>
      <c r="AJ116" s="94">
        <f t="shared" si="165"/>
        <v>0</v>
      </c>
      <c r="AK116" s="94">
        <f t="shared" si="165"/>
        <v>0</v>
      </c>
      <c r="AL116" s="94">
        <f t="shared" si="165"/>
        <v>0</v>
      </c>
      <c r="AM116" s="94">
        <f t="shared" si="165"/>
        <v>0</v>
      </c>
      <c r="AN116" s="94">
        <f t="shared" ref="AN116:BS116" si="166">IF(AN$6&lt;=$E85,($D85/$E85),0)</f>
        <v>0</v>
      </c>
      <c r="AO116" s="94">
        <f t="shared" si="166"/>
        <v>0</v>
      </c>
      <c r="AP116" s="94">
        <f t="shared" si="166"/>
        <v>0</v>
      </c>
      <c r="AQ116" s="94">
        <f t="shared" si="166"/>
        <v>0</v>
      </c>
      <c r="AR116" s="94">
        <f t="shared" si="166"/>
        <v>0</v>
      </c>
      <c r="AS116" s="94">
        <f t="shared" si="166"/>
        <v>0</v>
      </c>
      <c r="AT116" s="94">
        <f t="shared" si="166"/>
        <v>0</v>
      </c>
      <c r="AU116" s="94">
        <f t="shared" si="166"/>
        <v>0</v>
      </c>
      <c r="AV116" s="94">
        <f t="shared" si="166"/>
        <v>0</v>
      </c>
      <c r="AW116" s="94">
        <f t="shared" si="166"/>
        <v>0</v>
      </c>
      <c r="AX116" s="94">
        <f t="shared" si="166"/>
        <v>0</v>
      </c>
      <c r="AY116" s="94">
        <f t="shared" si="166"/>
        <v>0</v>
      </c>
      <c r="AZ116" s="94">
        <f t="shared" si="166"/>
        <v>0</v>
      </c>
      <c r="BA116" s="94">
        <f t="shared" si="166"/>
        <v>0</v>
      </c>
      <c r="BB116" s="94">
        <f t="shared" si="166"/>
        <v>0</v>
      </c>
      <c r="BC116" s="94">
        <f t="shared" si="166"/>
        <v>0</v>
      </c>
      <c r="BD116" s="94">
        <f t="shared" si="166"/>
        <v>0</v>
      </c>
      <c r="BE116" s="94">
        <f t="shared" si="166"/>
        <v>0</v>
      </c>
      <c r="BF116" s="94">
        <f t="shared" si="166"/>
        <v>0</v>
      </c>
      <c r="BG116" s="94">
        <f t="shared" si="166"/>
        <v>0</v>
      </c>
      <c r="BH116" s="94">
        <f t="shared" si="166"/>
        <v>0</v>
      </c>
      <c r="BI116" s="94">
        <f t="shared" si="166"/>
        <v>0</v>
      </c>
      <c r="BJ116" s="94">
        <f t="shared" si="166"/>
        <v>0</v>
      </c>
      <c r="BK116" s="94">
        <f t="shared" si="166"/>
        <v>0</v>
      </c>
      <c r="BL116" s="94">
        <f t="shared" si="166"/>
        <v>0</v>
      </c>
      <c r="BM116" s="94">
        <f t="shared" si="166"/>
        <v>0</v>
      </c>
      <c r="BN116" s="94">
        <f t="shared" si="166"/>
        <v>0</v>
      </c>
      <c r="BO116" s="94">
        <f t="shared" si="166"/>
        <v>0</v>
      </c>
      <c r="BP116" s="94">
        <f t="shared" si="166"/>
        <v>0</v>
      </c>
      <c r="BQ116" s="94">
        <f t="shared" si="166"/>
        <v>0</v>
      </c>
      <c r="BR116" s="94">
        <f t="shared" si="166"/>
        <v>0</v>
      </c>
      <c r="BS116" s="94">
        <f t="shared" si="166"/>
        <v>0</v>
      </c>
      <c r="BT116" s="94">
        <f t="shared" ref="BT116:CC116" si="167">IF(BT$6&lt;=$E85,($D85/$E85),0)</f>
        <v>0</v>
      </c>
      <c r="BU116" s="94">
        <f t="shared" si="167"/>
        <v>0</v>
      </c>
      <c r="BV116" s="94">
        <f t="shared" si="167"/>
        <v>0</v>
      </c>
      <c r="BW116" s="94">
        <f t="shared" si="167"/>
        <v>0</v>
      </c>
      <c r="BX116" s="94">
        <f t="shared" si="167"/>
        <v>0</v>
      </c>
      <c r="BY116" s="94">
        <f t="shared" si="167"/>
        <v>0</v>
      </c>
      <c r="BZ116" s="94">
        <f t="shared" si="167"/>
        <v>0</v>
      </c>
      <c r="CA116" s="94">
        <f t="shared" si="167"/>
        <v>0</v>
      </c>
      <c r="CB116" s="94">
        <f t="shared" si="167"/>
        <v>0</v>
      </c>
      <c r="CC116" s="94">
        <f t="shared" si="167"/>
        <v>0</v>
      </c>
    </row>
    <row r="117" spans="2:81" outlineLevel="1" x14ac:dyDescent="0.25">
      <c r="B117" s="92" t="str">
        <f>Inputs!B39</f>
        <v>SCADA (5-year asset)</v>
      </c>
      <c r="C117" s="141" t="str">
        <f>"Real "&amp;Inputs!$C$8</f>
        <v>Real 2010</v>
      </c>
      <c r="D117" s="230">
        <f t="shared" si="153"/>
        <v>0</v>
      </c>
      <c r="E117" s="121">
        <f t="shared" si="154"/>
        <v>2.2204460492503131E-16</v>
      </c>
      <c r="F117" s="121">
        <f t="shared" si="155"/>
        <v>2.2204460492503131E-16</v>
      </c>
      <c r="G117" s="29"/>
      <c r="H117" s="94">
        <f t="shared" ref="H117:AM117" si="168">IF(H$6&lt;=$E86,($D86/$E86),0)</f>
        <v>4.4408920985006264E-17</v>
      </c>
      <c r="I117" s="94">
        <f t="shared" si="168"/>
        <v>4.4408920985006264E-17</v>
      </c>
      <c r="J117" s="94">
        <f t="shared" si="168"/>
        <v>4.4408920985006264E-17</v>
      </c>
      <c r="K117" s="94">
        <f t="shared" si="168"/>
        <v>4.4408920985006264E-17</v>
      </c>
      <c r="L117" s="94">
        <f t="shared" si="168"/>
        <v>4.4408920985006264E-17</v>
      </c>
      <c r="M117" s="94">
        <f t="shared" si="168"/>
        <v>0</v>
      </c>
      <c r="N117" s="94">
        <f t="shared" si="168"/>
        <v>0</v>
      </c>
      <c r="O117" s="94">
        <f t="shared" si="168"/>
        <v>0</v>
      </c>
      <c r="P117" s="94">
        <f t="shared" si="168"/>
        <v>0</v>
      </c>
      <c r="Q117" s="94">
        <f t="shared" si="168"/>
        <v>0</v>
      </c>
      <c r="R117" s="94">
        <f t="shared" si="168"/>
        <v>0</v>
      </c>
      <c r="S117" s="94">
        <f t="shared" si="168"/>
        <v>0</v>
      </c>
      <c r="T117" s="94">
        <f t="shared" si="168"/>
        <v>0</v>
      </c>
      <c r="U117" s="94">
        <f t="shared" si="168"/>
        <v>0</v>
      </c>
      <c r="V117" s="94">
        <f t="shared" si="168"/>
        <v>0</v>
      </c>
      <c r="W117" s="94">
        <f t="shared" si="168"/>
        <v>0</v>
      </c>
      <c r="X117" s="94">
        <f t="shared" si="168"/>
        <v>0</v>
      </c>
      <c r="Y117" s="94">
        <f t="shared" si="168"/>
        <v>0</v>
      </c>
      <c r="Z117" s="94">
        <f t="shared" si="168"/>
        <v>0</v>
      </c>
      <c r="AA117" s="94">
        <f t="shared" si="168"/>
        <v>0</v>
      </c>
      <c r="AB117" s="94">
        <f t="shared" si="168"/>
        <v>0</v>
      </c>
      <c r="AC117" s="94">
        <f t="shared" si="168"/>
        <v>0</v>
      </c>
      <c r="AD117" s="94">
        <f t="shared" si="168"/>
        <v>0</v>
      </c>
      <c r="AE117" s="94">
        <f t="shared" si="168"/>
        <v>0</v>
      </c>
      <c r="AF117" s="94">
        <f t="shared" si="168"/>
        <v>0</v>
      </c>
      <c r="AG117" s="94">
        <f t="shared" si="168"/>
        <v>0</v>
      </c>
      <c r="AH117" s="94">
        <f t="shared" si="168"/>
        <v>0</v>
      </c>
      <c r="AI117" s="94">
        <f t="shared" si="168"/>
        <v>0</v>
      </c>
      <c r="AJ117" s="94">
        <f t="shared" si="168"/>
        <v>0</v>
      </c>
      <c r="AK117" s="94">
        <f t="shared" si="168"/>
        <v>0</v>
      </c>
      <c r="AL117" s="94">
        <f t="shared" si="168"/>
        <v>0</v>
      </c>
      <c r="AM117" s="94">
        <f t="shared" si="168"/>
        <v>0</v>
      </c>
      <c r="AN117" s="94">
        <f t="shared" ref="AN117:BS117" si="169">IF(AN$6&lt;=$E86,($D86/$E86),0)</f>
        <v>0</v>
      </c>
      <c r="AO117" s="94">
        <f t="shared" si="169"/>
        <v>0</v>
      </c>
      <c r="AP117" s="94">
        <f t="shared" si="169"/>
        <v>0</v>
      </c>
      <c r="AQ117" s="94">
        <f t="shared" si="169"/>
        <v>0</v>
      </c>
      <c r="AR117" s="94">
        <f t="shared" si="169"/>
        <v>0</v>
      </c>
      <c r="AS117" s="94">
        <f t="shared" si="169"/>
        <v>0</v>
      </c>
      <c r="AT117" s="94">
        <f t="shared" si="169"/>
        <v>0</v>
      </c>
      <c r="AU117" s="94">
        <f t="shared" si="169"/>
        <v>0</v>
      </c>
      <c r="AV117" s="94">
        <f t="shared" si="169"/>
        <v>0</v>
      </c>
      <c r="AW117" s="94">
        <f t="shared" si="169"/>
        <v>0</v>
      </c>
      <c r="AX117" s="94">
        <f t="shared" si="169"/>
        <v>0</v>
      </c>
      <c r="AY117" s="94">
        <f t="shared" si="169"/>
        <v>0</v>
      </c>
      <c r="AZ117" s="94">
        <f t="shared" si="169"/>
        <v>0</v>
      </c>
      <c r="BA117" s="94">
        <f t="shared" si="169"/>
        <v>0</v>
      </c>
      <c r="BB117" s="94">
        <f t="shared" si="169"/>
        <v>0</v>
      </c>
      <c r="BC117" s="94">
        <f t="shared" si="169"/>
        <v>0</v>
      </c>
      <c r="BD117" s="94">
        <f t="shared" si="169"/>
        <v>0</v>
      </c>
      <c r="BE117" s="94">
        <f t="shared" si="169"/>
        <v>0</v>
      </c>
      <c r="BF117" s="94">
        <f t="shared" si="169"/>
        <v>0</v>
      </c>
      <c r="BG117" s="94">
        <f t="shared" si="169"/>
        <v>0</v>
      </c>
      <c r="BH117" s="94">
        <f t="shared" si="169"/>
        <v>0</v>
      </c>
      <c r="BI117" s="94">
        <f t="shared" si="169"/>
        <v>0</v>
      </c>
      <c r="BJ117" s="94">
        <f t="shared" si="169"/>
        <v>0</v>
      </c>
      <c r="BK117" s="94">
        <f t="shared" si="169"/>
        <v>0</v>
      </c>
      <c r="BL117" s="94">
        <f t="shared" si="169"/>
        <v>0</v>
      </c>
      <c r="BM117" s="94">
        <f t="shared" si="169"/>
        <v>0</v>
      </c>
      <c r="BN117" s="94">
        <f t="shared" si="169"/>
        <v>0</v>
      </c>
      <c r="BO117" s="94">
        <f t="shared" si="169"/>
        <v>0</v>
      </c>
      <c r="BP117" s="94">
        <f t="shared" si="169"/>
        <v>0</v>
      </c>
      <c r="BQ117" s="94">
        <f t="shared" si="169"/>
        <v>0</v>
      </c>
      <c r="BR117" s="94">
        <f t="shared" si="169"/>
        <v>0</v>
      </c>
      <c r="BS117" s="94">
        <f t="shared" si="169"/>
        <v>0</v>
      </c>
      <c r="BT117" s="94">
        <f t="shared" ref="BT117:CC117" si="170">IF(BT$6&lt;=$E86,($D86/$E86),0)</f>
        <v>0</v>
      </c>
      <c r="BU117" s="94">
        <f t="shared" si="170"/>
        <v>0</v>
      </c>
      <c r="BV117" s="94">
        <f t="shared" si="170"/>
        <v>0</v>
      </c>
      <c r="BW117" s="94">
        <f t="shared" si="170"/>
        <v>0</v>
      </c>
      <c r="BX117" s="94">
        <f t="shared" si="170"/>
        <v>0</v>
      </c>
      <c r="BY117" s="94">
        <f t="shared" si="170"/>
        <v>0</v>
      </c>
      <c r="BZ117" s="94">
        <f t="shared" si="170"/>
        <v>0</v>
      </c>
      <c r="CA117" s="94">
        <f t="shared" si="170"/>
        <v>0</v>
      </c>
      <c r="CB117" s="94">
        <f t="shared" si="170"/>
        <v>0</v>
      </c>
      <c r="CC117" s="94">
        <f t="shared" si="170"/>
        <v>0</v>
      </c>
    </row>
    <row r="118" spans="2:81" outlineLevel="1" x14ac:dyDescent="0.25">
      <c r="B118" s="92" t="str">
        <f>Inputs!B40</f>
        <v>Non network - IT</v>
      </c>
      <c r="C118" s="141" t="str">
        <f>"Real "&amp;Inputs!$C$8</f>
        <v>Real 2010</v>
      </c>
      <c r="D118" s="230">
        <f t="shared" si="153"/>
        <v>0</v>
      </c>
      <c r="E118" s="121">
        <f t="shared" si="154"/>
        <v>5.1514348342607263E-14</v>
      </c>
      <c r="F118" s="121">
        <f t="shared" si="155"/>
        <v>5.1514348342607263E-14</v>
      </c>
      <c r="G118" s="29"/>
      <c r="H118" s="94">
        <f t="shared" ref="H118:AM118" si="171">IF(H$6&lt;=$E87,($D87/$E87),0)</f>
        <v>1.0302869668521452E-14</v>
      </c>
      <c r="I118" s="94">
        <f t="shared" si="171"/>
        <v>1.0302869668521452E-14</v>
      </c>
      <c r="J118" s="94">
        <f t="shared" si="171"/>
        <v>1.0302869668521452E-14</v>
      </c>
      <c r="K118" s="94">
        <f t="shared" si="171"/>
        <v>1.0302869668521452E-14</v>
      </c>
      <c r="L118" s="94">
        <f t="shared" si="171"/>
        <v>1.0302869668521452E-14</v>
      </c>
      <c r="M118" s="94">
        <f t="shared" si="171"/>
        <v>0</v>
      </c>
      <c r="N118" s="94">
        <f t="shared" si="171"/>
        <v>0</v>
      </c>
      <c r="O118" s="94">
        <f t="shared" si="171"/>
        <v>0</v>
      </c>
      <c r="P118" s="94">
        <f t="shared" si="171"/>
        <v>0</v>
      </c>
      <c r="Q118" s="94">
        <f t="shared" si="171"/>
        <v>0</v>
      </c>
      <c r="R118" s="94">
        <f t="shared" si="171"/>
        <v>0</v>
      </c>
      <c r="S118" s="94">
        <f t="shared" si="171"/>
        <v>0</v>
      </c>
      <c r="T118" s="94">
        <f t="shared" si="171"/>
        <v>0</v>
      </c>
      <c r="U118" s="94">
        <f t="shared" si="171"/>
        <v>0</v>
      </c>
      <c r="V118" s="94">
        <f t="shared" si="171"/>
        <v>0</v>
      </c>
      <c r="W118" s="94">
        <f t="shared" si="171"/>
        <v>0</v>
      </c>
      <c r="X118" s="94">
        <f t="shared" si="171"/>
        <v>0</v>
      </c>
      <c r="Y118" s="94">
        <f t="shared" si="171"/>
        <v>0</v>
      </c>
      <c r="Z118" s="94">
        <f t="shared" si="171"/>
        <v>0</v>
      </c>
      <c r="AA118" s="94">
        <f t="shared" si="171"/>
        <v>0</v>
      </c>
      <c r="AB118" s="94">
        <f t="shared" si="171"/>
        <v>0</v>
      </c>
      <c r="AC118" s="94">
        <f t="shared" si="171"/>
        <v>0</v>
      </c>
      <c r="AD118" s="94">
        <f t="shared" si="171"/>
        <v>0</v>
      </c>
      <c r="AE118" s="94">
        <f t="shared" si="171"/>
        <v>0</v>
      </c>
      <c r="AF118" s="94">
        <f t="shared" si="171"/>
        <v>0</v>
      </c>
      <c r="AG118" s="94">
        <f t="shared" si="171"/>
        <v>0</v>
      </c>
      <c r="AH118" s="94">
        <f t="shared" si="171"/>
        <v>0</v>
      </c>
      <c r="AI118" s="94">
        <f t="shared" si="171"/>
        <v>0</v>
      </c>
      <c r="AJ118" s="94">
        <f t="shared" si="171"/>
        <v>0</v>
      </c>
      <c r="AK118" s="94">
        <f t="shared" si="171"/>
        <v>0</v>
      </c>
      <c r="AL118" s="94">
        <f t="shared" si="171"/>
        <v>0</v>
      </c>
      <c r="AM118" s="94">
        <f t="shared" si="171"/>
        <v>0</v>
      </c>
      <c r="AN118" s="94">
        <f t="shared" ref="AN118:BS118" si="172">IF(AN$6&lt;=$E87,($D87/$E87),0)</f>
        <v>0</v>
      </c>
      <c r="AO118" s="94">
        <f t="shared" si="172"/>
        <v>0</v>
      </c>
      <c r="AP118" s="94">
        <f t="shared" si="172"/>
        <v>0</v>
      </c>
      <c r="AQ118" s="94">
        <f t="shared" si="172"/>
        <v>0</v>
      </c>
      <c r="AR118" s="94">
        <f t="shared" si="172"/>
        <v>0</v>
      </c>
      <c r="AS118" s="94">
        <f t="shared" si="172"/>
        <v>0</v>
      </c>
      <c r="AT118" s="94">
        <f t="shared" si="172"/>
        <v>0</v>
      </c>
      <c r="AU118" s="94">
        <f t="shared" si="172"/>
        <v>0</v>
      </c>
      <c r="AV118" s="94">
        <f t="shared" si="172"/>
        <v>0</v>
      </c>
      <c r="AW118" s="94">
        <f t="shared" si="172"/>
        <v>0</v>
      </c>
      <c r="AX118" s="94">
        <f t="shared" si="172"/>
        <v>0</v>
      </c>
      <c r="AY118" s="94">
        <f t="shared" si="172"/>
        <v>0</v>
      </c>
      <c r="AZ118" s="94">
        <f t="shared" si="172"/>
        <v>0</v>
      </c>
      <c r="BA118" s="94">
        <f t="shared" si="172"/>
        <v>0</v>
      </c>
      <c r="BB118" s="94">
        <f t="shared" si="172"/>
        <v>0</v>
      </c>
      <c r="BC118" s="94">
        <f t="shared" si="172"/>
        <v>0</v>
      </c>
      <c r="BD118" s="94">
        <f t="shared" si="172"/>
        <v>0</v>
      </c>
      <c r="BE118" s="94">
        <f t="shared" si="172"/>
        <v>0</v>
      </c>
      <c r="BF118" s="94">
        <f t="shared" si="172"/>
        <v>0</v>
      </c>
      <c r="BG118" s="94">
        <f t="shared" si="172"/>
        <v>0</v>
      </c>
      <c r="BH118" s="94">
        <f t="shared" si="172"/>
        <v>0</v>
      </c>
      <c r="BI118" s="94">
        <f t="shared" si="172"/>
        <v>0</v>
      </c>
      <c r="BJ118" s="94">
        <f t="shared" si="172"/>
        <v>0</v>
      </c>
      <c r="BK118" s="94">
        <f t="shared" si="172"/>
        <v>0</v>
      </c>
      <c r="BL118" s="94">
        <f t="shared" si="172"/>
        <v>0</v>
      </c>
      <c r="BM118" s="94">
        <f t="shared" si="172"/>
        <v>0</v>
      </c>
      <c r="BN118" s="94">
        <f t="shared" si="172"/>
        <v>0</v>
      </c>
      <c r="BO118" s="94">
        <f t="shared" si="172"/>
        <v>0</v>
      </c>
      <c r="BP118" s="94">
        <f t="shared" si="172"/>
        <v>0</v>
      </c>
      <c r="BQ118" s="94">
        <f t="shared" si="172"/>
        <v>0</v>
      </c>
      <c r="BR118" s="94">
        <f t="shared" si="172"/>
        <v>0</v>
      </c>
      <c r="BS118" s="94">
        <f t="shared" si="172"/>
        <v>0</v>
      </c>
      <c r="BT118" s="94">
        <f t="shared" ref="BT118:CC118" si="173">IF(BT$6&lt;=$E87,($D87/$E87),0)</f>
        <v>0</v>
      </c>
      <c r="BU118" s="94">
        <f t="shared" si="173"/>
        <v>0</v>
      </c>
      <c r="BV118" s="94">
        <f t="shared" si="173"/>
        <v>0</v>
      </c>
      <c r="BW118" s="94">
        <f t="shared" si="173"/>
        <v>0</v>
      </c>
      <c r="BX118" s="94">
        <f t="shared" si="173"/>
        <v>0</v>
      </c>
      <c r="BY118" s="94">
        <f t="shared" si="173"/>
        <v>0</v>
      </c>
      <c r="BZ118" s="94">
        <f t="shared" si="173"/>
        <v>0</v>
      </c>
      <c r="CA118" s="94">
        <f t="shared" si="173"/>
        <v>0</v>
      </c>
      <c r="CB118" s="94">
        <f t="shared" si="173"/>
        <v>0</v>
      </c>
      <c r="CC118" s="94">
        <f t="shared" si="173"/>
        <v>0</v>
      </c>
    </row>
    <row r="119" spans="2:81" outlineLevel="1" x14ac:dyDescent="0.25">
      <c r="B119" s="92" t="str">
        <f>Inputs!B41</f>
        <v>Non network - other</v>
      </c>
      <c r="C119" s="141" t="str">
        <f>"Real "&amp;Inputs!$C$8</f>
        <v>Real 2010</v>
      </c>
      <c r="D119" s="230">
        <f t="shared" si="153"/>
        <v>0</v>
      </c>
      <c r="E119" s="121">
        <f t="shared" si="154"/>
        <v>25.697895381911106</v>
      </c>
      <c r="F119" s="121">
        <f t="shared" si="155"/>
        <v>25.697895381911103</v>
      </c>
      <c r="G119" s="29"/>
      <c r="H119" s="94">
        <f t="shared" ref="H119:AM119" si="174">IF(H$6&lt;=$E88,($D88/$E88),0)</f>
        <v>5.1395790763822209</v>
      </c>
      <c r="I119" s="94">
        <f t="shared" si="174"/>
        <v>5.1395790763822209</v>
      </c>
      <c r="J119" s="94">
        <f t="shared" si="174"/>
        <v>5.1395790763822209</v>
      </c>
      <c r="K119" s="94">
        <f t="shared" si="174"/>
        <v>5.1395790763822209</v>
      </c>
      <c r="L119" s="94">
        <f t="shared" si="174"/>
        <v>5.1395790763822209</v>
      </c>
      <c r="M119" s="94">
        <f t="shared" si="174"/>
        <v>0</v>
      </c>
      <c r="N119" s="94">
        <f t="shared" si="174"/>
        <v>0</v>
      </c>
      <c r="O119" s="94">
        <f t="shared" si="174"/>
        <v>0</v>
      </c>
      <c r="P119" s="94">
        <f t="shared" si="174"/>
        <v>0</v>
      </c>
      <c r="Q119" s="94">
        <f t="shared" si="174"/>
        <v>0</v>
      </c>
      <c r="R119" s="94">
        <f t="shared" si="174"/>
        <v>0</v>
      </c>
      <c r="S119" s="94">
        <f t="shared" si="174"/>
        <v>0</v>
      </c>
      <c r="T119" s="94">
        <f t="shared" si="174"/>
        <v>0</v>
      </c>
      <c r="U119" s="94">
        <f t="shared" si="174"/>
        <v>0</v>
      </c>
      <c r="V119" s="94">
        <f t="shared" si="174"/>
        <v>0</v>
      </c>
      <c r="W119" s="94">
        <f t="shared" si="174"/>
        <v>0</v>
      </c>
      <c r="X119" s="94">
        <f t="shared" si="174"/>
        <v>0</v>
      </c>
      <c r="Y119" s="94">
        <f t="shared" si="174"/>
        <v>0</v>
      </c>
      <c r="Z119" s="94">
        <f t="shared" si="174"/>
        <v>0</v>
      </c>
      <c r="AA119" s="94">
        <f t="shared" si="174"/>
        <v>0</v>
      </c>
      <c r="AB119" s="94">
        <f t="shared" si="174"/>
        <v>0</v>
      </c>
      <c r="AC119" s="94">
        <f t="shared" si="174"/>
        <v>0</v>
      </c>
      <c r="AD119" s="94">
        <f t="shared" si="174"/>
        <v>0</v>
      </c>
      <c r="AE119" s="94">
        <f t="shared" si="174"/>
        <v>0</v>
      </c>
      <c r="AF119" s="94">
        <f t="shared" si="174"/>
        <v>0</v>
      </c>
      <c r="AG119" s="94">
        <f t="shared" si="174"/>
        <v>0</v>
      </c>
      <c r="AH119" s="94">
        <f t="shared" si="174"/>
        <v>0</v>
      </c>
      <c r="AI119" s="94">
        <f t="shared" si="174"/>
        <v>0</v>
      </c>
      <c r="AJ119" s="94">
        <f t="shared" si="174"/>
        <v>0</v>
      </c>
      <c r="AK119" s="94">
        <f t="shared" si="174"/>
        <v>0</v>
      </c>
      <c r="AL119" s="94">
        <f t="shared" si="174"/>
        <v>0</v>
      </c>
      <c r="AM119" s="94">
        <f t="shared" si="174"/>
        <v>0</v>
      </c>
      <c r="AN119" s="94">
        <f t="shared" ref="AN119:BS119" si="175">IF(AN$6&lt;=$E88,($D88/$E88),0)</f>
        <v>0</v>
      </c>
      <c r="AO119" s="94">
        <f t="shared" si="175"/>
        <v>0</v>
      </c>
      <c r="AP119" s="94">
        <f t="shared" si="175"/>
        <v>0</v>
      </c>
      <c r="AQ119" s="94">
        <f t="shared" si="175"/>
        <v>0</v>
      </c>
      <c r="AR119" s="94">
        <f t="shared" si="175"/>
        <v>0</v>
      </c>
      <c r="AS119" s="94">
        <f t="shared" si="175"/>
        <v>0</v>
      </c>
      <c r="AT119" s="94">
        <f t="shared" si="175"/>
        <v>0</v>
      </c>
      <c r="AU119" s="94">
        <f t="shared" si="175"/>
        <v>0</v>
      </c>
      <c r="AV119" s="94">
        <f t="shared" si="175"/>
        <v>0</v>
      </c>
      <c r="AW119" s="94">
        <f t="shared" si="175"/>
        <v>0</v>
      </c>
      <c r="AX119" s="94">
        <f t="shared" si="175"/>
        <v>0</v>
      </c>
      <c r="AY119" s="94">
        <f t="shared" si="175"/>
        <v>0</v>
      </c>
      <c r="AZ119" s="94">
        <f t="shared" si="175"/>
        <v>0</v>
      </c>
      <c r="BA119" s="94">
        <f t="shared" si="175"/>
        <v>0</v>
      </c>
      <c r="BB119" s="94">
        <f t="shared" si="175"/>
        <v>0</v>
      </c>
      <c r="BC119" s="94">
        <f t="shared" si="175"/>
        <v>0</v>
      </c>
      <c r="BD119" s="94">
        <f t="shared" si="175"/>
        <v>0</v>
      </c>
      <c r="BE119" s="94">
        <f t="shared" si="175"/>
        <v>0</v>
      </c>
      <c r="BF119" s="94">
        <f t="shared" si="175"/>
        <v>0</v>
      </c>
      <c r="BG119" s="94">
        <f t="shared" si="175"/>
        <v>0</v>
      </c>
      <c r="BH119" s="94">
        <f t="shared" si="175"/>
        <v>0</v>
      </c>
      <c r="BI119" s="94">
        <f t="shared" si="175"/>
        <v>0</v>
      </c>
      <c r="BJ119" s="94">
        <f t="shared" si="175"/>
        <v>0</v>
      </c>
      <c r="BK119" s="94">
        <f t="shared" si="175"/>
        <v>0</v>
      </c>
      <c r="BL119" s="94">
        <f t="shared" si="175"/>
        <v>0</v>
      </c>
      <c r="BM119" s="94">
        <f t="shared" si="175"/>
        <v>0</v>
      </c>
      <c r="BN119" s="94">
        <f t="shared" si="175"/>
        <v>0</v>
      </c>
      <c r="BO119" s="94">
        <f t="shared" si="175"/>
        <v>0</v>
      </c>
      <c r="BP119" s="94">
        <f t="shared" si="175"/>
        <v>0</v>
      </c>
      <c r="BQ119" s="94">
        <f t="shared" si="175"/>
        <v>0</v>
      </c>
      <c r="BR119" s="94">
        <f t="shared" si="175"/>
        <v>0</v>
      </c>
      <c r="BS119" s="94">
        <f t="shared" si="175"/>
        <v>0</v>
      </c>
      <c r="BT119" s="94">
        <f t="shared" ref="BT119:CC119" si="176">IF(BT$6&lt;=$E88,($D88/$E88),0)</f>
        <v>0</v>
      </c>
      <c r="BU119" s="94">
        <f t="shared" si="176"/>
        <v>0</v>
      </c>
      <c r="BV119" s="94">
        <f t="shared" si="176"/>
        <v>0</v>
      </c>
      <c r="BW119" s="94">
        <f t="shared" si="176"/>
        <v>0</v>
      </c>
      <c r="BX119" s="94">
        <f t="shared" si="176"/>
        <v>0</v>
      </c>
      <c r="BY119" s="94">
        <f t="shared" si="176"/>
        <v>0</v>
      </c>
      <c r="BZ119" s="94">
        <f t="shared" si="176"/>
        <v>0</v>
      </c>
      <c r="CA119" s="94">
        <f t="shared" si="176"/>
        <v>0</v>
      </c>
      <c r="CB119" s="94">
        <f t="shared" si="176"/>
        <v>0</v>
      </c>
      <c r="CC119" s="94">
        <f t="shared" si="176"/>
        <v>0</v>
      </c>
    </row>
    <row r="120" spans="2:81" outlineLevel="1" x14ac:dyDescent="0.25">
      <c r="B120" s="92" t="str">
        <f>Inputs!B42</f>
        <v>Neutral Screen Services</v>
      </c>
      <c r="C120" s="141" t="str">
        <f>"Real "&amp;Inputs!$C$8</f>
        <v>Real 2010</v>
      </c>
      <c r="D120" s="230">
        <f t="shared" si="153"/>
        <v>0</v>
      </c>
      <c r="E120" s="121">
        <f t="shared" si="154"/>
        <v>26.225999999999999</v>
      </c>
      <c r="F120" s="121">
        <f t="shared" si="155"/>
        <v>26.225999999999999</v>
      </c>
      <c r="G120" s="29"/>
      <c r="H120" s="94">
        <f t="shared" ref="H120:AM120" si="177">IF(H$6&lt;=$E89,($D89/$E89),0)</f>
        <v>5.2451999999999996</v>
      </c>
      <c r="I120" s="94">
        <f t="shared" si="177"/>
        <v>5.2451999999999996</v>
      </c>
      <c r="J120" s="94">
        <f t="shared" si="177"/>
        <v>5.2451999999999996</v>
      </c>
      <c r="K120" s="94">
        <f t="shared" si="177"/>
        <v>5.2451999999999996</v>
      </c>
      <c r="L120" s="94">
        <f t="shared" si="177"/>
        <v>5.2451999999999996</v>
      </c>
      <c r="M120" s="94">
        <f t="shared" si="177"/>
        <v>0</v>
      </c>
      <c r="N120" s="94">
        <f t="shared" si="177"/>
        <v>0</v>
      </c>
      <c r="O120" s="94">
        <f t="shared" si="177"/>
        <v>0</v>
      </c>
      <c r="P120" s="94">
        <f t="shared" si="177"/>
        <v>0</v>
      </c>
      <c r="Q120" s="94">
        <f t="shared" si="177"/>
        <v>0</v>
      </c>
      <c r="R120" s="94">
        <f t="shared" si="177"/>
        <v>0</v>
      </c>
      <c r="S120" s="94">
        <f t="shared" si="177"/>
        <v>0</v>
      </c>
      <c r="T120" s="94">
        <f t="shared" si="177"/>
        <v>0</v>
      </c>
      <c r="U120" s="94">
        <f t="shared" si="177"/>
        <v>0</v>
      </c>
      <c r="V120" s="94">
        <f t="shared" si="177"/>
        <v>0</v>
      </c>
      <c r="W120" s="94">
        <f t="shared" si="177"/>
        <v>0</v>
      </c>
      <c r="X120" s="94">
        <f t="shared" si="177"/>
        <v>0</v>
      </c>
      <c r="Y120" s="94">
        <f t="shared" si="177"/>
        <v>0</v>
      </c>
      <c r="Z120" s="94">
        <f t="shared" si="177"/>
        <v>0</v>
      </c>
      <c r="AA120" s="94">
        <f t="shared" si="177"/>
        <v>0</v>
      </c>
      <c r="AB120" s="94">
        <f t="shared" si="177"/>
        <v>0</v>
      </c>
      <c r="AC120" s="94">
        <f t="shared" si="177"/>
        <v>0</v>
      </c>
      <c r="AD120" s="94">
        <f t="shared" si="177"/>
        <v>0</v>
      </c>
      <c r="AE120" s="94">
        <f t="shared" si="177"/>
        <v>0</v>
      </c>
      <c r="AF120" s="94">
        <f t="shared" si="177"/>
        <v>0</v>
      </c>
      <c r="AG120" s="94">
        <f t="shared" si="177"/>
        <v>0</v>
      </c>
      <c r="AH120" s="94">
        <f t="shared" si="177"/>
        <v>0</v>
      </c>
      <c r="AI120" s="94">
        <f t="shared" si="177"/>
        <v>0</v>
      </c>
      <c r="AJ120" s="94">
        <f t="shared" si="177"/>
        <v>0</v>
      </c>
      <c r="AK120" s="94">
        <f t="shared" si="177"/>
        <v>0</v>
      </c>
      <c r="AL120" s="94">
        <f t="shared" si="177"/>
        <v>0</v>
      </c>
      <c r="AM120" s="94">
        <f t="shared" si="177"/>
        <v>0</v>
      </c>
      <c r="AN120" s="94">
        <f t="shared" ref="AN120:BS120" si="178">IF(AN$6&lt;=$E89,($D89/$E89),0)</f>
        <v>0</v>
      </c>
      <c r="AO120" s="94">
        <f t="shared" si="178"/>
        <v>0</v>
      </c>
      <c r="AP120" s="94">
        <f t="shared" si="178"/>
        <v>0</v>
      </c>
      <c r="AQ120" s="94">
        <f t="shared" si="178"/>
        <v>0</v>
      </c>
      <c r="AR120" s="94">
        <f t="shared" si="178"/>
        <v>0</v>
      </c>
      <c r="AS120" s="94">
        <f t="shared" si="178"/>
        <v>0</v>
      </c>
      <c r="AT120" s="94">
        <f t="shared" si="178"/>
        <v>0</v>
      </c>
      <c r="AU120" s="94">
        <f t="shared" si="178"/>
        <v>0</v>
      </c>
      <c r="AV120" s="94">
        <f t="shared" si="178"/>
        <v>0</v>
      </c>
      <c r="AW120" s="94">
        <f t="shared" si="178"/>
        <v>0</v>
      </c>
      <c r="AX120" s="94">
        <f t="shared" si="178"/>
        <v>0</v>
      </c>
      <c r="AY120" s="94">
        <f t="shared" si="178"/>
        <v>0</v>
      </c>
      <c r="AZ120" s="94">
        <f t="shared" si="178"/>
        <v>0</v>
      </c>
      <c r="BA120" s="94">
        <f t="shared" si="178"/>
        <v>0</v>
      </c>
      <c r="BB120" s="94">
        <f t="shared" si="178"/>
        <v>0</v>
      </c>
      <c r="BC120" s="94">
        <f t="shared" si="178"/>
        <v>0</v>
      </c>
      <c r="BD120" s="94">
        <f t="shared" si="178"/>
        <v>0</v>
      </c>
      <c r="BE120" s="94">
        <f t="shared" si="178"/>
        <v>0</v>
      </c>
      <c r="BF120" s="94">
        <f t="shared" si="178"/>
        <v>0</v>
      </c>
      <c r="BG120" s="94">
        <f t="shared" si="178"/>
        <v>0</v>
      </c>
      <c r="BH120" s="94">
        <f t="shared" si="178"/>
        <v>0</v>
      </c>
      <c r="BI120" s="94">
        <f t="shared" si="178"/>
        <v>0</v>
      </c>
      <c r="BJ120" s="94">
        <f t="shared" si="178"/>
        <v>0</v>
      </c>
      <c r="BK120" s="94">
        <f t="shared" si="178"/>
        <v>0</v>
      </c>
      <c r="BL120" s="94">
        <f t="shared" si="178"/>
        <v>0</v>
      </c>
      <c r="BM120" s="94">
        <f t="shared" si="178"/>
        <v>0</v>
      </c>
      <c r="BN120" s="94">
        <f t="shared" si="178"/>
        <v>0</v>
      </c>
      <c r="BO120" s="94">
        <f t="shared" si="178"/>
        <v>0</v>
      </c>
      <c r="BP120" s="94">
        <f t="shared" si="178"/>
        <v>0</v>
      </c>
      <c r="BQ120" s="94">
        <f t="shared" si="178"/>
        <v>0</v>
      </c>
      <c r="BR120" s="94">
        <f t="shared" si="178"/>
        <v>0</v>
      </c>
      <c r="BS120" s="94">
        <f t="shared" si="178"/>
        <v>0</v>
      </c>
      <c r="BT120" s="94">
        <f t="shared" ref="BT120:CC120" si="179">IF(BT$6&lt;=$E89,($D89/$E89),0)</f>
        <v>0</v>
      </c>
      <c r="BU120" s="94">
        <f t="shared" si="179"/>
        <v>0</v>
      </c>
      <c r="BV120" s="94">
        <f t="shared" si="179"/>
        <v>0</v>
      </c>
      <c r="BW120" s="94">
        <f t="shared" si="179"/>
        <v>0</v>
      </c>
      <c r="BX120" s="94">
        <f t="shared" si="179"/>
        <v>0</v>
      </c>
      <c r="BY120" s="94">
        <f t="shared" si="179"/>
        <v>0</v>
      </c>
      <c r="BZ120" s="94">
        <f t="shared" si="179"/>
        <v>0</v>
      </c>
      <c r="CA120" s="94">
        <f t="shared" si="179"/>
        <v>0</v>
      </c>
      <c r="CB120" s="94">
        <f t="shared" si="179"/>
        <v>0</v>
      </c>
      <c r="CC120" s="94">
        <f t="shared" si="179"/>
        <v>0</v>
      </c>
    </row>
    <row r="121" spans="2:81" outlineLevel="1" x14ac:dyDescent="0.25">
      <c r="B121" s="92" t="str">
        <f>Inputs!B43</f>
        <v>Distribution Transformers upgrades</v>
      </c>
      <c r="C121" s="141" t="str">
        <f>"Real "&amp;Inputs!$C$8</f>
        <v>Real 2010</v>
      </c>
      <c r="D121" s="230">
        <f t="shared" si="153"/>
        <v>0</v>
      </c>
      <c r="E121" s="121">
        <f t="shared" si="154"/>
        <v>5.8280000000000003</v>
      </c>
      <c r="F121" s="121">
        <f t="shared" si="155"/>
        <v>5.8279999999999994</v>
      </c>
      <c r="G121" s="29"/>
      <c r="H121" s="94">
        <f t="shared" ref="H121:AM121" si="180">IF(H$6&lt;=$E90,($D90/$E90),0)</f>
        <v>1.1656</v>
      </c>
      <c r="I121" s="94">
        <f t="shared" si="180"/>
        <v>1.1656</v>
      </c>
      <c r="J121" s="94">
        <f t="shared" si="180"/>
        <v>1.1656</v>
      </c>
      <c r="K121" s="94">
        <f t="shared" si="180"/>
        <v>1.1656</v>
      </c>
      <c r="L121" s="94">
        <f t="shared" si="180"/>
        <v>1.1656</v>
      </c>
      <c r="M121" s="94">
        <f t="shared" si="180"/>
        <v>0</v>
      </c>
      <c r="N121" s="94">
        <f t="shared" si="180"/>
        <v>0</v>
      </c>
      <c r="O121" s="94">
        <f t="shared" si="180"/>
        <v>0</v>
      </c>
      <c r="P121" s="94">
        <f t="shared" si="180"/>
        <v>0</v>
      </c>
      <c r="Q121" s="94">
        <f t="shared" si="180"/>
        <v>0</v>
      </c>
      <c r="R121" s="94">
        <f t="shared" si="180"/>
        <v>0</v>
      </c>
      <c r="S121" s="94">
        <f t="shared" si="180"/>
        <v>0</v>
      </c>
      <c r="T121" s="94">
        <f t="shared" si="180"/>
        <v>0</v>
      </c>
      <c r="U121" s="94">
        <f t="shared" si="180"/>
        <v>0</v>
      </c>
      <c r="V121" s="94">
        <f t="shared" si="180"/>
        <v>0</v>
      </c>
      <c r="W121" s="94">
        <f t="shared" si="180"/>
        <v>0</v>
      </c>
      <c r="X121" s="94">
        <f t="shared" si="180"/>
        <v>0</v>
      </c>
      <c r="Y121" s="94">
        <f t="shared" si="180"/>
        <v>0</v>
      </c>
      <c r="Z121" s="94">
        <f t="shared" si="180"/>
        <v>0</v>
      </c>
      <c r="AA121" s="94">
        <f t="shared" si="180"/>
        <v>0</v>
      </c>
      <c r="AB121" s="94">
        <f t="shared" si="180"/>
        <v>0</v>
      </c>
      <c r="AC121" s="94">
        <f t="shared" si="180"/>
        <v>0</v>
      </c>
      <c r="AD121" s="94">
        <f t="shared" si="180"/>
        <v>0</v>
      </c>
      <c r="AE121" s="94">
        <f t="shared" si="180"/>
        <v>0</v>
      </c>
      <c r="AF121" s="94">
        <f t="shared" si="180"/>
        <v>0</v>
      </c>
      <c r="AG121" s="94">
        <f t="shared" si="180"/>
        <v>0</v>
      </c>
      <c r="AH121" s="94">
        <f t="shared" si="180"/>
        <v>0</v>
      </c>
      <c r="AI121" s="94">
        <f t="shared" si="180"/>
        <v>0</v>
      </c>
      <c r="AJ121" s="94">
        <f t="shared" si="180"/>
        <v>0</v>
      </c>
      <c r="AK121" s="94">
        <f t="shared" si="180"/>
        <v>0</v>
      </c>
      <c r="AL121" s="94">
        <f t="shared" si="180"/>
        <v>0</v>
      </c>
      <c r="AM121" s="94">
        <f t="shared" si="180"/>
        <v>0</v>
      </c>
      <c r="AN121" s="94">
        <f t="shared" ref="AN121:BS121" si="181">IF(AN$6&lt;=$E90,($D90/$E90),0)</f>
        <v>0</v>
      </c>
      <c r="AO121" s="94">
        <f t="shared" si="181"/>
        <v>0</v>
      </c>
      <c r="AP121" s="94">
        <f t="shared" si="181"/>
        <v>0</v>
      </c>
      <c r="AQ121" s="94">
        <f t="shared" si="181"/>
        <v>0</v>
      </c>
      <c r="AR121" s="94">
        <f t="shared" si="181"/>
        <v>0</v>
      </c>
      <c r="AS121" s="94">
        <f t="shared" si="181"/>
        <v>0</v>
      </c>
      <c r="AT121" s="94">
        <f t="shared" si="181"/>
        <v>0</v>
      </c>
      <c r="AU121" s="94">
        <f t="shared" si="181"/>
        <v>0</v>
      </c>
      <c r="AV121" s="94">
        <f t="shared" si="181"/>
        <v>0</v>
      </c>
      <c r="AW121" s="94">
        <f t="shared" si="181"/>
        <v>0</v>
      </c>
      <c r="AX121" s="94">
        <f t="shared" si="181"/>
        <v>0</v>
      </c>
      <c r="AY121" s="94">
        <f t="shared" si="181"/>
        <v>0</v>
      </c>
      <c r="AZ121" s="94">
        <f t="shared" si="181"/>
        <v>0</v>
      </c>
      <c r="BA121" s="94">
        <f t="shared" si="181"/>
        <v>0</v>
      </c>
      <c r="BB121" s="94">
        <f t="shared" si="181"/>
        <v>0</v>
      </c>
      <c r="BC121" s="94">
        <f t="shared" si="181"/>
        <v>0</v>
      </c>
      <c r="BD121" s="94">
        <f t="shared" si="181"/>
        <v>0</v>
      </c>
      <c r="BE121" s="94">
        <f t="shared" si="181"/>
        <v>0</v>
      </c>
      <c r="BF121" s="94">
        <f t="shared" si="181"/>
        <v>0</v>
      </c>
      <c r="BG121" s="94">
        <f t="shared" si="181"/>
        <v>0</v>
      </c>
      <c r="BH121" s="94">
        <f t="shared" si="181"/>
        <v>0</v>
      </c>
      <c r="BI121" s="94">
        <f t="shared" si="181"/>
        <v>0</v>
      </c>
      <c r="BJ121" s="94">
        <f t="shared" si="181"/>
        <v>0</v>
      </c>
      <c r="BK121" s="94">
        <f t="shared" si="181"/>
        <v>0</v>
      </c>
      <c r="BL121" s="94">
        <f t="shared" si="181"/>
        <v>0</v>
      </c>
      <c r="BM121" s="94">
        <f t="shared" si="181"/>
        <v>0</v>
      </c>
      <c r="BN121" s="94">
        <f t="shared" si="181"/>
        <v>0</v>
      </c>
      <c r="BO121" s="94">
        <f t="shared" si="181"/>
        <v>0</v>
      </c>
      <c r="BP121" s="94">
        <f t="shared" si="181"/>
        <v>0</v>
      </c>
      <c r="BQ121" s="94">
        <f t="shared" si="181"/>
        <v>0</v>
      </c>
      <c r="BR121" s="94">
        <f t="shared" si="181"/>
        <v>0</v>
      </c>
      <c r="BS121" s="94">
        <f t="shared" si="181"/>
        <v>0</v>
      </c>
      <c r="BT121" s="94">
        <f t="shared" ref="BT121:CC121" si="182">IF(BT$6&lt;=$E90,($D90/$E90),0)</f>
        <v>0</v>
      </c>
      <c r="BU121" s="94">
        <f t="shared" si="182"/>
        <v>0</v>
      </c>
      <c r="BV121" s="94">
        <f t="shared" si="182"/>
        <v>0</v>
      </c>
      <c r="BW121" s="94">
        <f t="shared" si="182"/>
        <v>0</v>
      </c>
      <c r="BX121" s="94">
        <f t="shared" si="182"/>
        <v>0</v>
      </c>
      <c r="BY121" s="94">
        <f t="shared" si="182"/>
        <v>0</v>
      </c>
      <c r="BZ121" s="94">
        <f t="shared" si="182"/>
        <v>0</v>
      </c>
      <c r="CA121" s="94">
        <f t="shared" si="182"/>
        <v>0</v>
      </c>
      <c r="CB121" s="94">
        <f t="shared" si="182"/>
        <v>0</v>
      </c>
      <c r="CC121" s="94">
        <f t="shared" si="182"/>
        <v>0</v>
      </c>
    </row>
    <row r="122" spans="2:81" outlineLevel="1" x14ac:dyDescent="0.25">
      <c r="B122" s="92" t="str">
        <f>Inputs!B44</f>
        <v>Equity Raising Costs</v>
      </c>
      <c r="C122" s="141" t="str">
        <f>"Real "&amp;Inputs!$C$8</f>
        <v>Real 2010</v>
      </c>
      <c r="D122" s="230">
        <f t="shared" si="153"/>
        <v>0</v>
      </c>
      <c r="E122" s="121">
        <f t="shared" si="154"/>
        <v>0</v>
      </c>
      <c r="F122" s="121">
        <f t="shared" si="155"/>
        <v>0</v>
      </c>
      <c r="G122" s="29"/>
      <c r="H122" s="94">
        <f t="shared" ref="H122:AM122" si="183">IF(H$6&lt;=$E91,($D91/$E91),0)</f>
        <v>0</v>
      </c>
      <c r="I122" s="94">
        <f t="shared" si="183"/>
        <v>0</v>
      </c>
      <c r="J122" s="94">
        <f t="shared" si="183"/>
        <v>0</v>
      </c>
      <c r="K122" s="94">
        <f t="shared" si="183"/>
        <v>0</v>
      </c>
      <c r="L122" s="94">
        <f t="shared" si="183"/>
        <v>0</v>
      </c>
      <c r="M122" s="94">
        <f t="shared" si="183"/>
        <v>0</v>
      </c>
      <c r="N122" s="94">
        <f t="shared" si="183"/>
        <v>0</v>
      </c>
      <c r="O122" s="94">
        <f t="shared" si="183"/>
        <v>0</v>
      </c>
      <c r="P122" s="94">
        <f t="shared" si="183"/>
        <v>0</v>
      </c>
      <c r="Q122" s="94">
        <f t="shared" si="183"/>
        <v>0</v>
      </c>
      <c r="R122" s="94">
        <f t="shared" si="183"/>
        <v>0</v>
      </c>
      <c r="S122" s="94">
        <f t="shared" si="183"/>
        <v>0</v>
      </c>
      <c r="T122" s="94">
        <f t="shared" si="183"/>
        <v>0</v>
      </c>
      <c r="U122" s="94">
        <f t="shared" si="183"/>
        <v>0</v>
      </c>
      <c r="V122" s="94">
        <f t="shared" si="183"/>
        <v>0</v>
      </c>
      <c r="W122" s="94">
        <f t="shared" si="183"/>
        <v>0</v>
      </c>
      <c r="X122" s="94">
        <f t="shared" si="183"/>
        <v>0</v>
      </c>
      <c r="Y122" s="94">
        <f t="shared" si="183"/>
        <v>0</v>
      </c>
      <c r="Z122" s="94">
        <f t="shared" si="183"/>
        <v>0</v>
      </c>
      <c r="AA122" s="94">
        <f t="shared" si="183"/>
        <v>0</v>
      </c>
      <c r="AB122" s="94">
        <f t="shared" si="183"/>
        <v>0</v>
      </c>
      <c r="AC122" s="94">
        <f t="shared" si="183"/>
        <v>0</v>
      </c>
      <c r="AD122" s="94">
        <f t="shared" si="183"/>
        <v>0</v>
      </c>
      <c r="AE122" s="94">
        <f t="shared" si="183"/>
        <v>0</v>
      </c>
      <c r="AF122" s="94">
        <f t="shared" si="183"/>
        <v>0</v>
      </c>
      <c r="AG122" s="94">
        <f t="shared" si="183"/>
        <v>0</v>
      </c>
      <c r="AH122" s="94">
        <f t="shared" si="183"/>
        <v>0</v>
      </c>
      <c r="AI122" s="94">
        <f t="shared" si="183"/>
        <v>0</v>
      </c>
      <c r="AJ122" s="94">
        <f t="shared" si="183"/>
        <v>0</v>
      </c>
      <c r="AK122" s="94">
        <f t="shared" si="183"/>
        <v>0</v>
      </c>
      <c r="AL122" s="94">
        <f t="shared" si="183"/>
        <v>0</v>
      </c>
      <c r="AM122" s="94">
        <f t="shared" si="183"/>
        <v>0</v>
      </c>
      <c r="AN122" s="94">
        <f t="shared" ref="AN122:BS122" si="184">IF(AN$6&lt;=$E91,($D91/$E91),0)</f>
        <v>0</v>
      </c>
      <c r="AO122" s="94">
        <f t="shared" si="184"/>
        <v>0</v>
      </c>
      <c r="AP122" s="94">
        <f t="shared" si="184"/>
        <v>0</v>
      </c>
      <c r="AQ122" s="94">
        <f t="shared" si="184"/>
        <v>0</v>
      </c>
      <c r="AR122" s="94">
        <f t="shared" si="184"/>
        <v>0</v>
      </c>
      <c r="AS122" s="94">
        <f t="shared" si="184"/>
        <v>0</v>
      </c>
      <c r="AT122" s="94">
        <f t="shared" si="184"/>
        <v>0</v>
      </c>
      <c r="AU122" s="94">
        <f t="shared" si="184"/>
        <v>0</v>
      </c>
      <c r="AV122" s="94">
        <f t="shared" si="184"/>
        <v>0</v>
      </c>
      <c r="AW122" s="94">
        <f t="shared" si="184"/>
        <v>0</v>
      </c>
      <c r="AX122" s="94">
        <f t="shared" si="184"/>
        <v>0</v>
      </c>
      <c r="AY122" s="94">
        <f t="shared" si="184"/>
        <v>0</v>
      </c>
      <c r="AZ122" s="94">
        <f t="shared" si="184"/>
        <v>0</v>
      </c>
      <c r="BA122" s="94">
        <f t="shared" si="184"/>
        <v>0</v>
      </c>
      <c r="BB122" s="94">
        <f t="shared" si="184"/>
        <v>0</v>
      </c>
      <c r="BC122" s="94">
        <f t="shared" si="184"/>
        <v>0</v>
      </c>
      <c r="BD122" s="94">
        <f t="shared" si="184"/>
        <v>0</v>
      </c>
      <c r="BE122" s="94">
        <f t="shared" si="184"/>
        <v>0</v>
      </c>
      <c r="BF122" s="94">
        <f t="shared" si="184"/>
        <v>0</v>
      </c>
      <c r="BG122" s="94">
        <f t="shared" si="184"/>
        <v>0</v>
      </c>
      <c r="BH122" s="94">
        <f t="shared" si="184"/>
        <v>0</v>
      </c>
      <c r="BI122" s="94">
        <f t="shared" si="184"/>
        <v>0</v>
      </c>
      <c r="BJ122" s="94">
        <f t="shared" si="184"/>
        <v>0</v>
      </c>
      <c r="BK122" s="94">
        <f t="shared" si="184"/>
        <v>0</v>
      </c>
      <c r="BL122" s="94">
        <f t="shared" si="184"/>
        <v>0</v>
      </c>
      <c r="BM122" s="94">
        <f t="shared" si="184"/>
        <v>0</v>
      </c>
      <c r="BN122" s="94">
        <f t="shared" si="184"/>
        <v>0</v>
      </c>
      <c r="BO122" s="94">
        <f t="shared" si="184"/>
        <v>0</v>
      </c>
      <c r="BP122" s="94">
        <f t="shared" si="184"/>
        <v>0</v>
      </c>
      <c r="BQ122" s="94">
        <f t="shared" si="184"/>
        <v>0</v>
      </c>
      <c r="BR122" s="94">
        <f t="shared" si="184"/>
        <v>0</v>
      </c>
      <c r="BS122" s="94">
        <f t="shared" si="184"/>
        <v>0</v>
      </c>
      <c r="BT122" s="94">
        <f t="shared" ref="BT122:CC122" si="185">IF(BT$6&lt;=$E91,($D91/$E91),0)</f>
        <v>0</v>
      </c>
      <c r="BU122" s="94">
        <f t="shared" si="185"/>
        <v>0</v>
      </c>
      <c r="BV122" s="94">
        <f t="shared" si="185"/>
        <v>0</v>
      </c>
      <c r="BW122" s="94">
        <f t="shared" si="185"/>
        <v>0</v>
      </c>
      <c r="BX122" s="94">
        <f t="shared" si="185"/>
        <v>0</v>
      </c>
      <c r="BY122" s="94">
        <f t="shared" si="185"/>
        <v>0</v>
      </c>
      <c r="BZ122" s="94">
        <f t="shared" si="185"/>
        <v>0</v>
      </c>
      <c r="CA122" s="94">
        <f t="shared" si="185"/>
        <v>0</v>
      </c>
      <c r="CB122" s="94">
        <f t="shared" si="185"/>
        <v>0</v>
      </c>
      <c r="CC122" s="94">
        <f t="shared" si="185"/>
        <v>0</v>
      </c>
    </row>
    <row r="123" spans="2:81" outlineLevel="1" x14ac:dyDescent="0.25">
      <c r="B123" s="92" t="str">
        <f>Inputs!B45</f>
        <v>Land</v>
      </c>
      <c r="C123" s="141" t="str">
        <f>"Real "&amp;Inputs!$C$8</f>
        <v>Real 2010</v>
      </c>
      <c r="D123" s="230">
        <f t="shared" si="153"/>
        <v>0</v>
      </c>
      <c r="E123" s="121">
        <f t="shared" si="154"/>
        <v>0</v>
      </c>
      <c r="F123" s="121">
        <f t="shared" si="155"/>
        <v>0</v>
      </c>
      <c r="G123" s="29"/>
      <c r="H123" s="94">
        <f t="shared" ref="H123:AM123" si="186">IF(H$6&lt;=$E92,($D92/$E92),0)</f>
        <v>0</v>
      </c>
      <c r="I123" s="94">
        <f t="shared" si="186"/>
        <v>0</v>
      </c>
      <c r="J123" s="94">
        <f t="shared" si="186"/>
        <v>0</v>
      </c>
      <c r="K123" s="94">
        <f t="shared" si="186"/>
        <v>0</v>
      </c>
      <c r="L123" s="94">
        <f t="shared" si="186"/>
        <v>0</v>
      </c>
      <c r="M123" s="94">
        <f t="shared" si="186"/>
        <v>0</v>
      </c>
      <c r="N123" s="94">
        <f t="shared" si="186"/>
        <v>0</v>
      </c>
      <c r="O123" s="94">
        <f t="shared" si="186"/>
        <v>0</v>
      </c>
      <c r="P123" s="94">
        <f t="shared" si="186"/>
        <v>0</v>
      </c>
      <c r="Q123" s="94">
        <f t="shared" si="186"/>
        <v>0</v>
      </c>
      <c r="R123" s="94">
        <f t="shared" si="186"/>
        <v>0</v>
      </c>
      <c r="S123" s="94">
        <f t="shared" si="186"/>
        <v>0</v>
      </c>
      <c r="T123" s="94">
        <f t="shared" si="186"/>
        <v>0</v>
      </c>
      <c r="U123" s="94">
        <f t="shared" si="186"/>
        <v>0</v>
      </c>
      <c r="V123" s="94">
        <f t="shared" si="186"/>
        <v>0</v>
      </c>
      <c r="W123" s="94">
        <f t="shared" si="186"/>
        <v>0</v>
      </c>
      <c r="X123" s="94">
        <f t="shared" si="186"/>
        <v>0</v>
      </c>
      <c r="Y123" s="94">
        <f t="shared" si="186"/>
        <v>0</v>
      </c>
      <c r="Z123" s="94">
        <f t="shared" si="186"/>
        <v>0</v>
      </c>
      <c r="AA123" s="94">
        <f t="shared" si="186"/>
        <v>0</v>
      </c>
      <c r="AB123" s="94">
        <f t="shared" si="186"/>
        <v>0</v>
      </c>
      <c r="AC123" s="94">
        <f t="shared" si="186"/>
        <v>0</v>
      </c>
      <c r="AD123" s="94">
        <f t="shared" si="186"/>
        <v>0</v>
      </c>
      <c r="AE123" s="94">
        <f t="shared" si="186"/>
        <v>0</v>
      </c>
      <c r="AF123" s="94">
        <f t="shared" si="186"/>
        <v>0</v>
      </c>
      <c r="AG123" s="94">
        <f t="shared" si="186"/>
        <v>0</v>
      </c>
      <c r="AH123" s="94">
        <f t="shared" si="186"/>
        <v>0</v>
      </c>
      <c r="AI123" s="94">
        <f t="shared" si="186"/>
        <v>0</v>
      </c>
      <c r="AJ123" s="94">
        <f t="shared" si="186"/>
        <v>0</v>
      </c>
      <c r="AK123" s="94">
        <f t="shared" si="186"/>
        <v>0</v>
      </c>
      <c r="AL123" s="94">
        <f t="shared" si="186"/>
        <v>0</v>
      </c>
      <c r="AM123" s="94">
        <f t="shared" si="186"/>
        <v>0</v>
      </c>
      <c r="AN123" s="94">
        <f t="shared" ref="AN123:BS123" si="187">IF(AN$6&lt;=$E92,($D92/$E92),0)</f>
        <v>0</v>
      </c>
      <c r="AO123" s="94">
        <f t="shared" si="187"/>
        <v>0</v>
      </c>
      <c r="AP123" s="94">
        <f t="shared" si="187"/>
        <v>0</v>
      </c>
      <c r="AQ123" s="94">
        <f t="shared" si="187"/>
        <v>0</v>
      </c>
      <c r="AR123" s="94">
        <f t="shared" si="187"/>
        <v>0</v>
      </c>
      <c r="AS123" s="94">
        <f t="shared" si="187"/>
        <v>0</v>
      </c>
      <c r="AT123" s="94">
        <f t="shared" si="187"/>
        <v>0</v>
      </c>
      <c r="AU123" s="94">
        <f t="shared" si="187"/>
        <v>0</v>
      </c>
      <c r="AV123" s="94">
        <f t="shared" si="187"/>
        <v>0</v>
      </c>
      <c r="AW123" s="94">
        <f t="shared" si="187"/>
        <v>0</v>
      </c>
      <c r="AX123" s="94">
        <f t="shared" si="187"/>
        <v>0</v>
      </c>
      <c r="AY123" s="94">
        <f t="shared" si="187"/>
        <v>0</v>
      </c>
      <c r="AZ123" s="94">
        <f t="shared" si="187"/>
        <v>0</v>
      </c>
      <c r="BA123" s="94">
        <f t="shared" si="187"/>
        <v>0</v>
      </c>
      <c r="BB123" s="94">
        <f t="shared" si="187"/>
        <v>0</v>
      </c>
      <c r="BC123" s="94">
        <f t="shared" si="187"/>
        <v>0</v>
      </c>
      <c r="BD123" s="94">
        <f t="shared" si="187"/>
        <v>0</v>
      </c>
      <c r="BE123" s="94">
        <f t="shared" si="187"/>
        <v>0</v>
      </c>
      <c r="BF123" s="94">
        <f t="shared" si="187"/>
        <v>0</v>
      </c>
      <c r="BG123" s="94">
        <f t="shared" si="187"/>
        <v>0</v>
      </c>
      <c r="BH123" s="94">
        <f t="shared" si="187"/>
        <v>0</v>
      </c>
      <c r="BI123" s="94">
        <f t="shared" si="187"/>
        <v>0</v>
      </c>
      <c r="BJ123" s="94">
        <f t="shared" si="187"/>
        <v>0</v>
      </c>
      <c r="BK123" s="94">
        <f t="shared" si="187"/>
        <v>0</v>
      </c>
      <c r="BL123" s="94">
        <f t="shared" si="187"/>
        <v>0</v>
      </c>
      <c r="BM123" s="94">
        <f t="shared" si="187"/>
        <v>0</v>
      </c>
      <c r="BN123" s="94">
        <f t="shared" si="187"/>
        <v>0</v>
      </c>
      <c r="BO123" s="94">
        <f t="shared" si="187"/>
        <v>0</v>
      </c>
      <c r="BP123" s="94">
        <f t="shared" si="187"/>
        <v>0</v>
      </c>
      <c r="BQ123" s="94">
        <f t="shared" si="187"/>
        <v>0</v>
      </c>
      <c r="BR123" s="94">
        <f t="shared" si="187"/>
        <v>0</v>
      </c>
      <c r="BS123" s="94">
        <f t="shared" si="187"/>
        <v>0</v>
      </c>
      <c r="BT123" s="94">
        <f t="shared" ref="BT123:CC123" si="188">IF(BT$6&lt;=$E92,($D92/$E92),0)</f>
        <v>0</v>
      </c>
      <c r="BU123" s="94">
        <f t="shared" si="188"/>
        <v>0</v>
      </c>
      <c r="BV123" s="94">
        <f t="shared" si="188"/>
        <v>0</v>
      </c>
      <c r="BW123" s="94">
        <f t="shared" si="188"/>
        <v>0</v>
      </c>
      <c r="BX123" s="94">
        <f t="shared" si="188"/>
        <v>0</v>
      </c>
      <c r="BY123" s="94">
        <f t="shared" si="188"/>
        <v>0</v>
      </c>
      <c r="BZ123" s="94">
        <f t="shared" si="188"/>
        <v>0</v>
      </c>
      <c r="CA123" s="94">
        <f t="shared" si="188"/>
        <v>0</v>
      </c>
      <c r="CB123" s="94">
        <f t="shared" si="188"/>
        <v>0</v>
      </c>
      <c r="CC123" s="94">
        <f t="shared" si="188"/>
        <v>0</v>
      </c>
    </row>
    <row r="124" spans="2:81" outlineLevel="1" x14ac:dyDescent="0.25">
      <c r="B124" s="92" t="str">
        <f>Inputs!B46</f>
        <v>[Not Used]</v>
      </c>
      <c r="C124" s="141" t="str">
        <f>"Real "&amp;Inputs!$C$8</f>
        <v>Real 2010</v>
      </c>
      <c r="D124" s="230">
        <f t="shared" si="153"/>
        <v>0</v>
      </c>
      <c r="E124" s="121">
        <f t="shared" si="154"/>
        <v>0</v>
      </c>
      <c r="F124" s="121">
        <f t="shared" ref="F124:F137" si="189">SUM(H124:CC124)</f>
        <v>0</v>
      </c>
      <c r="G124" s="29"/>
      <c r="H124" s="94">
        <f t="shared" ref="H124:BS124" si="190">IF(H$6&lt;=$E93,($D93/$E93),0)</f>
        <v>0</v>
      </c>
      <c r="I124" s="94">
        <f t="shared" si="190"/>
        <v>0</v>
      </c>
      <c r="J124" s="94">
        <f t="shared" si="190"/>
        <v>0</v>
      </c>
      <c r="K124" s="94">
        <f t="shared" si="190"/>
        <v>0</v>
      </c>
      <c r="L124" s="94">
        <f t="shared" si="190"/>
        <v>0</v>
      </c>
      <c r="M124" s="94">
        <f t="shared" si="190"/>
        <v>0</v>
      </c>
      <c r="N124" s="94">
        <f t="shared" si="190"/>
        <v>0</v>
      </c>
      <c r="O124" s="94">
        <f t="shared" si="190"/>
        <v>0</v>
      </c>
      <c r="P124" s="94">
        <f t="shared" si="190"/>
        <v>0</v>
      </c>
      <c r="Q124" s="94">
        <f t="shared" si="190"/>
        <v>0</v>
      </c>
      <c r="R124" s="94">
        <f t="shared" si="190"/>
        <v>0</v>
      </c>
      <c r="S124" s="94">
        <f t="shared" si="190"/>
        <v>0</v>
      </c>
      <c r="T124" s="94">
        <f t="shared" si="190"/>
        <v>0</v>
      </c>
      <c r="U124" s="94">
        <f t="shared" si="190"/>
        <v>0</v>
      </c>
      <c r="V124" s="94">
        <f t="shared" si="190"/>
        <v>0</v>
      </c>
      <c r="W124" s="94">
        <f t="shared" si="190"/>
        <v>0</v>
      </c>
      <c r="X124" s="94">
        <f t="shared" si="190"/>
        <v>0</v>
      </c>
      <c r="Y124" s="94">
        <f t="shared" si="190"/>
        <v>0</v>
      </c>
      <c r="Z124" s="94">
        <f t="shared" si="190"/>
        <v>0</v>
      </c>
      <c r="AA124" s="94">
        <f t="shared" si="190"/>
        <v>0</v>
      </c>
      <c r="AB124" s="94">
        <f t="shared" si="190"/>
        <v>0</v>
      </c>
      <c r="AC124" s="94">
        <f t="shared" si="190"/>
        <v>0</v>
      </c>
      <c r="AD124" s="94">
        <f t="shared" si="190"/>
        <v>0</v>
      </c>
      <c r="AE124" s="94">
        <f t="shared" si="190"/>
        <v>0</v>
      </c>
      <c r="AF124" s="94">
        <f t="shared" si="190"/>
        <v>0</v>
      </c>
      <c r="AG124" s="94">
        <f t="shared" si="190"/>
        <v>0</v>
      </c>
      <c r="AH124" s="94">
        <f t="shared" si="190"/>
        <v>0</v>
      </c>
      <c r="AI124" s="94">
        <f t="shared" si="190"/>
        <v>0</v>
      </c>
      <c r="AJ124" s="94">
        <f t="shared" si="190"/>
        <v>0</v>
      </c>
      <c r="AK124" s="94">
        <f t="shared" si="190"/>
        <v>0</v>
      </c>
      <c r="AL124" s="94">
        <f t="shared" si="190"/>
        <v>0</v>
      </c>
      <c r="AM124" s="94">
        <f t="shared" si="190"/>
        <v>0</v>
      </c>
      <c r="AN124" s="94">
        <f t="shared" si="190"/>
        <v>0</v>
      </c>
      <c r="AO124" s="94">
        <f t="shared" si="190"/>
        <v>0</v>
      </c>
      <c r="AP124" s="94">
        <f t="shared" si="190"/>
        <v>0</v>
      </c>
      <c r="AQ124" s="94">
        <f t="shared" si="190"/>
        <v>0</v>
      </c>
      <c r="AR124" s="94">
        <f t="shared" si="190"/>
        <v>0</v>
      </c>
      <c r="AS124" s="94">
        <f t="shared" si="190"/>
        <v>0</v>
      </c>
      <c r="AT124" s="94">
        <f t="shared" si="190"/>
        <v>0</v>
      </c>
      <c r="AU124" s="94">
        <f t="shared" si="190"/>
        <v>0</v>
      </c>
      <c r="AV124" s="94">
        <f t="shared" si="190"/>
        <v>0</v>
      </c>
      <c r="AW124" s="94">
        <f t="shared" si="190"/>
        <v>0</v>
      </c>
      <c r="AX124" s="94">
        <f t="shared" si="190"/>
        <v>0</v>
      </c>
      <c r="AY124" s="94">
        <f t="shared" si="190"/>
        <v>0</v>
      </c>
      <c r="AZ124" s="94">
        <f t="shared" si="190"/>
        <v>0</v>
      </c>
      <c r="BA124" s="94">
        <f t="shared" si="190"/>
        <v>0</v>
      </c>
      <c r="BB124" s="94">
        <f t="shared" si="190"/>
        <v>0</v>
      </c>
      <c r="BC124" s="94">
        <f t="shared" si="190"/>
        <v>0</v>
      </c>
      <c r="BD124" s="94">
        <f t="shared" si="190"/>
        <v>0</v>
      </c>
      <c r="BE124" s="94">
        <f t="shared" si="190"/>
        <v>0</v>
      </c>
      <c r="BF124" s="94">
        <f t="shared" si="190"/>
        <v>0</v>
      </c>
      <c r="BG124" s="94">
        <f t="shared" si="190"/>
        <v>0</v>
      </c>
      <c r="BH124" s="94">
        <f t="shared" si="190"/>
        <v>0</v>
      </c>
      <c r="BI124" s="94">
        <f t="shared" si="190"/>
        <v>0</v>
      </c>
      <c r="BJ124" s="94">
        <f t="shared" si="190"/>
        <v>0</v>
      </c>
      <c r="BK124" s="94">
        <f t="shared" si="190"/>
        <v>0</v>
      </c>
      <c r="BL124" s="94">
        <f t="shared" si="190"/>
        <v>0</v>
      </c>
      <c r="BM124" s="94">
        <f t="shared" si="190"/>
        <v>0</v>
      </c>
      <c r="BN124" s="94">
        <f t="shared" si="190"/>
        <v>0</v>
      </c>
      <c r="BO124" s="94">
        <f t="shared" si="190"/>
        <v>0</v>
      </c>
      <c r="BP124" s="94">
        <f t="shared" si="190"/>
        <v>0</v>
      </c>
      <c r="BQ124" s="94">
        <f t="shared" si="190"/>
        <v>0</v>
      </c>
      <c r="BR124" s="94">
        <f t="shared" si="190"/>
        <v>0</v>
      </c>
      <c r="BS124" s="94">
        <f t="shared" si="190"/>
        <v>0</v>
      </c>
      <c r="BT124" s="94">
        <f t="shared" ref="BT124:CC124" si="191">IF(BT$6&lt;=$E93,($D93/$E93),0)</f>
        <v>0</v>
      </c>
      <c r="BU124" s="94">
        <f t="shared" si="191"/>
        <v>0</v>
      </c>
      <c r="BV124" s="94">
        <f t="shared" si="191"/>
        <v>0</v>
      </c>
      <c r="BW124" s="94">
        <f t="shared" si="191"/>
        <v>0</v>
      </c>
      <c r="BX124" s="94">
        <f t="shared" si="191"/>
        <v>0</v>
      </c>
      <c r="BY124" s="94">
        <f t="shared" si="191"/>
        <v>0</v>
      </c>
      <c r="BZ124" s="94">
        <f t="shared" si="191"/>
        <v>0</v>
      </c>
      <c r="CA124" s="94">
        <f t="shared" si="191"/>
        <v>0</v>
      </c>
      <c r="CB124" s="94">
        <f t="shared" si="191"/>
        <v>0</v>
      </c>
      <c r="CC124" s="94">
        <f t="shared" si="191"/>
        <v>0</v>
      </c>
    </row>
    <row r="125" spans="2:81" outlineLevel="1" x14ac:dyDescent="0.25">
      <c r="B125" s="92" t="str">
        <f>Inputs!B47</f>
        <v>[Not Used]</v>
      </c>
      <c r="C125" s="141" t="str">
        <f>"Real "&amp;Inputs!$C$8</f>
        <v>Real 2010</v>
      </c>
      <c r="D125" s="230">
        <f t="shared" si="153"/>
        <v>0</v>
      </c>
      <c r="E125" s="121">
        <f t="shared" si="154"/>
        <v>0</v>
      </c>
      <c r="F125" s="121">
        <f t="shared" si="189"/>
        <v>0</v>
      </c>
      <c r="G125" s="29"/>
      <c r="H125" s="94">
        <f t="shared" ref="H125:BS125" si="192">IF(H$6&lt;=$E94,($D94/$E94),0)</f>
        <v>0</v>
      </c>
      <c r="I125" s="94">
        <f t="shared" si="192"/>
        <v>0</v>
      </c>
      <c r="J125" s="94">
        <f t="shared" si="192"/>
        <v>0</v>
      </c>
      <c r="K125" s="94">
        <f t="shared" si="192"/>
        <v>0</v>
      </c>
      <c r="L125" s="94">
        <f t="shared" si="192"/>
        <v>0</v>
      </c>
      <c r="M125" s="94">
        <f t="shared" si="192"/>
        <v>0</v>
      </c>
      <c r="N125" s="94">
        <f t="shared" si="192"/>
        <v>0</v>
      </c>
      <c r="O125" s="94">
        <f t="shared" si="192"/>
        <v>0</v>
      </c>
      <c r="P125" s="94">
        <f t="shared" si="192"/>
        <v>0</v>
      </c>
      <c r="Q125" s="94">
        <f t="shared" si="192"/>
        <v>0</v>
      </c>
      <c r="R125" s="94">
        <f t="shared" si="192"/>
        <v>0</v>
      </c>
      <c r="S125" s="94">
        <f t="shared" si="192"/>
        <v>0</v>
      </c>
      <c r="T125" s="94">
        <f t="shared" si="192"/>
        <v>0</v>
      </c>
      <c r="U125" s="94">
        <f t="shared" si="192"/>
        <v>0</v>
      </c>
      <c r="V125" s="94">
        <f t="shared" si="192"/>
        <v>0</v>
      </c>
      <c r="W125" s="94">
        <f t="shared" si="192"/>
        <v>0</v>
      </c>
      <c r="X125" s="94">
        <f t="shared" si="192"/>
        <v>0</v>
      </c>
      <c r="Y125" s="94">
        <f t="shared" si="192"/>
        <v>0</v>
      </c>
      <c r="Z125" s="94">
        <f t="shared" si="192"/>
        <v>0</v>
      </c>
      <c r="AA125" s="94">
        <f t="shared" si="192"/>
        <v>0</v>
      </c>
      <c r="AB125" s="94">
        <f t="shared" si="192"/>
        <v>0</v>
      </c>
      <c r="AC125" s="94">
        <f t="shared" si="192"/>
        <v>0</v>
      </c>
      <c r="AD125" s="94">
        <f t="shared" si="192"/>
        <v>0</v>
      </c>
      <c r="AE125" s="94">
        <f t="shared" si="192"/>
        <v>0</v>
      </c>
      <c r="AF125" s="94">
        <f t="shared" si="192"/>
        <v>0</v>
      </c>
      <c r="AG125" s="94">
        <f t="shared" si="192"/>
        <v>0</v>
      </c>
      <c r="AH125" s="94">
        <f t="shared" si="192"/>
        <v>0</v>
      </c>
      <c r="AI125" s="94">
        <f t="shared" si="192"/>
        <v>0</v>
      </c>
      <c r="AJ125" s="94">
        <f t="shared" si="192"/>
        <v>0</v>
      </c>
      <c r="AK125" s="94">
        <f t="shared" si="192"/>
        <v>0</v>
      </c>
      <c r="AL125" s="94">
        <f t="shared" si="192"/>
        <v>0</v>
      </c>
      <c r="AM125" s="94">
        <f t="shared" si="192"/>
        <v>0</v>
      </c>
      <c r="AN125" s="94">
        <f t="shared" si="192"/>
        <v>0</v>
      </c>
      <c r="AO125" s="94">
        <f t="shared" si="192"/>
        <v>0</v>
      </c>
      <c r="AP125" s="94">
        <f t="shared" si="192"/>
        <v>0</v>
      </c>
      <c r="AQ125" s="94">
        <f t="shared" si="192"/>
        <v>0</v>
      </c>
      <c r="AR125" s="94">
        <f t="shared" si="192"/>
        <v>0</v>
      </c>
      <c r="AS125" s="94">
        <f t="shared" si="192"/>
        <v>0</v>
      </c>
      <c r="AT125" s="94">
        <f t="shared" si="192"/>
        <v>0</v>
      </c>
      <c r="AU125" s="94">
        <f t="shared" si="192"/>
        <v>0</v>
      </c>
      <c r="AV125" s="94">
        <f t="shared" si="192"/>
        <v>0</v>
      </c>
      <c r="AW125" s="94">
        <f t="shared" si="192"/>
        <v>0</v>
      </c>
      <c r="AX125" s="94">
        <f t="shared" si="192"/>
        <v>0</v>
      </c>
      <c r="AY125" s="94">
        <f t="shared" si="192"/>
        <v>0</v>
      </c>
      <c r="AZ125" s="94">
        <f t="shared" si="192"/>
        <v>0</v>
      </c>
      <c r="BA125" s="94">
        <f t="shared" si="192"/>
        <v>0</v>
      </c>
      <c r="BB125" s="94">
        <f t="shared" si="192"/>
        <v>0</v>
      </c>
      <c r="BC125" s="94">
        <f t="shared" si="192"/>
        <v>0</v>
      </c>
      <c r="BD125" s="94">
        <f t="shared" si="192"/>
        <v>0</v>
      </c>
      <c r="BE125" s="94">
        <f t="shared" si="192"/>
        <v>0</v>
      </c>
      <c r="BF125" s="94">
        <f t="shared" si="192"/>
        <v>0</v>
      </c>
      <c r="BG125" s="94">
        <f t="shared" si="192"/>
        <v>0</v>
      </c>
      <c r="BH125" s="94">
        <f t="shared" si="192"/>
        <v>0</v>
      </c>
      <c r="BI125" s="94">
        <f t="shared" si="192"/>
        <v>0</v>
      </c>
      <c r="BJ125" s="94">
        <f t="shared" si="192"/>
        <v>0</v>
      </c>
      <c r="BK125" s="94">
        <f t="shared" si="192"/>
        <v>0</v>
      </c>
      <c r="BL125" s="94">
        <f t="shared" si="192"/>
        <v>0</v>
      </c>
      <c r="BM125" s="94">
        <f t="shared" si="192"/>
        <v>0</v>
      </c>
      <c r="BN125" s="94">
        <f t="shared" si="192"/>
        <v>0</v>
      </c>
      <c r="BO125" s="94">
        <f t="shared" si="192"/>
        <v>0</v>
      </c>
      <c r="BP125" s="94">
        <f t="shared" si="192"/>
        <v>0</v>
      </c>
      <c r="BQ125" s="94">
        <f t="shared" si="192"/>
        <v>0</v>
      </c>
      <c r="BR125" s="94">
        <f t="shared" si="192"/>
        <v>0</v>
      </c>
      <c r="BS125" s="94">
        <f t="shared" si="192"/>
        <v>0</v>
      </c>
      <c r="BT125" s="94">
        <f t="shared" ref="BT125:CC125" si="193">IF(BT$6&lt;=$E94,($D94/$E94),0)</f>
        <v>0</v>
      </c>
      <c r="BU125" s="94">
        <f t="shared" si="193"/>
        <v>0</v>
      </c>
      <c r="BV125" s="94">
        <f t="shared" si="193"/>
        <v>0</v>
      </c>
      <c r="BW125" s="94">
        <f t="shared" si="193"/>
        <v>0</v>
      </c>
      <c r="BX125" s="94">
        <f t="shared" si="193"/>
        <v>0</v>
      </c>
      <c r="BY125" s="94">
        <f t="shared" si="193"/>
        <v>0</v>
      </c>
      <c r="BZ125" s="94">
        <f t="shared" si="193"/>
        <v>0</v>
      </c>
      <c r="CA125" s="94">
        <f t="shared" si="193"/>
        <v>0</v>
      </c>
      <c r="CB125" s="94">
        <f t="shared" si="193"/>
        <v>0</v>
      </c>
      <c r="CC125" s="94">
        <f t="shared" si="193"/>
        <v>0</v>
      </c>
    </row>
    <row r="126" spans="2:81" outlineLevel="1" x14ac:dyDescent="0.25">
      <c r="B126" s="92" t="str">
        <f>Inputs!B48</f>
        <v>[Not Used]</v>
      </c>
      <c r="C126" s="141" t="str">
        <f>"Real "&amp;Inputs!$C$8</f>
        <v>Real 2010</v>
      </c>
      <c r="D126" s="230">
        <f t="shared" si="153"/>
        <v>0</v>
      </c>
      <c r="E126" s="121">
        <f t="shared" si="154"/>
        <v>0</v>
      </c>
      <c r="F126" s="121">
        <f t="shared" si="189"/>
        <v>0</v>
      </c>
      <c r="G126" s="29"/>
      <c r="H126" s="94">
        <f t="shared" ref="H126:BS126" si="194">IF(H$6&lt;=$E95,($D95/$E95),0)</f>
        <v>0</v>
      </c>
      <c r="I126" s="94">
        <f t="shared" si="194"/>
        <v>0</v>
      </c>
      <c r="J126" s="94">
        <f t="shared" si="194"/>
        <v>0</v>
      </c>
      <c r="K126" s="94">
        <f t="shared" si="194"/>
        <v>0</v>
      </c>
      <c r="L126" s="94">
        <f t="shared" si="194"/>
        <v>0</v>
      </c>
      <c r="M126" s="94">
        <f t="shared" si="194"/>
        <v>0</v>
      </c>
      <c r="N126" s="94">
        <f t="shared" si="194"/>
        <v>0</v>
      </c>
      <c r="O126" s="94">
        <f t="shared" si="194"/>
        <v>0</v>
      </c>
      <c r="P126" s="94">
        <f t="shared" si="194"/>
        <v>0</v>
      </c>
      <c r="Q126" s="94">
        <f t="shared" si="194"/>
        <v>0</v>
      </c>
      <c r="R126" s="94">
        <f t="shared" si="194"/>
        <v>0</v>
      </c>
      <c r="S126" s="94">
        <f t="shared" si="194"/>
        <v>0</v>
      </c>
      <c r="T126" s="94">
        <f t="shared" si="194"/>
        <v>0</v>
      </c>
      <c r="U126" s="94">
        <f t="shared" si="194"/>
        <v>0</v>
      </c>
      <c r="V126" s="94">
        <f t="shared" si="194"/>
        <v>0</v>
      </c>
      <c r="W126" s="94">
        <f t="shared" si="194"/>
        <v>0</v>
      </c>
      <c r="X126" s="94">
        <f t="shared" si="194"/>
        <v>0</v>
      </c>
      <c r="Y126" s="94">
        <f t="shared" si="194"/>
        <v>0</v>
      </c>
      <c r="Z126" s="94">
        <f t="shared" si="194"/>
        <v>0</v>
      </c>
      <c r="AA126" s="94">
        <f t="shared" si="194"/>
        <v>0</v>
      </c>
      <c r="AB126" s="94">
        <f t="shared" si="194"/>
        <v>0</v>
      </c>
      <c r="AC126" s="94">
        <f t="shared" si="194"/>
        <v>0</v>
      </c>
      <c r="AD126" s="94">
        <f t="shared" si="194"/>
        <v>0</v>
      </c>
      <c r="AE126" s="94">
        <f t="shared" si="194"/>
        <v>0</v>
      </c>
      <c r="AF126" s="94">
        <f t="shared" si="194"/>
        <v>0</v>
      </c>
      <c r="AG126" s="94">
        <f t="shared" si="194"/>
        <v>0</v>
      </c>
      <c r="AH126" s="94">
        <f t="shared" si="194"/>
        <v>0</v>
      </c>
      <c r="AI126" s="94">
        <f t="shared" si="194"/>
        <v>0</v>
      </c>
      <c r="AJ126" s="94">
        <f t="shared" si="194"/>
        <v>0</v>
      </c>
      <c r="AK126" s="94">
        <f t="shared" si="194"/>
        <v>0</v>
      </c>
      <c r="AL126" s="94">
        <f t="shared" si="194"/>
        <v>0</v>
      </c>
      <c r="AM126" s="94">
        <f t="shared" si="194"/>
        <v>0</v>
      </c>
      <c r="AN126" s="94">
        <f t="shared" si="194"/>
        <v>0</v>
      </c>
      <c r="AO126" s="94">
        <f t="shared" si="194"/>
        <v>0</v>
      </c>
      <c r="AP126" s="94">
        <f t="shared" si="194"/>
        <v>0</v>
      </c>
      <c r="AQ126" s="94">
        <f t="shared" si="194"/>
        <v>0</v>
      </c>
      <c r="AR126" s="94">
        <f t="shared" si="194"/>
        <v>0</v>
      </c>
      <c r="AS126" s="94">
        <f t="shared" si="194"/>
        <v>0</v>
      </c>
      <c r="AT126" s="94">
        <f t="shared" si="194"/>
        <v>0</v>
      </c>
      <c r="AU126" s="94">
        <f t="shared" si="194"/>
        <v>0</v>
      </c>
      <c r="AV126" s="94">
        <f t="shared" si="194"/>
        <v>0</v>
      </c>
      <c r="AW126" s="94">
        <f t="shared" si="194"/>
        <v>0</v>
      </c>
      <c r="AX126" s="94">
        <f t="shared" si="194"/>
        <v>0</v>
      </c>
      <c r="AY126" s="94">
        <f t="shared" si="194"/>
        <v>0</v>
      </c>
      <c r="AZ126" s="94">
        <f t="shared" si="194"/>
        <v>0</v>
      </c>
      <c r="BA126" s="94">
        <f t="shared" si="194"/>
        <v>0</v>
      </c>
      <c r="BB126" s="94">
        <f t="shared" si="194"/>
        <v>0</v>
      </c>
      <c r="BC126" s="94">
        <f t="shared" si="194"/>
        <v>0</v>
      </c>
      <c r="BD126" s="94">
        <f t="shared" si="194"/>
        <v>0</v>
      </c>
      <c r="BE126" s="94">
        <f t="shared" si="194"/>
        <v>0</v>
      </c>
      <c r="BF126" s="94">
        <f t="shared" si="194"/>
        <v>0</v>
      </c>
      <c r="BG126" s="94">
        <f t="shared" si="194"/>
        <v>0</v>
      </c>
      <c r="BH126" s="94">
        <f t="shared" si="194"/>
        <v>0</v>
      </c>
      <c r="BI126" s="94">
        <f t="shared" si="194"/>
        <v>0</v>
      </c>
      <c r="BJ126" s="94">
        <f t="shared" si="194"/>
        <v>0</v>
      </c>
      <c r="BK126" s="94">
        <f t="shared" si="194"/>
        <v>0</v>
      </c>
      <c r="BL126" s="94">
        <f t="shared" si="194"/>
        <v>0</v>
      </c>
      <c r="BM126" s="94">
        <f t="shared" si="194"/>
        <v>0</v>
      </c>
      <c r="BN126" s="94">
        <f t="shared" si="194"/>
        <v>0</v>
      </c>
      <c r="BO126" s="94">
        <f t="shared" si="194"/>
        <v>0</v>
      </c>
      <c r="BP126" s="94">
        <f t="shared" si="194"/>
        <v>0</v>
      </c>
      <c r="BQ126" s="94">
        <f t="shared" si="194"/>
        <v>0</v>
      </c>
      <c r="BR126" s="94">
        <f t="shared" si="194"/>
        <v>0</v>
      </c>
      <c r="BS126" s="94">
        <f t="shared" si="194"/>
        <v>0</v>
      </c>
      <c r="BT126" s="94">
        <f t="shared" ref="BT126:CC126" si="195">IF(BT$6&lt;=$E95,($D95/$E95),0)</f>
        <v>0</v>
      </c>
      <c r="BU126" s="94">
        <f t="shared" si="195"/>
        <v>0</v>
      </c>
      <c r="BV126" s="94">
        <f t="shared" si="195"/>
        <v>0</v>
      </c>
      <c r="BW126" s="94">
        <f t="shared" si="195"/>
        <v>0</v>
      </c>
      <c r="BX126" s="94">
        <f t="shared" si="195"/>
        <v>0</v>
      </c>
      <c r="BY126" s="94">
        <f t="shared" si="195"/>
        <v>0</v>
      </c>
      <c r="BZ126" s="94">
        <f t="shared" si="195"/>
        <v>0</v>
      </c>
      <c r="CA126" s="94">
        <f t="shared" si="195"/>
        <v>0</v>
      </c>
      <c r="CB126" s="94">
        <f t="shared" si="195"/>
        <v>0</v>
      </c>
      <c r="CC126" s="94">
        <f t="shared" si="195"/>
        <v>0</v>
      </c>
    </row>
    <row r="127" spans="2:81" outlineLevel="1" x14ac:dyDescent="0.25">
      <c r="B127" s="92" t="str">
        <f>Inputs!B49</f>
        <v>[Not Used]</v>
      </c>
      <c r="C127" s="141" t="str">
        <f>"Real "&amp;Inputs!$C$8</f>
        <v>Real 2010</v>
      </c>
      <c r="D127" s="230">
        <f t="shared" si="153"/>
        <v>0</v>
      </c>
      <c r="E127" s="121">
        <f t="shared" si="154"/>
        <v>0</v>
      </c>
      <c r="F127" s="121">
        <f t="shared" si="189"/>
        <v>0</v>
      </c>
      <c r="G127" s="29"/>
      <c r="H127" s="94">
        <f t="shared" ref="H127:BS127" si="196">IF(H$6&lt;=$E96,($D96/$E96),0)</f>
        <v>0</v>
      </c>
      <c r="I127" s="94">
        <f t="shared" si="196"/>
        <v>0</v>
      </c>
      <c r="J127" s="94">
        <f t="shared" si="196"/>
        <v>0</v>
      </c>
      <c r="K127" s="94">
        <f t="shared" si="196"/>
        <v>0</v>
      </c>
      <c r="L127" s="94">
        <f t="shared" si="196"/>
        <v>0</v>
      </c>
      <c r="M127" s="94">
        <f t="shared" si="196"/>
        <v>0</v>
      </c>
      <c r="N127" s="94">
        <f t="shared" si="196"/>
        <v>0</v>
      </c>
      <c r="O127" s="94">
        <f t="shared" si="196"/>
        <v>0</v>
      </c>
      <c r="P127" s="94">
        <f t="shared" si="196"/>
        <v>0</v>
      </c>
      <c r="Q127" s="94">
        <f t="shared" si="196"/>
        <v>0</v>
      </c>
      <c r="R127" s="94">
        <f t="shared" si="196"/>
        <v>0</v>
      </c>
      <c r="S127" s="94">
        <f t="shared" si="196"/>
        <v>0</v>
      </c>
      <c r="T127" s="94">
        <f t="shared" si="196"/>
        <v>0</v>
      </c>
      <c r="U127" s="94">
        <f t="shared" si="196"/>
        <v>0</v>
      </c>
      <c r="V127" s="94">
        <f t="shared" si="196"/>
        <v>0</v>
      </c>
      <c r="W127" s="94">
        <f t="shared" si="196"/>
        <v>0</v>
      </c>
      <c r="X127" s="94">
        <f t="shared" si="196"/>
        <v>0</v>
      </c>
      <c r="Y127" s="94">
        <f t="shared" si="196"/>
        <v>0</v>
      </c>
      <c r="Z127" s="94">
        <f t="shared" si="196"/>
        <v>0</v>
      </c>
      <c r="AA127" s="94">
        <f t="shared" si="196"/>
        <v>0</v>
      </c>
      <c r="AB127" s="94">
        <f t="shared" si="196"/>
        <v>0</v>
      </c>
      <c r="AC127" s="94">
        <f t="shared" si="196"/>
        <v>0</v>
      </c>
      <c r="AD127" s="94">
        <f t="shared" si="196"/>
        <v>0</v>
      </c>
      <c r="AE127" s="94">
        <f t="shared" si="196"/>
        <v>0</v>
      </c>
      <c r="AF127" s="94">
        <f t="shared" si="196"/>
        <v>0</v>
      </c>
      <c r="AG127" s="94">
        <f t="shared" si="196"/>
        <v>0</v>
      </c>
      <c r="AH127" s="94">
        <f t="shared" si="196"/>
        <v>0</v>
      </c>
      <c r="AI127" s="94">
        <f t="shared" si="196"/>
        <v>0</v>
      </c>
      <c r="AJ127" s="94">
        <f t="shared" si="196"/>
        <v>0</v>
      </c>
      <c r="AK127" s="94">
        <f t="shared" si="196"/>
        <v>0</v>
      </c>
      <c r="AL127" s="94">
        <f t="shared" si="196"/>
        <v>0</v>
      </c>
      <c r="AM127" s="94">
        <f t="shared" si="196"/>
        <v>0</v>
      </c>
      <c r="AN127" s="94">
        <f t="shared" si="196"/>
        <v>0</v>
      </c>
      <c r="AO127" s="94">
        <f t="shared" si="196"/>
        <v>0</v>
      </c>
      <c r="AP127" s="94">
        <f t="shared" si="196"/>
        <v>0</v>
      </c>
      <c r="AQ127" s="94">
        <f t="shared" si="196"/>
        <v>0</v>
      </c>
      <c r="AR127" s="94">
        <f t="shared" si="196"/>
        <v>0</v>
      </c>
      <c r="AS127" s="94">
        <f t="shared" si="196"/>
        <v>0</v>
      </c>
      <c r="AT127" s="94">
        <f t="shared" si="196"/>
        <v>0</v>
      </c>
      <c r="AU127" s="94">
        <f t="shared" si="196"/>
        <v>0</v>
      </c>
      <c r="AV127" s="94">
        <f t="shared" si="196"/>
        <v>0</v>
      </c>
      <c r="AW127" s="94">
        <f t="shared" si="196"/>
        <v>0</v>
      </c>
      <c r="AX127" s="94">
        <f t="shared" si="196"/>
        <v>0</v>
      </c>
      <c r="AY127" s="94">
        <f t="shared" si="196"/>
        <v>0</v>
      </c>
      <c r="AZ127" s="94">
        <f t="shared" si="196"/>
        <v>0</v>
      </c>
      <c r="BA127" s="94">
        <f t="shared" si="196"/>
        <v>0</v>
      </c>
      <c r="BB127" s="94">
        <f t="shared" si="196"/>
        <v>0</v>
      </c>
      <c r="BC127" s="94">
        <f t="shared" si="196"/>
        <v>0</v>
      </c>
      <c r="BD127" s="94">
        <f t="shared" si="196"/>
        <v>0</v>
      </c>
      <c r="BE127" s="94">
        <f t="shared" si="196"/>
        <v>0</v>
      </c>
      <c r="BF127" s="94">
        <f t="shared" si="196"/>
        <v>0</v>
      </c>
      <c r="BG127" s="94">
        <f t="shared" si="196"/>
        <v>0</v>
      </c>
      <c r="BH127" s="94">
        <f t="shared" si="196"/>
        <v>0</v>
      </c>
      <c r="BI127" s="94">
        <f t="shared" si="196"/>
        <v>0</v>
      </c>
      <c r="BJ127" s="94">
        <f t="shared" si="196"/>
        <v>0</v>
      </c>
      <c r="BK127" s="94">
        <f t="shared" si="196"/>
        <v>0</v>
      </c>
      <c r="BL127" s="94">
        <f t="shared" si="196"/>
        <v>0</v>
      </c>
      <c r="BM127" s="94">
        <f t="shared" si="196"/>
        <v>0</v>
      </c>
      <c r="BN127" s="94">
        <f t="shared" si="196"/>
        <v>0</v>
      </c>
      <c r="BO127" s="94">
        <f t="shared" si="196"/>
        <v>0</v>
      </c>
      <c r="BP127" s="94">
        <f t="shared" si="196"/>
        <v>0</v>
      </c>
      <c r="BQ127" s="94">
        <f t="shared" si="196"/>
        <v>0</v>
      </c>
      <c r="BR127" s="94">
        <f t="shared" si="196"/>
        <v>0</v>
      </c>
      <c r="BS127" s="94">
        <f t="shared" si="196"/>
        <v>0</v>
      </c>
      <c r="BT127" s="94">
        <f t="shared" ref="BT127:CC127" si="197">IF(BT$6&lt;=$E96,($D96/$E96),0)</f>
        <v>0</v>
      </c>
      <c r="BU127" s="94">
        <f t="shared" si="197"/>
        <v>0</v>
      </c>
      <c r="BV127" s="94">
        <f t="shared" si="197"/>
        <v>0</v>
      </c>
      <c r="BW127" s="94">
        <f t="shared" si="197"/>
        <v>0</v>
      </c>
      <c r="BX127" s="94">
        <f t="shared" si="197"/>
        <v>0</v>
      </c>
      <c r="BY127" s="94">
        <f t="shared" si="197"/>
        <v>0</v>
      </c>
      <c r="BZ127" s="94">
        <f t="shared" si="197"/>
        <v>0</v>
      </c>
      <c r="CA127" s="94">
        <f t="shared" si="197"/>
        <v>0</v>
      </c>
      <c r="CB127" s="94">
        <f t="shared" si="197"/>
        <v>0</v>
      </c>
      <c r="CC127" s="94">
        <f t="shared" si="197"/>
        <v>0</v>
      </c>
    </row>
    <row r="128" spans="2:81" outlineLevel="1" x14ac:dyDescent="0.25">
      <c r="B128" s="92" t="str">
        <f>Inputs!B50</f>
        <v>[Not Used]</v>
      </c>
      <c r="C128" s="141" t="str">
        <f>"Real "&amp;Inputs!$C$8</f>
        <v>Real 2010</v>
      </c>
      <c r="D128" s="230">
        <f t="shared" si="153"/>
        <v>0</v>
      </c>
      <c r="E128" s="121">
        <f t="shared" si="154"/>
        <v>0</v>
      </c>
      <c r="F128" s="121">
        <f t="shared" si="189"/>
        <v>0</v>
      </c>
      <c r="G128" s="29"/>
      <c r="H128" s="94">
        <f t="shared" ref="H128:BS128" si="198">IF(H$6&lt;=$E97,($D97/$E97),0)</f>
        <v>0</v>
      </c>
      <c r="I128" s="94">
        <f t="shared" si="198"/>
        <v>0</v>
      </c>
      <c r="J128" s="94">
        <f t="shared" si="198"/>
        <v>0</v>
      </c>
      <c r="K128" s="94">
        <f t="shared" si="198"/>
        <v>0</v>
      </c>
      <c r="L128" s="94">
        <f t="shared" si="198"/>
        <v>0</v>
      </c>
      <c r="M128" s="94">
        <f t="shared" si="198"/>
        <v>0</v>
      </c>
      <c r="N128" s="94">
        <f t="shared" si="198"/>
        <v>0</v>
      </c>
      <c r="O128" s="94">
        <f t="shared" si="198"/>
        <v>0</v>
      </c>
      <c r="P128" s="94">
        <f t="shared" si="198"/>
        <v>0</v>
      </c>
      <c r="Q128" s="94">
        <f t="shared" si="198"/>
        <v>0</v>
      </c>
      <c r="R128" s="94">
        <f t="shared" si="198"/>
        <v>0</v>
      </c>
      <c r="S128" s="94">
        <f t="shared" si="198"/>
        <v>0</v>
      </c>
      <c r="T128" s="94">
        <f t="shared" si="198"/>
        <v>0</v>
      </c>
      <c r="U128" s="94">
        <f t="shared" si="198"/>
        <v>0</v>
      </c>
      <c r="V128" s="94">
        <f t="shared" si="198"/>
        <v>0</v>
      </c>
      <c r="W128" s="94">
        <f t="shared" si="198"/>
        <v>0</v>
      </c>
      <c r="X128" s="94">
        <f t="shared" si="198"/>
        <v>0</v>
      </c>
      <c r="Y128" s="94">
        <f t="shared" si="198"/>
        <v>0</v>
      </c>
      <c r="Z128" s="94">
        <f t="shared" si="198"/>
        <v>0</v>
      </c>
      <c r="AA128" s="94">
        <f t="shared" si="198"/>
        <v>0</v>
      </c>
      <c r="AB128" s="94">
        <f t="shared" si="198"/>
        <v>0</v>
      </c>
      <c r="AC128" s="94">
        <f t="shared" si="198"/>
        <v>0</v>
      </c>
      <c r="AD128" s="94">
        <f t="shared" si="198"/>
        <v>0</v>
      </c>
      <c r="AE128" s="94">
        <f t="shared" si="198"/>
        <v>0</v>
      </c>
      <c r="AF128" s="94">
        <f t="shared" si="198"/>
        <v>0</v>
      </c>
      <c r="AG128" s="94">
        <f t="shared" si="198"/>
        <v>0</v>
      </c>
      <c r="AH128" s="94">
        <f t="shared" si="198"/>
        <v>0</v>
      </c>
      <c r="AI128" s="94">
        <f t="shared" si="198"/>
        <v>0</v>
      </c>
      <c r="AJ128" s="94">
        <f t="shared" si="198"/>
        <v>0</v>
      </c>
      <c r="AK128" s="94">
        <f t="shared" si="198"/>
        <v>0</v>
      </c>
      <c r="AL128" s="94">
        <f t="shared" si="198"/>
        <v>0</v>
      </c>
      <c r="AM128" s="94">
        <f t="shared" si="198"/>
        <v>0</v>
      </c>
      <c r="AN128" s="94">
        <f t="shared" si="198"/>
        <v>0</v>
      </c>
      <c r="AO128" s="94">
        <f t="shared" si="198"/>
        <v>0</v>
      </c>
      <c r="AP128" s="94">
        <f t="shared" si="198"/>
        <v>0</v>
      </c>
      <c r="AQ128" s="94">
        <f t="shared" si="198"/>
        <v>0</v>
      </c>
      <c r="AR128" s="94">
        <f t="shared" si="198"/>
        <v>0</v>
      </c>
      <c r="AS128" s="94">
        <f t="shared" si="198"/>
        <v>0</v>
      </c>
      <c r="AT128" s="94">
        <f t="shared" si="198"/>
        <v>0</v>
      </c>
      <c r="AU128" s="94">
        <f t="shared" si="198"/>
        <v>0</v>
      </c>
      <c r="AV128" s="94">
        <f t="shared" si="198"/>
        <v>0</v>
      </c>
      <c r="AW128" s="94">
        <f t="shared" si="198"/>
        <v>0</v>
      </c>
      <c r="AX128" s="94">
        <f t="shared" si="198"/>
        <v>0</v>
      </c>
      <c r="AY128" s="94">
        <f t="shared" si="198"/>
        <v>0</v>
      </c>
      <c r="AZ128" s="94">
        <f t="shared" si="198"/>
        <v>0</v>
      </c>
      <c r="BA128" s="94">
        <f t="shared" si="198"/>
        <v>0</v>
      </c>
      <c r="BB128" s="94">
        <f t="shared" si="198"/>
        <v>0</v>
      </c>
      <c r="BC128" s="94">
        <f t="shared" si="198"/>
        <v>0</v>
      </c>
      <c r="BD128" s="94">
        <f t="shared" si="198"/>
        <v>0</v>
      </c>
      <c r="BE128" s="94">
        <f t="shared" si="198"/>
        <v>0</v>
      </c>
      <c r="BF128" s="94">
        <f t="shared" si="198"/>
        <v>0</v>
      </c>
      <c r="BG128" s="94">
        <f t="shared" si="198"/>
        <v>0</v>
      </c>
      <c r="BH128" s="94">
        <f t="shared" si="198"/>
        <v>0</v>
      </c>
      <c r="BI128" s="94">
        <f t="shared" si="198"/>
        <v>0</v>
      </c>
      <c r="BJ128" s="94">
        <f t="shared" si="198"/>
        <v>0</v>
      </c>
      <c r="BK128" s="94">
        <f t="shared" si="198"/>
        <v>0</v>
      </c>
      <c r="BL128" s="94">
        <f t="shared" si="198"/>
        <v>0</v>
      </c>
      <c r="BM128" s="94">
        <f t="shared" si="198"/>
        <v>0</v>
      </c>
      <c r="BN128" s="94">
        <f t="shared" si="198"/>
        <v>0</v>
      </c>
      <c r="BO128" s="94">
        <f t="shared" si="198"/>
        <v>0</v>
      </c>
      <c r="BP128" s="94">
        <f t="shared" si="198"/>
        <v>0</v>
      </c>
      <c r="BQ128" s="94">
        <f t="shared" si="198"/>
        <v>0</v>
      </c>
      <c r="BR128" s="94">
        <f t="shared" si="198"/>
        <v>0</v>
      </c>
      <c r="BS128" s="94">
        <f t="shared" si="198"/>
        <v>0</v>
      </c>
      <c r="BT128" s="94">
        <f t="shared" ref="BT128:CC128" si="199">IF(BT$6&lt;=$E97,($D97/$E97),0)</f>
        <v>0</v>
      </c>
      <c r="BU128" s="94">
        <f t="shared" si="199"/>
        <v>0</v>
      </c>
      <c r="BV128" s="94">
        <f t="shared" si="199"/>
        <v>0</v>
      </c>
      <c r="BW128" s="94">
        <f t="shared" si="199"/>
        <v>0</v>
      </c>
      <c r="BX128" s="94">
        <f t="shared" si="199"/>
        <v>0</v>
      </c>
      <c r="BY128" s="94">
        <f t="shared" si="199"/>
        <v>0</v>
      </c>
      <c r="BZ128" s="94">
        <f t="shared" si="199"/>
        <v>0</v>
      </c>
      <c r="CA128" s="94">
        <f t="shared" si="199"/>
        <v>0</v>
      </c>
      <c r="CB128" s="94">
        <f t="shared" si="199"/>
        <v>0</v>
      </c>
      <c r="CC128" s="94">
        <f t="shared" si="199"/>
        <v>0</v>
      </c>
    </row>
    <row r="129" spans="2:81" outlineLevel="1" x14ac:dyDescent="0.25">
      <c r="B129" s="92" t="str">
        <f>Inputs!B51</f>
        <v>[Not Used]</v>
      </c>
      <c r="C129" s="141" t="str">
        <f>"Real "&amp;Inputs!$C$8</f>
        <v>Real 2010</v>
      </c>
      <c r="D129" s="230">
        <f t="shared" si="153"/>
        <v>0</v>
      </c>
      <c r="E129" s="121">
        <f t="shared" si="154"/>
        <v>0</v>
      </c>
      <c r="F129" s="121">
        <f t="shared" si="189"/>
        <v>0</v>
      </c>
      <c r="G129" s="29"/>
      <c r="H129" s="94">
        <f t="shared" ref="H129:BS129" si="200">IF(H$6&lt;=$E98,($D98/$E98),0)</f>
        <v>0</v>
      </c>
      <c r="I129" s="94">
        <f t="shared" si="200"/>
        <v>0</v>
      </c>
      <c r="J129" s="94">
        <f t="shared" si="200"/>
        <v>0</v>
      </c>
      <c r="K129" s="94">
        <f t="shared" si="200"/>
        <v>0</v>
      </c>
      <c r="L129" s="94">
        <f t="shared" si="200"/>
        <v>0</v>
      </c>
      <c r="M129" s="94">
        <f t="shared" si="200"/>
        <v>0</v>
      </c>
      <c r="N129" s="94">
        <f t="shared" si="200"/>
        <v>0</v>
      </c>
      <c r="O129" s="94">
        <f t="shared" si="200"/>
        <v>0</v>
      </c>
      <c r="P129" s="94">
        <f t="shared" si="200"/>
        <v>0</v>
      </c>
      <c r="Q129" s="94">
        <f t="shared" si="200"/>
        <v>0</v>
      </c>
      <c r="R129" s="94">
        <f t="shared" si="200"/>
        <v>0</v>
      </c>
      <c r="S129" s="94">
        <f t="shared" si="200"/>
        <v>0</v>
      </c>
      <c r="T129" s="94">
        <f t="shared" si="200"/>
        <v>0</v>
      </c>
      <c r="U129" s="94">
        <f t="shared" si="200"/>
        <v>0</v>
      </c>
      <c r="V129" s="94">
        <f t="shared" si="200"/>
        <v>0</v>
      </c>
      <c r="W129" s="94">
        <f t="shared" si="200"/>
        <v>0</v>
      </c>
      <c r="X129" s="94">
        <f t="shared" si="200"/>
        <v>0</v>
      </c>
      <c r="Y129" s="94">
        <f t="shared" si="200"/>
        <v>0</v>
      </c>
      <c r="Z129" s="94">
        <f t="shared" si="200"/>
        <v>0</v>
      </c>
      <c r="AA129" s="94">
        <f t="shared" si="200"/>
        <v>0</v>
      </c>
      <c r="AB129" s="94">
        <f t="shared" si="200"/>
        <v>0</v>
      </c>
      <c r="AC129" s="94">
        <f t="shared" si="200"/>
        <v>0</v>
      </c>
      <c r="AD129" s="94">
        <f t="shared" si="200"/>
        <v>0</v>
      </c>
      <c r="AE129" s="94">
        <f t="shared" si="200"/>
        <v>0</v>
      </c>
      <c r="AF129" s="94">
        <f t="shared" si="200"/>
        <v>0</v>
      </c>
      <c r="AG129" s="94">
        <f t="shared" si="200"/>
        <v>0</v>
      </c>
      <c r="AH129" s="94">
        <f t="shared" si="200"/>
        <v>0</v>
      </c>
      <c r="AI129" s="94">
        <f t="shared" si="200"/>
        <v>0</v>
      </c>
      <c r="AJ129" s="94">
        <f t="shared" si="200"/>
        <v>0</v>
      </c>
      <c r="AK129" s="94">
        <f t="shared" si="200"/>
        <v>0</v>
      </c>
      <c r="AL129" s="94">
        <f t="shared" si="200"/>
        <v>0</v>
      </c>
      <c r="AM129" s="94">
        <f t="shared" si="200"/>
        <v>0</v>
      </c>
      <c r="AN129" s="94">
        <f t="shared" si="200"/>
        <v>0</v>
      </c>
      <c r="AO129" s="94">
        <f t="shared" si="200"/>
        <v>0</v>
      </c>
      <c r="AP129" s="94">
        <f t="shared" si="200"/>
        <v>0</v>
      </c>
      <c r="AQ129" s="94">
        <f t="shared" si="200"/>
        <v>0</v>
      </c>
      <c r="AR129" s="94">
        <f t="shared" si="200"/>
        <v>0</v>
      </c>
      <c r="AS129" s="94">
        <f t="shared" si="200"/>
        <v>0</v>
      </c>
      <c r="AT129" s="94">
        <f t="shared" si="200"/>
        <v>0</v>
      </c>
      <c r="AU129" s="94">
        <f t="shared" si="200"/>
        <v>0</v>
      </c>
      <c r="AV129" s="94">
        <f t="shared" si="200"/>
        <v>0</v>
      </c>
      <c r="AW129" s="94">
        <f t="shared" si="200"/>
        <v>0</v>
      </c>
      <c r="AX129" s="94">
        <f t="shared" si="200"/>
        <v>0</v>
      </c>
      <c r="AY129" s="94">
        <f t="shared" si="200"/>
        <v>0</v>
      </c>
      <c r="AZ129" s="94">
        <f t="shared" si="200"/>
        <v>0</v>
      </c>
      <c r="BA129" s="94">
        <f t="shared" si="200"/>
        <v>0</v>
      </c>
      <c r="BB129" s="94">
        <f t="shared" si="200"/>
        <v>0</v>
      </c>
      <c r="BC129" s="94">
        <f t="shared" si="200"/>
        <v>0</v>
      </c>
      <c r="BD129" s="94">
        <f t="shared" si="200"/>
        <v>0</v>
      </c>
      <c r="BE129" s="94">
        <f t="shared" si="200"/>
        <v>0</v>
      </c>
      <c r="BF129" s="94">
        <f t="shared" si="200"/>
        <v>0</v>
      </c>
      <c r="BG129" s="94">
        <f t="shared" si="200"/>
        <v>0</v>
      </c>
      <c r="BH129" s="94">
        <f t="shared" si="200"/>
        <v>0</v>
      </c>
      <c r="BI129" s="94">
        <f t="shared" si="200"/>
        <v>0</v>
      </c>
      <c r="BJ129" s="94">
        <f t="shared" si="200"/>
        <v>0</v>
      </c>
      <c r="BK129" s="94">
        <f t="shared" si="200"/>
        <v>0</v>
      </c>
      <c r="BL129" s="94">
        <f t="shared" si="200"/>
        <v>0</v>
      </c>
      <c r="BM129" s="94">
        <f t="shared" si="200"/>
        <v>0</v>
      </c>
      <c r="BN129" s="94">
        <f t="shared" si="200"/>
        <v>0</v>
      </c>
      <c r="BO129" s="94">
        <f t="shared" si="200"/>
        <v>0</v>
      </c>
      <c r="BP129" s="94">
        <f t="shared" si="200"/>
        <v>0</v>
      </c>
      <c r="BQ129" s="94">
        <f t="shared" si="200"/>
        <v>0</v>
      </c>
      <c r="BR129" s="94">
        <f t="shared" si="200"/>
        <v>0</v>
      </c>
      <c r="BS129" s="94">
        <f t="shared" si="200"/>
        <v>0</v>
      </c>
      <c r="BT129" s="94">
        <f t="shared" ref="BT129:CC129" si="201">IF(BT$6&lt;=$E98,($D98/$E98),0)</f>
        <v>0</v>
      </c>
      <c r="BU129" s="94">
        <f t="shared" si="201"/>
        <v>0</v>
      </c>
      <c r="BV129" s="94">
        <f t="shared" si="201"/>
        <v>0</v>
      </c>
      <c r="BW129" s="94">
        <f t="shared" si="201"/>
        <v>0</v>
      </c>
      <c r="BX129" s="94">
        <f t="shared" si="201"/>
        <v>0</v>
      </c>
      <c r="BY129" s="94">
        <f t="shared" si="201"/>
        <v>0</v>
      </c>
      <c r="BZ129" s="94">
        <f t="shared" si="201"/>
        <v>0</v>
      </c>
      <c r="CA129" s="94">
        <f t="shared" si="201"/>
        <v>0</v>
      </c>
      <c r="CB129" s="94">
        <f t="shared" si="201"/>
        <v>0</v>
      </c>
      <c r="CC129" s="94">
        <f t="shared" si="201"/>
        <v>0</v>
      </c>
    </row>
    <row r="130" spans="2:81" outlineLevel="1" x14ac:dyDescent="0.25">
      <c r="B130" s="92" t="str">
        <f>Inputs!B52</f>
        <v>[Not Used]</v>
      </c>
      <c r="C130" s="141" t="str">
        <f>"Real "&amp;Inputs!$C$8</f>
        <v>Real 2010</v>
      </c>
      <c r="D130" s="230">
        <f t="shared" si="153"/>
        <v>0</v>
      </c>
      <c r="E130" s="121">
        <f t="shared" si="154"/>
        <v>0</v>
      </c>
      <c r="F130" s="121">
        <f t="shared" si="189"/>
        <v>0</v>
      </c>
      <c r="G130" s="29"/>
      <c r="H130" s="94">
        <f t="shared" ref="H130:BS130" si="202">IF(H$6&lt;=$E99,($D99/$E99),0)</f>
        <v>0</v>
      </c>
      <c r="I130" s="94">
        <f t="shared" si="202"/>
        <v>0</v>
      </c>
      <c r="J130" s="94">
        <f t="shared" si="202"/>
        <v>0</v>
      </c>
      <c r="K130" s="94">
        <f t="shared" si="202"/>
        <v>0</v>
      </c>
      <c r="L130" s="94">
        <f t="shared" si="202"/>
        <v>0</v>
      </c>
      <c r="M130" s="94">
        <f t="shared" si="202"/>
        <v>0</v>
      </c>
      <c r="N130" s="94">
        <f t="shared" si="202"/>
        <v>0</v>
      </c>
      <c r="O130" s="94">
        <f t="shared" si="202"/>
        <v>0</v>
      </c>
      <c r="P130" s="94">
        <f t="shared" si="202"/>
        <v>0</v>
      </c>
      <c r="Q130" s="94">
        <f t="shared" si="202"/>
        <v>0</v>
      </c>
      <c r="R130" s="94">
        <f t="shared" si="202"/>
        <v>0</v>
      </c>
      <c r="S130" s="94">
        <f t="shared" si="202"/>
        <v>0</v>
      </c>
      <c r="T130" s="94">
        <f t="shared" si="202"/>
        <v>0</v>
      </c>
      <c r="U130" s="94">
        <f t="shared" si="202"/>
        <v>0</v>
      </c>
      <c r="V130" s="94">
        <f t="shared" si="202"/>
        <v>0</v>
      </c>
      <c r="W130" s="94">
        <f t="shared" si="202"/>
        <v>0</v>
      </c>
      <c r="X130" s="94">
        <f t="shared" si="202"/>
        <v>0</v>
      </c>
      <c r="Y130" s="94">
        <f t="shared" si="202"/>
        <v>0</v>
      </c>
      <c r="Z130" s="94">
        <f t="shared" si="202"/>
        <v>0</v>
      </c>
      <c r="AA130" s="94">
        <f t="shared" si="202"/>
        <v>0</v>
      </c>
      <c r="AB130" s="94">
        <f t="shared" si="202"/>
        <v>0</v>
      </c>
      <c r="AC130" s="94">
        <f t="shared" si="202"/>
        <v>0</v>
      </c>
      <c r="AD130" s="94">
        <f t="shared" si="202"/>
        <v>0</v>
      </c>
      <c r="AE130" s="94">
        <f t="shared" si="202"/>
        <v>0</v>
      </c>
      <c r="AF130" s="94">
        <f t="shared" si="202"/>
        <v>0</v>
      </c>
      <c r="AG130" s="94">
        <f t="shared" si="202"/>
        <v>0</v>
      </c>
      <c r="AH130" s="94">
        <f t="shared" si="202"/>
        <v>0</v>
      </c>
      <c r="AI130" s="94">
        <f t="shared" si="202"/>
        <v>0</v>
      </c>
      <c r="AJ130" s="94">
        <f t="shared" si="202"/>
        <v>0</v>
      </c>
      <c r="AK130" s="94">
        <f t="shared" si="202"/>
        <v>0</v>
      </c>
      <c r="AL130" s="94">
        <f t="shared" si="202"/>
        <v>0</v>
      </c>
      <c r="AM130" s="94">
        <f t="shared" si="202"/>
        <v>0</v>
      </c>
      <c r="AN130" s="94">
        <f t="shared" si="202"/>
        <v>0</v>
      </c>
      <c r="AO130" s="94">
        <f t="shared" si="202"/>
        <v>0</v>
      </c>
      <c r="AP130" s="94">
        <f t="shared" si="202"/>
        <v>0</v>
      </c>
      <c r="AQ130" s="94">
        <f t="shared" si="202"/>
        <v>0</v>
      </c>
      <c r="AR130" s="94">
        <f t="shared" si="202"/>
        <v>0</v>
      </c>
      <c r="AS130" s="94">
        <f t="shared" si="202"/>
        <v>0</v>
      </c>
      <c r="AT130" s="94">
        <f t="shared" si="202"/>
        <v>0</v>
      </c>
      <c r="AU130" s="94">
        <f t="shared" si="202"/>
        <v>0</v>
      </c>
      <c r="AV130" s="94">
        <f t="shared" si="202"/>
        <v>0</v>
      </c>
      <c r="AW130" s="94">
        <f t="shared" si="202"/>
        <v>0</v>
      </c>
      <c r="AX130" s="94">
        <f t="shared" si="202"/>
        <v>0</v>
      </c>
      <c r="AY130" s="94">
        <f t="shared" si="202"/>
        <v>0</v>
      </c>
      <c r="AZ130" s="94">
        <f t="shared" si="202"/>
        <v>0</v>
      </c>
      <c r="BA130" s="94">
        <f t="shared" si="202"/>
        <v>0</v>
      </c>
      <c r="BB130" s="94">
        <f t="shared" si="202"/>
        <v>0</v>
      </c>
      <c r="BC130" s="94">
        <f t="shared" si="202"/>
        <v>0</v>
      </c>
      <c r="BD130" s="94">
        <f t="shared" si="202"/>
        <v>0</v>
      </c>
      <c r="BE130" s="94">
        <f t="shared" si="202"/>
        <v>0</v>
      </c>
      <c r="BF130" s="94">
        <f t="shared" si="202"/>
        <v>0</v>
      </c>
      <c r="BG130" s="94">
        <f t="shared" si="202"/>
        <v>0</v>
      </c>
      <c r="BH130" s="94">
        <f t="shared" si="202"/>
        <v>0</v>
      </c>
      <c r="BI130" s="94">
        <f t="shared" si="202"/>
        <v>0</v>
      </c>
      <c r="BJ130" s="94">
        <f t="shared" si="202"/>
        <v>0</v>
      </c>
      <c r="BK130" s="94">
        <f t="shared" si="202"/>
        <v>0</v>
      </c>
      <c r="BL130" s="94">
        <f t="shared" si="202"/>
        <v>0</v>
      </c>
      <c r="BM130" s="94">
        <f t="shared" si="202"/>
        <v>0</v>
      </c>
      <c r="BN130" s="94">
        <f t="shared" si="202"/>
        <v>0</v>
      </c>
      <c r="BO130" s="94">
        <f t="shared" si="202"/>
        <v>0</v>
      </c>
      <c r="BP130" s="94">
        <f t="shared" si="202"/>
        <v>0</v>
      </c>
      <c r="BQ130" s="94">
        <f t="shared" si="202"/>
        <v>0</v>
      </c>
      <c r="BR130" s="94">
        <f t="shared" si="202"/>
        <v>0</v>
      </c>
      <c r="BS130" s="94">
        <f t="shared" si="202"/>
        <v>0</v>
      </c>
      <c r="BT130" s="94">
        <f t="shared" ref="BT130:CC130" si="203">IF(BT$6&lt;=$E99,($D99/$E99),0)</f>
        <v>0</v>
      </c>
      <c r="BU130" s="94">
        <f t="shared" si="203"/>
        <v>0</v>
      </c>
      <c r="BV130" s="94">
        <f t="shared" si="203"/>
        <v>0</v>
      </c>
      <c r="BW130" s="94">
        <f t="shared" si="203"/>
        <v>0</v>
      </c>
      <c r="BX130" s="94">
        <f t="shared" si="203"/>
        <v>0</v>
      </c>
      <c r="BY130" s="94">
        <f t="shared" si="203"/>
        <v>0</v>
      </c>
      <c r="BZ130" s="94">
        <f t="shared" si="203"/>
        <v>0</v>
      </c>
      <c r="CA130" s="94">
        <f t="shared" si="203"/>
        <v>0</v>
      </c>
      <c r="CB130" s="94">
        <f t="shared" si="203"/>
        <v>0</v>
      </c>
      <c r="CC130" s="94">
        <f t="shared" si="203"/>
        <v>0</v>
      </c>
    </row>
    <row r="131" spans="2:81" outlineLevel="1" x14ac:dyDescent="0.25">
      <c r="B131" s="92" t="str">
        <f>Inputs!B53</f>
        <v>[Not Used]</v>
      </c>
      <c r="C131" s="141" t="str">
        <f>"Real "&amp;Inputs!$C$8</f>
        <v>Real 2010</v>
      </c>
      <c r="D131" s="230">
        <f t="shared" si="153"/>
        <v>0</v>
      </c>
      <c r="E131" s="121">
        <f t="shared" si="154"/>
        <v>0</v>
      </c>
      <c r="F131" s="121">
        <f t="shared" si="189"/>
        <v>0</v>
      </c>
      <c r="G131" s="29"/>
      <c r="H131" s="94">
        <f t="shared" ref="H131:BS131" si="204">IF(H$6&lt;=$E100,($D100/$E100),0)</f>
        <v>0</v>
      </c>
      <c r="I131" s="94">
        <f t="shared" si="204"/>
        <v>0</v>
      </c>
      <c r="J131" s="94">
        <f t="shared" si="204"/>
        <v>0</v>
      </c>
      <c r="K131" s="94">
        <f t="shared" si="204"/>
        <v>0</v>
      </c>
      <c r="L131" s="94">
        <f t="shared" si="204"/>
        <v>0</v>
      </c>
      <c r="M131" s="94">
        <f t="shared" si="204"/>
        <v>0</v>
      </c>
      <c r="N131" s="94">
        <f t="shared" si="204"/>
        <v>0</v>
      </c>
      <c r="O131" s="94">
        <f t="shared" si="204"/>
        <v>0</v>
      </c>
      <c r="P131" s="94">
        <f t="shared" si="204"/>
        <v>0</v>
      </c>
      <c r="Q131" s="94">
        <f t="shared" si="204"/>
        <v>0</v>
      </c>
      <c r="R131" s="94">
        <f t="shared" si="204"/>
        <v>0</v>
      </c>
      <c r="S131" s="94">
        <f t="shared" si="204"/>
        <v>0</v>
      </c>
      <c r="T131" s="94">
        <f t="shared" si="204"/>
        <v>0</v>
      </c>
      <c r="U131" s="94">
        <f t="shared" si="204"/>
        <v>0</v>
      </c>
      <c r="V131" s="94">
        <f t="shared" si="204"/>
        <v>0</v>
      </c>
      <c r="W131" s="94">
        <f t="shared" si="204"/>
        <v>0</v>
      </c>
      <c r="X131" s="94">
        <f t="shared" si="204"/>
        <v>0</v>
      </c>
      <c r="Y131" s="94">
        <f t="shared" si="204"/>
        <v>0</v>
      </c>
      <c r="Z131" s="94">
        <f t="shared" si="204"/>
        <v>0</v>
      </c>
      <c r="AA131" s="94">
        <f t="shared" si="204"/>
        <v>0</v>
      </c>
      <c r="AB131" s="94">
        <f t="shared" si="204"/>
        <v>0</v>
      </c>
      <c r="AC131" s="94">
        <f t="shared" si="204"/>
        <v>0</v>
      </c>
      <c r="AD131" s="94">
        <f t="shared" si="204"/>
        <v>0</v>
      </c>
      <c r="AE131" s="94">
        <f t="shared" si="204"/>
        <v>0</v>
      </c>
      <c r="AF131" s="94">
        <f t="shared" si="204"/>
        <v>0</v>
      </c>
      <c r="AG131" s="94">
        <f t="shared" si="204"/>
        <v>0</v>
      </c>
      <c r="AH131" s="94">
        <f t="shared" si="204"/>
        <v>0</v>
      </c>
      <c r="AI131" s="94">
        <f t="shared" si="204"/>
        <v>0</v>
      </c>
      <c r="AJ131" s="94">
        <f t="shared" si="204"/>
        <v>0</v>
      </c>
      <c r="AK131" s="94">
        <f t="shared" si="204"/>
        <v>0</v>
      </c>
      <c r="AL131" s="94">
        <f t="shared" si="204"/>
        <v>0</v>
      </c>
      <c r="AM131" s="94">
        <f t="shared" si="204"/>
        <v>0</v>
      </c>
      <c r="AN131" s="94">
        <f t="shared" si="204"/>
        <v>0</v>
      </c>
      <c r="AO131" s="94">
        <f t="shared" si="204"/>
        <v>0</v>
      </c>
      <c r="AP131" s="94">
        <f t="shared" si="204"/>
        <v>0</v>
      </c>
      <c r="AQ131" s="94">
        <f t="shared" si="204"/>
        <v>0</v>
      </c>
      <c r="AR131" s="94">
        <f t="shared" si="204"/>
        <v>0</v>
      </c>
      <c r="AS131" s="94">
        <f t="shared" si="204"/>
        <v>0</v>
      </c>
      <c r="AT131" s="94">
        <f t="shared" si="204"/>
        <v>0</v>
      </c>
      <c r="AU131" s="94">
        <f t="shared" si="204"/>
        <v>0</v>
      </c>
      <c r="AV131" s="94">
        <f t="shared" si="204"/>
        <v>0</v>
      </c>
      <c r="AW131" s="94">
        <f t="shared" si="204"/>
        <v>0</v>
      </c>
      <c r="AX131" s="94">
        <f t="shared" si="204"/>
        <v>0</v>
      </c>
      <c r="AY131" s="94">
        <f t="shared" si="204"/>
        <v>0</v>
      </c>
      <c r="AZ131" s="94">
        <f t="shared" si="204"/>
        <v>0</v>
      </c>
      <c r="BA131" s="94">
        <f t="shared" si="204"/>
        <v>0</v>
      </c>
      <c r="BB131" s="94">
        <f t="shared" si="204"/>
        <v>0</v>
      </c>
      <c r="BC131" s="94">
        <f t="shared" si="204"/>
        <v>0</v>
      </c>
      <c r="BD131" s="94">
        <f t="shared" si="204"/>
        <v>0</v>
      </c>
      <c r="BE131" s="94">
        <f t="shared" si="204"/>
        <v>0</v>
      </c>
      <c r="BF131" s="94">
        <f t="shared" si="204"/>
        <v>0</v>
      </c>
      <c r="BG131" s="94">
        <f t="shared" si="204"/>
        <v>0</v>
      </c>
      <c r="BH131" s="94">
        <f t="shared" si="204"/>
        <v>0</v>
      </c>
      <c r="BI131" s="94">
        <f t="shared" si="204"/>
        <v>0</v>
      </c>
      <c r="BJ131" s="94">
        <f t="shared" si="204"/>
        <v>0</v>
      </c>
      <c r="BK131" s="94">
        <f t="shared" si="204"/>
        <v>0</v>
      </c>
      <c r="BL131" s="94">
        <f t="shared" si="204"/>
        <v>0</v>
      </c>
      <c r="BM131" s="94">
        <f t="shared" si="204"/>
        <v>0</v>
      </c>
      <c r="BN131" s="94">
        <f t="shared" si="204"/>
        <v>0</v>
      </c>
      <c r="BO131" s="94">
        <f t="shared" si="204"/>
        <v>0</v>
      </c>
      <c r="BP131" s="94">
        <f t="shared" si="204"/>
        <v>0</v>
      </c>
      <c r="BQ131" s="94">
        <f t="shared" si="204"/>
        <v>0</v>
      </c>
      <c r="BR131" s="94">
        <f t="shared" si="204"/>
        <v>0</v>
      </c>
      <c r="BS131" s="94">
        <f t="shared" si="204"/>
        <v>0</v>
      </c>
      <c r="BT131" s="94">
        <f t="shared" ref="BT131:CC131" si="205">IF(BT$6&lt;=$E100,($D100/$E100),0)</f>
        <v>0</v>
      </c>
      <c r="BU131" s="94">
        <f t="shared" si="205"/>
        <v>0</v>
      </c>
      <c r="BV131" s="94">
        <f t="shared" si="205"/>
        <v>0</v>
      </c>
      <c r="BW131" s="94">
        <f t="shared" si="205"/>
        <v>0</v>
      </c>
      <c r="BX131" s="94">
        <f t="shared" si="205"/>
        <v>0</v>
      </c>
      <c r="BY131" s="94">
        <f t="shared" si="205"/>
        <v>0</v>
      </c>
      <c r="BZ131" s="94">
        <f t="shared" si="205"/>
        <v>0</v>
      </c>
      <c r="CA131" s="94">
        <f t="shared" si="205"/>
        <v>0</v>
      </c>
      <c r="CB131" s="94">
        <f t="shared" si="205"/>
        <v>0</v>
      </c>
      <c r="CC131" s="94">
        <f t="shared" si="205"/>
        <v>0</v>
      </c>
    </row>
    <row r="132" spans="2:81" outlineLevel="1" x14ac:dyDescent="0.25">
      <c r="B132" s="92" t="str">
        <f>Inputs!B54</f>
        <v>[Not Used]</v>
      </c>
      <c r="C132" s="141" t="str">
        <f>"Real "&amp;Inputs!$C$8</f>
        <v>Real 2010</v>
      </c>
      <c r="D132" s="230">
        <f t="shared" si="153"/>
        <v>0</v>
      </c>
      <c r="E132" s="121">
        <f t="shared" si="154"/>
        <v>0</v>
      </c>
      <c r="F132" s="121">
        <f t="shared" si="189"/>
        <v>0</v>
      </c>
      <c r="G132" s="29"/>
      <c r="H132" s="94">
        <f t="shared" ref="H132:BS132" si="206">IF(H$6&lt;=$E101,($D101/$E101),0)</f>
        <v>0</v>
      </c>
      <c r="I132" s="94">
        <f t="shared" si="206"/>
        <v>0</v>
      </c>
      <c r="J132" s="94">
        <f t="shared" si="206"/>
        <v>0</v>
      </c>
      <c r="K132" s="94">
        <f t="shared" si="206"/>
        <v>0</v>
      </c>
      <c r="L132" s="94">
        <f t="shared" si="206"/>
        <v>0</v>
      </c>
      <c r="M132" s="94">
        <f t="shared" si="206"/>
        <v>0</v>
      </c>
      <c r="N132" s="94">
        <f t="shared" si="206"/>
        <v>0</v>
      </c>
      <c r="O132" s="94">
        <f t="shared" si="206"/>
        <v>0</v>
      </c>
      <c r="P132" s="94">
        <f t="shared" si="206"/>
        <v>0</v>
      </c>
      <c r="Q132" s="94">
        <f t="shared" si="206"/>
        <v>0</v>
      </c>
      <c r="R132" s="94">
        <f t="shared" si="206"/>
        <v>0</v>
      </c>
      <c r="S132" s="94">
        <f t="shared" si="206"/>
        <v>0</v>
      </c>
      <c r="T132" s="94">
        <f t="shared" si="206"/>
        <v>0</v>
      </c>
      <c r="U132" s="94">
        <f t="shared" si="206"/>
        <v>0</v>
      </c>
      <c r="V132" s="94">
        <f t="shared" si="206"/>
        <v>0</v>
      </c>
      <c r="W132" s="94">
        <f t="shared" si="206"/>
        <v>0</v>
      </c>
      <c r="X132" s="94">
        <f t="shared" si="206"/>
        <v>0</v>
      </c>
      <c r="Y132" s="94">
        <f t="shared" si="206"/>
        <v>0</v>
      </c>
      <c r="Z132" s="94">
        <f t="shared" si="206"/>
        <v>0</v>
      </c>
      <c r="AA132" s="94">
        <f t="shared" si="206"/>
        <v>0</v>
      </c>
      <c r="AB132" s="94">
        <f t="shared" si="206"/>
        <v>0</v>
      </c>
      <c r="AC132" s="94">
        <f t="shared" si="206"/>
        <v>0</v>
      </c>
      <c r="AD132" s="94">
        <f t="shared" si="206"/>
        <v>0</v>
      </c>
      <c r="AE132" s="94">
        <f t="shared" si="206"/>
        <v>0</v>
      </c>
      <c r="AF132" s="94">
        <f t="shared" si="206"/>
        <v>0</v>
      </c>
      <c r="AG132" s="94">
        <f t="shared" si="206"/>
        <v>0</v>
      </c>
      <c r="AH132" s="94">
        <f t="shared" si="206"/>
        <v>0</v>
      </c>
      <c r="AI132" s="94">
        <f t="shared" si="206"/>
        <v>0</v>
      </c>
      <c r="AJ132" s="94">
        <f t="shared" si="206"/>
        <v>0</v>
      </c>
      <c r="AK132" s="94">
        <f t="shared" si="206"/>
        <v>0</v>
      </c>
      <c r="AL132" s="94">
        <f t="shared" si="206"/>
        <v>0</v>
      </c>
      <c r="AM132" s="94">
        <f t="shared" si="206"/>
        <v>0</v>
      </c>
      <c r="AN132" s="94">
        <f t="shared" si="206"/>
        <v>0</v>
      </c>
      <c r="AO132" s="94">
        <f t="shared" si="206"/>
        <v>0</v>
      </c>
      <c r="AP132" s="94">
        <f t="shared" si="206"/>
        <v>0</v>
      </c>
      <c r="AQ132" s="94">
        <f t="shared" si="206"/>
        <v>0</v>
      </c>
      <c r="AR132" s="94">
        <f t="shared" si="206"/>
        <v>0</v>
      </c>
      <c r="AS132" s="94">
        <f t="shared" si="206"/>
        <v>0</v>
      </c>
      <c r="AT132" s="94">
        <f t="shared" si="206"/>
        <v>0</v>
      </c>
      <c r="AU132" s="94">
        <f t="shared" si="206"/>
        <v>0</v>
      </c>
      <c r="AV132" s="94">
        <f t="shared" si="206"/>
        <v>0</v>
      </c>
      <c r="AW132" s="94">
        <f t="shared" si="206"/>
        <v>0</v>
      </c>
      <c r="AX132" s="94">
        <f t="shared" si="206"/>
        <v>0</v>
      </c>
      <c r="AY132" s="94">
        <f t="shared" si="206"/>
        <v>0</v>
      </c>
      <c r="AZ132" s="94">
        <f t="shared" si="206"/>
        <v>0</v>
      </c>
      <c r="BA132" s="94">
        <f t="shared" si="206"/>
        <v>0</v>
      </c>
      <c r="BB132" s="94">
        <f t="shared" si="206"/>
        <v>0</v>
      </c>
      <c r="BC132" s="94">
        <f t="shared" si="206"/>
        <v>0</v>
      </c>
      <c r="BD132" s="94">
        <f t="shared" si="206"/>
        <v>0</v>
      </c>
      <c r="BE132" s="94">
        <f t="shared" si="206"/>
        <v>0</v>
      </c>
      <c r="BF132" s="94">
        <f t="shared" si="206"/>
        <v>0</v>
      </c>
      <c r="BG132" s="94">
        <f t="shared" si="206"/>
        <v>0</v>
      </c>
      <c r="BH132" s="94">
        <f t="shared" si="206"/>
        <v>0</v>
      </c>
      <c r="BI132" s="94">
        <f t="shared" si="206"/>
        <v>0</v>
      </c>
      <c r="BJ132" s="94">
        <f t="shared" si="206"/>
        <v>0</v>
      </c>
      <c r="BK132" s="94">
        <f t="shared" si="206"/>
        <v>0</v>
      </c>
      <c r="BL132" s="94">
        <f t="shared" si="206"/>
        <v>0</v>
      </c>
      <c r="BM132" s="94">
        <f t="shared" si="206"/>
        <v>0</v>
      </c>
      <c r="BN132" s="94">
        <f t="shared" si="206"/>
        <v>0</v>
      </c>
      <c r="BO132" s="94">
        <f t="shared" si="206"/>
        <v>0</v>
      </c>
      <c r="BP132" s="94">
        <f t="shared" si="206"/>
        <v>0</v>
      </c>
      <c r="BQ132" s="94">
        <f t="shared" si="206"/>
        <v>0</v>
      </c>
      <c r="BR132" s="94">
        <f t="shared" si="206"/>
        <v>0</v>
      </c>
      <c r="BS132" s="94">
        <f t="shared" si="206"/>
        <v>0</v>
      </c>
      <c r="BT132" s="94">
        <f t="shared" ref="BT132:CC132" si="207">IF(BT$6&lt;=$E101,($D101/$E101),0)</f>
        <v>0</v>
      </c>
      <c r="BU132" s="94">
        <f t="shared" si="207"/>
        <v>0</v>
      </c>
      <c r="BV132" s="94">
        <f t="shared" si="207"/>
        <v>0</v>
      </c>
      <c r="BW132" s="94">
        <f t="shared" si="207"/>
        <v>0</v>
      </c>
      <c r="BX132" s="94">
        <f t="shared" si="207"/>
        <v>0</v>
      </c>
      <c r="BY132" s="94">
        <f t="shared" si="207"/>
        <v>0</v>
      </c>
      <c r="BZ132" s="94">
        <f t="shared" si="207"/>
        <v>0</v>
      </c>
      <c r="CA132" s="94">
        <f t="shared" si="207"/>
        <v>0</v>
      </c>
      <c r="CB132" s="94">
        <f t="shared" si="207"/>
        <v>0</v>
      </c>
      <c r="CC132" s="94">
        <f t="shared" si="207"/>
        <v>0</v>
      </c>
    </row>
    <row r="133" spans="2:81" outlineLevel="1" x14ac:dyDescent="0.25">
      <c r="B133" s="92" t="str">
        <f>Inputs!B55</f>
        <v>[Not Used]</v>
      </c>
      <c r="C133" s="141" t="str">
        <f>"Real "&amp;Inputs!$C$8</f>
        <v>Real 2010</v>
      </c>
      <c r="D133" s="230">
        <f t="shared" si="153"/>
        <v>0</v>
      </c>
      <c r="E133" s="121">
        <f t="shared" si="154"/>
        <v>0</v>
      </c>
      <c r="F133" s="121">
        <f t="shared" si="189"/>
        <v>0</v>
      </c>
      <c r="G133" s="29"/>
      <c r="H133" s="94">
        <f t="shared" ref="H133:BS133" si="208">IF(H$6&lt;=$E102,($D102/$E102),0)</f>
        <v>0</v>
      </c>
      <c r="I133" s="94">
        <f t="shared" si="208"/>
        <v>0</v>
      </c>
      <c r="J133" s="94">
        <f t="shared" si="208"/>
        <v>0</v>
      </c>
      <c r="K133" s="94">
        <f t="shared" si="208"/>
        <v>0</v>
      </c>
      <c r="L133" s="94">
        <f t="shared" si="208"/>
        <v>0</v>
      </c>
      <c r="M133" s="94">
        <f t="shared" si="208"/>
        <v>0</v>
      </c>
      <c r="N133" s="94">
        <f t="shared" si="208"/>
        <v>0</v>
      </c>
      <c r="O133" s="94">
        <f t="shared" si="208"/>
        <v>0</v>
      </c>
      <c r="P133" s="94">
        <f t="shared" si="208"/>
        <v>0</v>
      </c>
      <c r="Q133" s="94">
        <f t="shared" si="208"/>
        <v>0</v>
      </c>
      <c r="R133" s="94">
        <f t="shared" si="208"/>
        <v>0</v>
      </c>
      <c r="S133" s="94">
        <f t="shared" si="208"/>
        <v>0</v>
      </c>
      <c r="T133" s="94">
        <f t="shared" si="208"/>
        <v>0</v>
      </c>
      <c r="U133" s="94">
        <f t="shared" si="208"/>
        <v>0</v>
      </c>
      <c r="V133" s="94">
        <f t="shared" si="208"/>
        <v>0</v>
      </c>
      <c r="W133" s="94">
        <f t="shared" si="208"/>
        <v>0</v>
      </c>
      <c r="X133" s="94">
        <f t="shared" si="208"/>
        <v>0</v>
      </c>
      <c r="Y133" s="94">
        <f t="shared" si="208"/>
        <v>0</v>
      </c>
      <c r="Z133" s="94">
        <f t="shared" si="208"/>
        <v>0</v>
      </c>
      <c r="AA133" s="94">
        <f t="shared" si="208"/>
        <v>0</v>
      </c>
      <c r="AB133" s="94">
        <f t="shared" si="208"/>
        <v>0</v>
      </c>
      <c r="AC133" s="94">
        <f t="shared" si="208"/>
        <v>0</v>
      </c>
      <c r="AD133" s="94">
        <f t="shared" si="208"/>
        <v>0</v>
      </c>
      <c r="AE133" s="94">
        <f t="shared" si="208"/>
        <v>0</v>
      </c>
      <c r="AF133" s="94">
        <f t="shared" si="208"/>
        <v>0</v>
      </c>
      <c r="AG133" s="94">
        <f t="shared" si="208"/>
        <v>0</v>
      </c>
      <c r="AH133" s="94">
        <f t="shared" si="208"/>
        <v>0</v>
      </c>
      <c r="AI133" s="94">
        <f t="shared" si="208"/>
        <v>0</v>
      </c>
      <c r="AJ133" s="94">
        <f t="shared" si="208"/>
        <v>0</v>
      </c>
      <c r="AK133" s="94">
        <f t="shared" si="208"/>
        <v>0</v>
      </c>
      <c r="AL133" s="94">
        <f t="shared" si="208"/>
        <v>0</v>
      </c>
      <c r="AM133" s="94">
        <f t="shared" si="208"/>
        <v>0</v>
      </c>
      <c r="AN133" s="94">
        <f t="shared" si="208"/>
        <v>0</v>
      </c>
      <c r="AO133" s="94">
        <f t="shared" si="208"/>
        <v>0</v>
      </c>
      <c r="AP133" s="94">
        <f t="shared" si="208"/>
        <v>0</v>
      </c>
      <c r="AQ133" s="94">
        <f t="shared" si="208"/>
        <v>0</v>
      </c>
      <c r="AR133" s="94">
        <f t="shared" si="208"/>
        <v>0</v>
      </c>
      <c r="AS133" s="94">
        <f t="shared" si="208"/>
        <v>0</v>
      </c>
      <c r="AT133" s="94">
        <f t="shared" si="208"/>
        <v>0</v>
      </c>
      <c r="AU133" s="94">
        <f t="shared" si="208"/>
        <v>0</v>
      </c>
      <c r="AV133" s="94">
        <f t="shared" si="208"/>
        <v>0</v>
      </c>
      <c r="AW133" s="94">
        <f t="shared" si="208"/>
        <v>0</v>
      </c>
      <c r="AX133" s="94">
        <f t="shared" si="208"/>
        <v>0</v>
      </c>
      <c r="AY133" s="94">
        <f t="shared" si="208"/>
        <v>0</v>
      </c>
      <c r="AZ133" s="94">
        <f t="shared" si="208"/>
        <v>0</v>
      </c>
      <c r="BA133" s="94">
        <f t="shared" si="208"/>
        <v>0</v>
      </c>
      <c r="BB133" s="94">
        <f t="shared" si="208"/>
        <v>0</v>
      </c>
      <c r="BC133" s="94">
        <f t="shared" si="208"/>
        <v>0</v>
      </c>
      <c r="BD133" s="94">
        <f t="shared" si="208"/>
        <v>0</v>
      </c>
      <c r="BE133" s="94">
        <f t="shared" si="208"/>
        <v>0</v>
      </c>
      <c r="BF133" s="94">
        <f t="shared" si="208"/>
        <v>0</v>
      </c>
      <c r="BG133" s="94">
        <f t="shared" si="208"/>
        <v>0</v>
      </c>
      <c r="BH133" s="94">
        <f t="shared" si="208"/>
        <v>0</v>
      </c>
      <c r="BI133" s="94">
        <f t="shared" si="208"/>
        <v>0</v>
      </c>
      <c r="BJ133" s="94">
        <f t="shared" si="208"/>
        <v>0</v>
      </c>
      <c r="BK133" s="94">
        <f t="shared" si="208"/>
        <v>0</v>
      </c>
      <c r="BL133" s="94">
        <f t="shared" si="208"/>
        <v>0</v>
      </c>
      <c r="BM133" s="94">
        <f t="shared" si="208"/>
        <v>0</v>
      </c>
      <c r="BN133" s="94">
        <f t="shared" si="208"/>
        <v>0</v>
      </c>
      <c r="BO133" s="94">
        <f t="shared" si="208"/>
        <v>0</v>
      </c>
      <c r="BP133" s="94">
        <f t="shared" si="208"/>
        <v>0</v>
      </c>
      <c r="BQ133" s="94">
        <f t="shared" si="208"/>
        <v>0</v>
      </c>
      <c r="BR133" s="94">
        <f t="shared" si="208"/>
        <v>0</v>
      </c>
      <c r="BS133" s="94">
        <f t="shared" si="208"/>
        <v>0</v>
      </c>
      <c r="BT133" s="94">
        <f t="shared" ref="BT133:CC133" si="209">IF(BT$6&lt;=$E102,($D102/$E102),0)</f>
        <v>0</v>
      </c>
      <c r="BU133" s="94">
        <f t="shared" si="209"/>
        <v>0</v>
      </c>
      <c r="BV133" s="94">
        <f t="shared" si="209"/>
        <v>0</v>
      </c>
      <c r="BW133" s="94">
        <f t="shared" si="209"/>
        <v>0</v>
      </c>
      <c r="BX133" s="94">
        <f t="shared" si="209"/>
        <v>0</v>
      </c>
      <c r="BY133" s="94">
        <f t="shared" si="209"/>
        <v>0</v>
      </c>
      <c r="BZ133" s="94">
        <f t="shared" si="209"/>
        <v>0</v>
      </c>
      <c r="CA133" s="94">
        <f t="shared" si="209"/>
        <v>0</v>
      </c>
      <c r="CB133" s="94">
        <f t="shared" si="209"/>
        <v>0</v>
      </c>
      <c r="CC133" s="94">
        <f t="shared" si="209"/>
        <v>0</v>
      </c>
    </row>
    <row r="134" spans="2:81" outlineLevel="1" x14ac:dyDescent="0.25">
      <c r="B134" s="92" t="str">
        <f>Inputs!B56</f>
        <v>[Not Used]</v>
      </c>
      <c r="C134" s="141" t="str">
        <f>"Real "&amp;Inputs!$C$8</f>
        <v>Real 2010</v>
      </c>
      <c r="D134" s="230">
        <f t="shared" si="153"/>
        <v>0</v>
      </c>
      <c r="E134" s="121">
        <f t="shared" si="154"/>
        <v>0</v>
      </c>
      <c r="F134" s="121">
        <f t="shared" si="189"/>
        <v>0</v>
      </c>
      <c r="G134" s="29"/>
      <c r="H134" s="94">
        <f t="shared" ref="H134:BS134" si="210">IF(H$6&lt;=$E103,($D103/$E103),0)</f>
        <v>0</v>
      </c>
      <c r="I134" s="94">
        <f t="shared" si="210"/>
        <v>0</v>
      </c>
      <c r="J134" s="94">
        <f t="shared" si="210"/>
        <v>0</v>
      </c>
      <c r="K134" s="94">
        <f t="shared" si="210"/>
        <v>0</v>
      </c>
      <c r="L134" s="94">
        <f t="shared" si="210"/>
        <v>0</v>
      </c>
      <c r="M134" s="94">
        <f t="shared" si="210"/>
        <v>0</v>
      </c>
      <c r="N134" s="94">
        <f t="shared" si="210"/>
        <v>0</v>
      </c>
      <c r="O134" s="94">
        <f t="shared" si="210"/>
        <v>0</v>
      </c>
      <c r="P134" s="94">
        <f t="shared" si="210"/>
        <v>0</v>
      </c>
      <c r="Q134" s="94">
        <f t="shared" si="210"/>
        <v>0</v>
      </c>
      <c r="R134" s="94">
        <f t="shared" si="210"/>
        <v>0</v>
      </c>
      <c r="S134" s="94">
        <f t="shared" si="210"/>
        <v>0</v>
      </c>
      <c r="T134" s="94">
        <f t="shared" si="210"/>
        <v>0</v>
      </c>
      <c r="U134" s="94">
        <f t="shared" si="210"/>
        <v>0</v>
      </c>
      <c r="V134" s="94">
        <f t="shared" si="210"/>
        <v>0</v>
      </c>
      <c r="W134" s="94">
        <f t="shared" si="210"/>
        <v>0</v>
      </c>
      <c r="X134" s="94">
        <f t="shared" si="210"/>
        <v>0</v>
      </c>
      <c r="Y134" s="94">
        <f t="shared" si="210"/>
        <v>0</v>
      </c>
      <c r="Z134" s="94">
        <f t="shared" si="210"/>
        <v>0</v>
      </c>
      <c r="AA134" s="94">
        <f t="shared" si="210"/>
        <v>0</v>
      </c>
      <c r="AB134" s="94">
        <f t="shared" si="210"/>
        <v>0</v>
      </c>
      <c r="AC134" s="94">
        <f t="shared" si="210"/>
        <v>0</v>
      </c>
      <c r="AD134" s="94">
        <f t="shared" si="210"/>
        <v>0</v>
      </c>
      <c r="AE134" s="94">
        <f t="shared" si="210"/>
        <v>0</v>
      </c>
      <c r="AF134" s="94">
        <f t="shared" si="210"/>
        <v>0</v>
      </c>
      <c r="AG134" s="94">
        <f t="shared" si="210"/>
        <v>0</v>
      </c>
      <c r="AH134" s="94">
        <f t="shared" si="210"/>
        <v>0</v>
      </c>
      <c r="AI134" s="94">
        <f t="shared" si="210"/>
        <v>0</v>
      </c>
      <c r="AJ134" s="94">
        <f t="shared" si="210"/>
        <v>0</v>
      </c>
      <c r="AK134" s="94">
        <f t="shared" si="210"/>
        <v>0</v>
      </c>
      <c r="AL134" s="94">
        <f t="shared" si="210"/>
        <v>0</v>
      </c>
      <c r="AM134" s="94">
        <f t="shared" si="210"/>
        <v>0</v>
      </c>
      <c r="AN134" s="94">
        <f t="shared" si="210"/>
        <v>0</v>
      </c>
      <c r="AO134" s="94">
        <f t="shared" si="210"/>
        <v>0</v>
      </c>
      <c r="AP134" s="94">
        <f t="shared" si="210"/>
        <v>0</v>
      </c>
      <c r="AQ134" s="94">
        <f t="shared" si="210"/>
        <v>0</v>
      </c>
      <c r="AR134" s="94">
        <f t="shared" si="210"/>
        <v>0</v>
      </c>
      <c r="AS134" s="94">
        <f t="shared" si="210"/>
        <v>0</v>
      </c>
      <c r="AT134" s="94">
        <f t="shared" si="210"/>
        <v>0</v>
      </c>
      <c r="AU134" s="94">
        <f t="shared" si="210"/>
        <v>0</v>
      </c>
      <c r="AV134" s="94">
        <f t="shared" si="210"/>
        <v>0</v>
      </c>
      <c r="AW134" s="94">
        <f t="shared" si="210"/>
        <v>0</v>
      </c>
      <c r="AX134" s="94">
        <f t="shared" si="210"/>
        <v>0</v>
      </c>
      <c r="AY134" s="94">
        <f t="shared" si="210"/>
        <v>0</v>
      </c>
      <c r="AZ134" s="94">
        <f t="shared" si="210"/>
        <v>0</v>
      </c>
      <c r="BA134" s="94">
        <f t="shared" si="210"/>
        <v>0</v>
      </c>
      <c r="BB134" s="94">
        <f t="shared" si="210"/>
        <v>0</v>
      </c>
      <c r="BC134" s="94">
        <f t="shared" si="210"/>
        <v>0</v>
      </c>
      <c r="BD134" s="94">
        <f t="shared" si="210"/>
        <v>0</v>
      </c>
      <c r="BE134" s="94">
        <f t="shared" si="210"/>
        <v>0</v>
      </c>
      <c r="BF134" s="94">
        <f t="shared" si="210"/>
        <v>0</v>
      </c>
      <c r="BG134" s="94">
        <f t="shared" si="210"/>
        <v>0</v>
      </c>
      <c r="BH134" s="94">
        <f t="shared" si="210"/>
        <v>0</v>
      </c>
      <c r="BI134" s="94">
        <f t="shared" si="210"/>
        <v>0</v>
      </c>
      <c r="BJ134" s="94">
        <f t="shared" si="210"/>
        <v>0</v>
      </c>
      <c r="BK134" s="94">
        <f t="shared" si="210"/>
        <v>0</v>
      </c>
      <c r="BL134" s="94">
        <f t="shared" si="210"/>
        <v>0</v>
      </c>
      <c r="BM134" s="94">
        <f t="shared" si="210"/>
        <v>0</v>
      </c>
      <c r="BN134" s="94">
        <f t="shared" si="210"/>
        <v>0</v>
      </c>
      <c r="BO134" s="94">
        <f t="shared" si="210"/>
        <v>0</v>
      </c>
      <c r="BP134" s="94">
        <f t="shared" si="210"/>
        <v>0</v>
      </c>
      <c r="BQ134" s="94">
        <f t="shared" si="210"/>
        <v>0</v>
      </c>
      <c r="BR134" s="94">
        <f t="shared" si="210"/>
        <v>0</v>
      </c>
      <c r="BS134" s="94">
        <f t="shared" si="210"/>
        <v>0</v>
      </c>
      <c r="BT134" s="94">
        <f t="shared" ref="BT134:CC134" si="211">IF(BT$6&lt;=$E103,($D103/$E103),0)</f>
        <v>0</v>
      </c>
      <c r="BU134" s="94">
        <f t="shared" si="211"/>
        <v>0</v>
      </c>
      <c r="BV134" s="94">
        <f t="shared" si="211"/>
        <v>0</v>
      </c>
      <c r="BW134" s="94">
        <f t="shared" si="211"/>
        <v>0</v>
      </c>
      <c r="BX134" s="94">
        <f t="shared" si="211"/>
        <v>0</v>
      </c>
      <c r="BY134" s="94">
        <f t="shared" si="211"/>
        <v>0</v>
      </c>
      <c r="BZ134" s="94">
        <f t="shared" si="211"/>
        <v>0</v>
      </c>
      <c r="CA134" s="94">
        <f t="shared" si="211"/>
        <v>0</v>
      </c>
      <c r="CB134" s="94">
        <f t="shared" si="211"/>
        <v>0</v>
      </c>
      <c r="CC134" s="94">
        <f t="shared" si="211"/>
        <v>0</v>
      </c>
    </row>
    <row r="135" spans="2:81" outlineLevel="1" x14ac:dyDescent="0.25">
      <c r="B135" s="92" t="str">
        <f>Inputs!B57</f>
        <v>[Not Used]</v>
      </c>
      <c r="C135" s="141" t="str">
        <f>"Real "&amp;Inputs!$C$8</f>
        <v>Real 2010</v>
      </c>
      <c r="D135" s="230">
        <f t="shared" si="153"/>
        <v>0</v>
      </c>
      <c r="E135" s="121">
        <f t="shared" si="154"/>
        <v>0</v>
      </c>
      <c r="F135" s="121">
        <f t="shared" si="189"/>
        <v>0</v>
      </c>
      <c r="G135" s="29"/>
      <c r="H135" s="94">
        <f t="shared" ref="H135:BS135" si="212">IF(H$6&lt;=$E104,($D104/$E104),0)</f>
        <v>0</v>
      </c>
      <c r="I135" s="94">
        <f t="shared" si="212"/>
        <v>0</v>
      </c>
      <c r="J135" s="94">
        <f t="shared" si="212"/>
        <v>0</v>
      </c>
      <c r="K135" s="94">
        <f t="shared" si="212"/>
        <v>0</v>
      </c>
      <c r="L135" s="94">
        <f t="shared" si="212"/>
        <v>0</v>
      </c>
      <c r="M135" s="94">
        <f t="shared" si="212"/>
        <v>0</v>
      </c>
      <c r="N135" s="94">
        <f t="shared" si="212"/>
        <v>0</v>
      </c>
      <c r="O135" s="94">
        <f t="shared" si="212"/>
        <v>0</v>
      </c>
      <c r="P135" s="94">
        <f t="shared" si="212"/>
        <v>0</v>
      </c>
      <c r="Q135" s="94">
        <f t="shared" si="212"/>
        <v>0</v>
      </c>
      <c r="R135" s="94">
        <f t="shared" si="212"/>
        <v>0</v>
      </c>
      <c r="S135" s="94">
        <f t="shared" si="212"/>
        <v>0</v>
      </c>
      <c r="T135" s="94">
        <f t="shared" si="212"/>
        <v>0</v>
      </c>
      <c r="U135" s="94">
        <f t="shared" si="212"/>
        <v>0</v>
      </c>
      <c r="V135" s="94">
        <f t="shared" si="212"/>
        <v>0</v>
      </c>
      <c r="W135" s="94">
        <f t="shared" si="212"/>
        <v>0</v>
      </c>
      <c r="X135" s="94">
        <f t="shared" si="212"/>
        <v>0</v>
      </c>
      <c r="Y135" s="94">
        <f t="shared" si="212"/>
        <v>0</v>
      </c>
      <c r="Z135" s="94">
        <f t="shared" si="212"/>
        <v>0</v>
      </c>
      <c r="AA135" s="94">
        <f t="shared" si="212"/>
        <v>0</v>
      </c>
      <c r="AB135" s="94">
        <f t="shared" si="212"/>
        <v>0</v>
      </c>
      <c r="AC135" s="94">
        <f t="shared" si="212"/>
        <v>0</v>
      </c>
      <c r="AD135" s="94">
        <f t="shared" si="212"/>
        <v>0</v>
      </c>
      <c r="AE135" s="94">
        <f t="shared" si="212"/>
        <v>0</v>
      </c>
      <c r="AF135" s="94">
        <f t="shared" si="212"/>
        <v>0</v>
      </c>
      <c r="AG135" s="94">
        <f t="shared" si="212"/>
        <v>0</v>
      </c>
      <c r="AH135" s="94">
        <f t="shared" si="212"/>
        <v>0</v>
      </c>
      <c r="AI135" s="94">
        <f t="shared" si="212"/>
        <v>0</v>
      </c>
      <c r="AJ135" s="94">
        <f t="shared" si="212"/>
        <v>0</v>
      </c>
      <c r="AK135" s="94">
        <f t="shared" si="212"/>
        <v>0</v>
      </c>
      <c r="AL135" s="94">
        <f t="shared" si="212"/>
        <v>0</v>
      </c>
      <c r="AM135" s="94">
        <f t="shared" si="212"/>
        <v>0</v>
      </c>
      <c r="AN135" s="94">
        <f t="shared" si="212"/>
        <v>0</v>
      </c>
      <c r="AO135" s="94">
        <f t="shared" si="212"/>
        <v>0</v>
      </c>
      <c r="AP135" s="94">
        <f t="shared" si="212"/>
        <v>0</v>
      </c>
      <c r="AQ135" s="94">
        <f t="shared" si="212"/>
        <v>0</v>
      </c>
      <c r="AR135" s="94">
        <f t="shared" si="212"/>
        <v>0</v>
      </c>
      <c r="AS135" s="94">
        <f t="shared" si="212"/>
        <v>0</v>
      </c>
      <c r="AT135" s="94">
        <f t="shared" si="212"/>
        <v>0</v>
      </c>
      <c r="AU135" s="94">
        <f t="shared" si="212"/>
        <v>0</v>
      </c>
      <c r="AV135" s="94">
        <f t="shared" si="212"/>
        <v>0</v>
      </c>
      <c r="AW135" s="94">
        <f t="shared" si="212"/>
        <v>0</v>
      </c>
      <c r="AX135" s="94">
        <f t="shared" si="212"/>
        <v>0</v>
      </c>
      <c r="AY135" s="94">
        <f t="shared" si="212"/>
        <v>0</v>
      </c>
      <c r="AZ135" s="94">
        <f t="shared" si="212"/>
        <v>0</v>
      </c>
      <c r="BA135" s="94">
        <f t="shared" si="212"/>
        <v>0</v>
      </c>
      <c r="BB135" s="94">
        <f t="shared" si="212"/>
        <v>0</v>
      </c>
      <c r="BC135" s="94">
        <f t="shared" si="212"/>
        <v>0</v>
      </c>
      <c r="BD135" s="94">
        <f t="shared" si="212"/>
        <v>0</v>
      </c>
      <c r="BE135" s="94">
        <f t="shared" si="212"/>
        <v>0</v>
      </c>
      <c r="BF135" s="94">
        <f t="shared" si="212"/>
        <v>0</v>
      </c>
      <c r="BG135" s="94">
        <f t="shared" si="212"/>
        <v>0</v>
      </c>
      <c r="BH135" s="94">
        <f t="shared" si="212"/>
        <v>0</v>
      </c>
      <c r="BI135" s="94">
        <f t="shared" si="212"/>
        <v>0</v>
      </c>
      <c r="BJ135" s="94">
        <f t="shared" si="212"/>
        <v>0</v>
      </c>
      <c r="BK135" s="94">
        <f t="shared" si="212"/>
        <v>0</v>
      </c>
      <c r="BL135" s="94">
        <f t="shared" si="212"/>
        <v>0</v>
      </c>
      <c r="BM135" s="94">
        <f t="shared" si="212"/>
        <v>0</v>
      </c>
      <c r="BN135" s="94">
        <f t="shared" si="212"/>
        <v>0</v>
      </c>
      <c r="BO135" s="94">
        <f t="shared" si="212"/>
        <v>0</v>
      </c>
      <c r="BP135" s="94">
        <f t="shared" si="212"/>
        <v>0</v>
      </c>
      <c r="BQ135" s="94">
        <f t="shared" si="212"/>
        <v>0</v>
      </c>
      <c r="BR135" s="94">
        <f t="shared" si="212"/>
        <v>0</v>
      </c>
      <c r="BS135" s="94">
        <f t="shared" si="212"/>
        <v>0</v>
      </c>
      <c r="BT135" s="94">
        <f t="shared" ref="BT135:CC135" si="213">IF(BT$6&lt;=$E104,($D104/$E104),0)</f>
        <v>0</v>
      </c>
      <c r="BU135" s="94">
        <f t="shared" si="213"/>
        <v>0</v>
      </c>
      <c r="BV135" s="94">
        <f t="shared" si="213"/>
        <v>0</v>
      </c>
      <c r="BW135" s="94">
        <f t="shared" si="213"/>
        <v>0</v>
      </c>
      <c r="BX135" s="94">
        <f t="shared" si="213"/>
        <v>0</v>
      </c>
      <c r="BY135" s="94">
        <f t="shared" si="213"/>
        <v>0</v>
      </c>
      <c r="BZ135" s="94">
        <f t="shared" si="213"/>
        <v>0</v>
      </c>
      <c r="CA135" s="94">
        <f t="shared" si="213"/>
        <v>0</v>
      </c>
      <c r="CB135" s="94">
        <f t="shared" si="213"/>
        <v>0</v>
      </c>
      <c r="CC135" s="94">
        <f t="shared" si="213"/>
        <v>0</v>
      </c>
    </row>
    <row r="136" spans="2:81" outlineLevel="1" x14ac:dyDescent="0.25">
      <c r="B136" s="92" t="str">
        <f>Inputs!B58</f>
        <v>[Not Used]</v>
      </c>
      <c r="C136" s="141" t="str">
        <f>"Real "&amp;Inputs!$C$8</f>
        <v>Real 2010</v>
      </c>
      <c r="D136" s="230">
        <f t="shared" si="153"/>
        <v>0</v>
      </c>
      <c r="E136" s="121">
        <f t="shared" si="154"/>
        <v>0</v>
      </c>
      <c r="F136" s="121">
        <f t="shared" si="189"/>
        <v>0</v>
      </c>
      <c r="G136" s="29"/>
      <c r="H136" s="94">
        <f t="shared" ref="H136:BS136" si="214">IF(H$6&lt;=$E105,($D105/$E105),0)</f>
        <v>0</v>
      </c>
      <c r="I136" s="94">
        <f t="shared" si="214"/>
        <v>0</v>
      </c>
      <c r="J136" s="94">
        <f t="shared" si="214"/>
        <v>0</v>
      </c>
      <c r="K136" s="94">
        <f t="shared" si="214"/>
        <v>0</v>
      </c>
      <c r="L136" s="94">
        <f t="shared" si="214"/>
        <v>0</v>
      </c>
      <c r="M136" s="94">
        <f t="shared" si="214"/>
        <v>0</v>
      </c>
      <c r="N136" s="94">
        <f t="shared" si="214"/>
        <v>0</v>
      </c>
      <c r="O136" s="94">
        <f t="shared" si="214"/>
        <v>0</v>
      </c>
      <c r="P136" s="94">
        <f t="shared" si="214"/>
        <v>0</v>
      </c>
      <c r="Q136" s="94">
        <f t="shared" si="214"/>
        <v>0</v>
      </c>
      <c r="R136" s="94">
        <f t="shared" si="214"/>
        <v>0</v>
      </c>
      <c r="S136" s="94">
        <f t="shared" si="214"/>
        <v>0</v>
      </c>
      <c r="T136" s="94">
        <f t="shared" si="214"/>
        <v>0</v>
      </c>
      <c r="U136" s="94">
        <f t="shared" si="214"/>
        <v>0</v>
      </c>
      <c r="V136" s="94">
        <f t="shared" si="214"/>
        <v>0</v>
      </c>
      <c r="W136" s="94">
        <f t="shared" si="214"/>
        <v>0</v>
      </c>
      <c r="X136" s="94">
        <f t="shared" si="214"/>
        <v>0</v>
      </c>
      <c r="Y136" s="94">
        <f t="shared" si="214"/>
        <v>0</v>
      </c>
      <c r="Z136" s="94">
        <f t="shared" si="214"/>
        <v>0</v>
      </c>
      <c r="AA136" s="94">
        <f t="shared" si="214"/>
        <v>0</v>
      </c>
      <c r="AB136" s="94">
        <f t="shared" si="214"/>
        <v>0</v>
      </c>
      <c r="AC136" s="94">
        <f t="shared" si="214"/>
        <v>0</v>
      </c>
      <c r="AD136" s="94">
        <f t="shared" si="214"/>
        <v>0</v>
      </c>
      <c r="AE136" s="94">
        <f t="shared" si="214"/>
        <v>0</v>
      </c>
      <c r="AF136" s="94">
        <f t="shared" si="214"/>
        <v>0</v>
      </c>
      <c r="AG136" s="94">
        <f t="shared" si="214"/>
        <v>0</v>
      </c>
      <c r="AH136" s="94">
        <f t="shared" si="214"/>
        <v>0</v>
      </c>
      <c r="AI136" s="94">
        <f t="shared" si="214"/>
        <v>0</v>
      </c>
      <c r="AJ136" s="94">
        <f t="shared" si="214"/>
        <v>0</v>
      </c>
      <c r="AK136" s="94">
        <f t="shared" si="214"/>
        <v>0</v>
      </c>
      <c r="AL136" s="94">
        <f t="shared" si="214"/>
        <v>0</v>
      </c>
      <c r="AM136" s="94">
        <f t="shared" si="214"/>
        <v>0</v>
      </c>
      <c r="AN136" s="94">
        <f t="shared" si="214"/>
        <v>0</v>
      </c>
      <c r="AO136" s="94">
        <f t="shared" si="214"/>
        <v>0</v>
      </c>
      <c r="AP136" s="94">
        <f t="shared" si="214"/>
        <v>0</v>
      </c>
      <c r="AQ136" s="94">
        <f t="shared" si="214"/>
        <v>0</v>
      </c>
      <c r="AR136" s="94">
        <f t="shared" si="214"/>
        <v>0</v>
      </c>
      <c r="AS136" s="94">
        <f t="shared" si="214"/>
        <v>0</v>
      </c>
      <c r="AT136" s="94">
        <f t="shared" si="214"/>
        <v>0</v>
      </c>
      <c r="AU136" s="94">
        <f t="shared" si="214"/>
        <v>0</v>
      </c>
      <c r="AV136" s="94">
        <f t="shared" si="214"/>
        <v>0</v>
      </c>
      <c r="AW136" s="94">
        <f t="shared" si="214"/>
        <v>0</v>
      </c>
      <c r="AX136" s="94">
        <f t="shared" si="214"/>
        <v>0</v>
      </c>
      <c r="AY136" s="94">
        <f t="shared" si="214"/>
        <v>0</v>
      </c>
      <c r="AZ136" s="94">
        <f t="shared" si="214"/>
        <v>0</v>
      </c>
      <c r="BA136" s="94">
        <f t="shared" si="214"/>
        <v>0</v>
      </c>
      <c r="BB136" s="94">
        <f t="shared" si="214"/>
        <v>0</v>
      </c>
      <c r="BC136" s="94">
        <f t="shared" si="214"/>
        <v>0</v>
      </c>
      <c r="BD136" s="94">
        <f t="shared" si="214"/>
        <v>0</v>
      </c>
      <c r="BE136" s="94">
        <f t="shared" si="214"/>
        <v>0</v>
      </c>
      <c r="BF136" s="94">
        <f t="shared" si="214"/>
        <v>0</v>
      </c>
      <c r="BG136" s="94">
        <f t="shared" si="214"/>
        <v>0</v>
      </c>
      <c r="BH136" s="94">
        <f t="shared" si="214"/>
        <v>0</v>
      </c>
      <c r="BI136" s="94">
        <f t="shared" si="214"/>
        <v>0</v>
      </c>
      <c r="BJ136" s="94">
        <f t="shared" si="214"/>
        <v>0</v>
      </c>
      <c r="BK136" s="94">
        <f t="shared" si="214"/>
        <v>0</v>
      </c>
      <c r="BL136" s="94">
        <f t="shared" si="214"/>
        <v>0</v>
      </c>
      <c r="BM136" s="94">
        <f t="shared" si="214"/>
        <v>0</v>
      </c>
      <c r="BN136" s="94">
        <f t="shared" si="214"/>
        <v>0</v>
      </c>
      <c r="BO136" s="94">
        <f t="shared" si="214"/>
        <v>0</v>
      </c>
      <c r="BP136" s="94">
        <f t="shared" si="214"/>
        <v>0</v>
      </c>
      <c r="BQ136" s="94">
        <f t="shared" si="214"/>
        <v>0</v>
      </c>
      <c r="BR136" s="94">
        <f t="shared" si="214"/>
        <v>0</v>
      </c>
      <c r="BS136" s="94">
        <f t="shared" si="214"/>
        <v>0</v>
      </c>
      <c r="BT136" s="94">
        <f t="shared" ref="BT136:CC136" si="215">IF(BT$6&lt;=$E105,($D105/$E105),0)</f>
        <v>0</v>
      </c>
      <c r="BU136" s="94">
        <f t="shared" si="215"/>
        <v>0</v>
      </c>
      <c r="BV136" s="94">
        <f t="shared" si="215"/>
        <v>0</v>
      </c>
      <c r="BW136" s="94">
        <f t="shared" si="215"/>
        <v>0</v>
      </c>
      <c r="BX136" s="94">
        <f t="shared" si="215"/>
        <v>0</v>
      </c>
      <c r="BY136" s="94">
        <f t="shared" si="215"/>
        <v>0</v>
      </c>
      <c r="BZ136" s="94">
        <f t="shared" si="215"/>
        <v>0</v>
      </c>
      <c r="CA136" s="94">
        <f t="shared" si="215"/>
        <v>0</v>
      </c>
      <c r="CB136" s="94">
        <f t="shared" si="215"/>
        <v>0</v>
      </c>
      <c r="CC136" s="94">
        <f t="shared" si="215"/>
        <v>0</v>
      </c>
    </row>
    <row r="137" spans="2:81" outlineLevel="1" x14ac:dyDescent="0.25">
      <c r="B137" s="92" t="str">
        <f>Inputs!B59</f>
        <v>[Not Used]</v>
      </c>
      <c r="C137" s="141" t="str">
        <f>"Real "&amp;Inputs!$C$8</f>
        <v>Real 2010</v>
      </c>
      <c r="D137" s="230">
        <f t="shared" si="153"/>
        <v>0</v>
      </c>
      <c r="E137" s="121">
        <f t="shared" si="154"/>
        <v>0</v>
      </c>
      <c r="F137" s="121">
        <f t="shared" si="189"/>
        <v>0</v>
      </c>
      <c r="G137" s="29"/>
      <c r="H137" s="94">
        <f t="shared" ref="H137:BS137" si="216">IF(H$6&lt;=$E106,($D106/$E106),0)</f>
        <v>0</v>
      </c>
      <c r="I137" s="94">
        <f t="shared" si="216"/>
        <v>0</v>
      </c>
      <c r="J137" s="94">
        <f t="shared" si="216"/>
        <v>0</v>
      </c>
      <c r="K137" s="94">
        <f t="shared" si="216"/>
        <v>0</v>
      </c>
      <c r="L137" s="94">
        <f t="shared" si="216"/>
        <v>0</v>
      </c>
      <c r="M137" s="94">
        <f t="shared" si="216"/>
        <v>0</v>
      </c>
      <c r="N137" s="94">
        <f t="shared" si="216"/>
        <v>0</v>
      </c>
      <c r="O137" s="94">
        <f t="shared" si="216"/>
        <v>0</v>
      </c>
      <c r="P137" s="94">
        <f t="shared" si="216"/>
        <v>0</v>
      </c>
      <c r="Q137" s="94">
        <f t="shared" si="216"/>
        <v>0</v>
      </c>
      <c r="R137" s="94">
        <f t="shared" si="216"/>
        <v>0</v>
      </c>
      <c r="S137" s="94">
        <f t="shared" si="216"/>
        <v>0</v>
      </c>
      <c r="T137" s="94">
        <f t="shared" si="216"/>
        <v>0</v>
      </c>
      <c r="U137" s="94">
        <f t="shared" si="216"/>
        <v>0</v>
      </c>
      <c r="V137" s="94">
        <f t="shared" si="216"/>
        <v>0</v>
      </c>
      <c r="W137" s="94">
        <f t="shared" si="216"/>
        <v>0</v>
      </c>
      <c r="X137" s="94">
        <f t="shared" si="216"/>
        <v>0</v>
      </c>
      <c r="Y137" s="94">
        <f t="shared" si="216"/>
        <v>0</v>
      </c>
      <c r="Z137" s="94">
        <f t="shared" si="216"/>
        <v>0</v>
      </c>
      <c r="AA137" s="94">
        <f t="shared" si="216"/>
        <v>0</v>
      </c>
      <c r="AB137" s="94">
        <f t="shared" si="216"/>
        <v>0</v>
      </c>
      <c r="AC137" s="94">
        <f t="shared" si="216"/>
        <v>0</v>
      </c>
      <c r="AD137" s="94">
        <f t="shared" si="216"/>
        <v>0</v>
      </c>
      <c r="AE137" s="94">
        <f t="shared" si="216"/>
        <v>0</v>
      </c>
      <c r="AF137" s="94">
        <f t="shared" si="216"/>
        <v>0</v>
      </c>
      <c r="AG137" s="94">
        <f t="shared" si="216"/>
        <v>0</v>
      </c>
      <c r="AH137" s="94">
        <f t="shared" si="216"/>
        <v>0</v>
      </c>
      <c r="AI137" s="94">
        <f t="shared" si="216"/>
        <v>0</v>
      </c>
      <c r="AJ137" s="94">
        <f t="shared" si="216"/>
        <v>0</v>
      </c>
      <c r="AK137" s="94">
        <f t="shared" si="216"/>
        <v>0</v>
      </c>
      <c r="AL137" s="94">
        <f t="shared" si="216"/>
        <v>0</v>
      </c>
      <c r="AM137" s="94">
        <f t="shared" si="216"/>
        <v>0</v>
      </c>
      <c r="AN137" s="94">
        <f t="shared" si="216"/>
        <v>0</v>
      </c>
      <c r="AO137" s="94">
        <f t="shared" si="216"/>
        <v>0</v>
      </c>
      <c r="AP137" s="94">
        <f t="shared" si="216"/>
        <v>0</v>
      </c>
      <c r="AQ137" s="94">
        <f t="shared" si="216"/>
        <v>0</v>
      </c>
      <c r="AR137" s="94">
        <f t="shared" si="216"/>
        <v>0</v>
      </c>
      <c r="AS137" s="94">
        <f t="shared" si="216"/>
        <v>0</v>
      </c>
      <c r="AT137" s="94">
        <f t="shared" si="216"/>
        <v>0</v>
      </c>
      <c r="AU137" s="94">
        <f t="shared" si="216"/>
        <v>0</v>
      </c>
      <c r="AV137" s="94">
        <f t="shared" si="216"/>
        <v>0</v>
      </c>
      <c r="AW137" s="94">
        <f t="shared" si="216"/>
        <v>0</v>
      </c>
      <c r="AX137" s="94">
        <f t="shared" si="216"/>
        <v>0</v>
      </c>
      <c r="AY137" s="94">
        <f t="shared" si="216"/>
        <v>0</v>
      </c>
      <c r="AZ137" s="94">
        <f t="shared" si="216"/>
        <v>0</v>
      </c>
      <c r="BA137" s="94">
        <f t="shared" si="216"/>
        <v>0</v>
      </c>
      <c r="BB137" s="94">
        <f t="shared" si="216"/>
        <v>0</v>
      </c>
      <c r="BC137" s="94">
        <f t="shared" si="216"/>
        <v>0</v>
      </c>
      <c r="BD137" s="94">
        <f t="shared" si="216"/>
        <v>0</v>
      </c>
      <c r="BE137" s="94">
        <f t="shared" si="216"/>
        <v>0</v>
      </c>
      <c r="BF137" s="94">
        <f t="shared" si="216"/>
        <v>0</v>
      </c>
      <c r="BG137" s="94">
        <f t="shared" si="216"/>
        <v>0</v>
      </c>
      <c r="BH137" s="94">
        <f t="shared" si="216"/>
        <v>0</v>
      </c>
      <c r="BI137" s="94">
        <f t="shared" si="216"/>
        <v>0</v>
      </c>
      <c r="BJ137" s="94">
        <f t="shared" si="216"/>
        <v>0</v>
      </c>
      <c r="BK137" s="94">
        <f t="shared" si="216"/>
        <v>0</v>
      </c>
      <c r="BL137" s="94">
        <f t="shared" si="216"/>
        <v>0</v>
      </c>
      <c r="BM137" s="94">
        <f t="shared" si="216"/>
        <v>0</v>
      </c>
      <c r="BN137" s="94">
        <f t="shared" si="216"/>
        <v>0</v>
      </c>
      <c r="BO137" s="94">
        <f t="shared" si="216"/>
        <v>0</v>
      </c>
      <c r="BP137" s="94">
        <f t="shared" si="216"/>
        <v>0</v>
      </c>
      <c r="BQ137" s="94">
        <f t="shared" si="216"/>
        <v>0</v>
      </c>
      <c r="BR137" s="94">
        <f t="shared" si="216"/>
        <v>0</v>
      </c>
      <c r="BS137" s="94">
        <f t="shared" si="216"/>
        <v>0</v>
      </c>
      <c r="BT137" s="94">
        <f t="shared" ref="BT137:CC137" si="217">IF(BT$6&lt;=$E106,($D106/$E106),0)</f>
        <v>0</v>
      </c>
      <c r="BU137" s="94">
        <f t="shared" si="217"/>
        <v>0</v>
      </c>
      <c r="BV137" s="94">
        <f t="shared" si="217"/>
        <v>0</v>
      </c>
      <c r="BW137" s="94">
        <f t="shared" si="217"/>
        <v>0</v>
      </c>
      <c r="BX137" s="94">
        <f t="shared" si="217"/>
        <v>0</v>
      </c>
      <c r="BY137" s="94">
        <f t="shared" si="217"/>
        <v>0</v>
      </c>
      <c r="BZ137" s="94">
        <f t="shared" si="217"/>
        <v>0</v>
      </c>
      <c r="CA137" s="94">
        <f t="shared" si="217"/>
        <v>0</v>
      </c>
      <c r="CB137" s="94">
        <f t="shared" si="217"/>
        <v>0</v>
      </c>
      <c r="CC137" s="94">
        <f t="shared" si="217"/>
        <v>0</v>
      </c>
    </row>
    <row r="138" spans="2:81" ht="15.75" outlineLevel="1" thickBot="1" x14ac:dyDescent="0.3">
      <c r="B138" s="27" t="s">
        <v>11</v>
      </c>
      <c r="C138" s="97"/>
      <c r="D138" s="232">
        <f>MAX(D113:D137)</f>
        <v>0</v>
      </c>
      <c r="E138" s="122">
        <f>SUM(E113:E137)</f>
        <v>1380.227518353825</v>
      </c>
      <c r="F138" s="122">
        <f>SUM(F113:F137)</f>
        <v>1380.227518353825</v>
      </c>
      <c r="G138" s="30"/>
      <c r="H138" s="122">
        <f t="shared" ref="H138:AM138" si="218">SUM(H113:H137)</f>
        <v>74.621933727866647</v>
      </c>
      <c r="I138" s="122">
        <f t="shared" si="218"/>
        <v>74.621933727866647</v>
      </c>
      <c r="J138" s="122">
        <f t="shared" si="218"/>
        <v>74.621933727866647</v>
      </c>
      <c r="K138" s="122">
        <f t="shared" si="218"/>
        <v>74.621933727866647</v>
      </c>
      <c r="L138" s="122">
        <f t="shared" si="218"/>
        <v>74.621933727866647</v>
      </c>
      <c r="M138" s="122">
        <f t="shared" si="218"/>
        <v>53.006202616552187</v>
      </c>
      <c r="N138" s="122">
        <f t="shared" si="218"/>
        <v>53.006202616552187</v>
      </c>
      <c r="O138" s="122">
        <f t="shared" si="218"/>
        <v>53.006202616552187</v>
      </c>
      <c r="P138" s="122">
        <f t="shared" si="218"/>
        <v>53.006202616552187</v>
      </c>
      <c r="Q138" s="122">
        <f t="shared" si="218"/>
        <v>53.006202616552187</v>
      </c>
      <c r="R138" s="122">
        <f t="shared" si="218"/>
        <v>53.006202616552187</v>
      </c>
      <c r="S138" s="122">
        <f t="shared" si="218"/>
        <v>53.006202616552187</v>
      </c>
      <c r="T138" s="122">
        <f t="shared" si="218"/>
        <v>53.006202616552187</v>
      </c>
      <c r="U138" s="122">
        <f t="shared" si="218"/>
        <v>53.006202616552187</v>
      </c>
      <c r="V138" s="122">
        <f t="shared" si="218"/>
        <v>53.006202616552187</v>
      </c>
      <c r="W138" s="122">
        <f t="shared" si="218"/>
        <v>53.006202616552187</v>
      </c>
      <c r="X138" s="122">
        <f t="shared" si="218"/>
        <v>53.006202616552187</v>
      </c>
      <c r="Y138" s="122">
        <f t="shared" si="218"/>
        <v>53.006202616552187</v>
      </c>
      <c r="Z138" s="122">
        <f t="shared" si="218"/>
        <v>53.006202616552187</v>
      </c>
      <c r="AA138" s="122">
        <f t="shared" si="218"/>
        <v>53.006202616552187</v>
      </c>
      <c r="AB138" s="122">
        <f t="shared" si="218"/>
        <v>53.006202616552187</v>
      </c>
      <c r="AC138" s="122">
        <f t="shared" si="218"/>
        <v>53.006202616552187</v>
      </c>
      <c r="AD138" s="122">
        <f t="shared" si="218"/>
        <v>53.006202616552187</v>
      </c>
      <c r="AE138" s="122">
        <f t="shared" si="218"/>
        <v>53.006202616552187</v>
      </c>
      <c r="AF138" s="122">
        <f t="shared" si="218"/>
        <v>0</v>
      </c>
      <c r="AG138" s="122">
        <f t="shared" si="218"/>
        <v>0</v>
      </c>
      <c r="AH138" s="122">
        <f t="shared" si="218"/>
        <v>0</v>
      </c>
      <c r="AI138" s="122">
        <f t="shared" si="218"/>
        <v>0</v>
      </c>
      <c r="AJ138" s="122">
        <f t="shared" si="218"/>
        <v>0</v>
      </c>
      <c r="AK138" s="122">
        <f t="shared" si="218"/>
        <v>0</v>
      </c>
      <c r="AL138" s="122">
        <f t="shared" si="218"/>
        <v>0</v>
      </c>
      <c r="AM138" s="122">
        <f t="shared" si="218"/>
        <v>0</v>
      </c>
      <c r="AN138" s="122">
        <f t="shared" ref="AN138:BS138" si="219">SUM(AN113:AN137)</f>
        <v>0</v>
      </c>
      <c r="AO138" s="122">
        <f t="shared" si="219"/>
        <v>0</v>
      </c>
      <c r="AP138" s="122">
        <f t="shared" si="219"/>
        <v>0</v>
      </c>
      <c r="AQ138" s="122">
        <f t="shared" si="219"/>
        <v>0</v>
      </c>
      <c r="AR138" s="122">
        <f t="shared" si="219"/>
        <v>0</v>
      </c>
      <c r="AS138" s="122">
        <f t="shared" si="219"/>
        <v>0</v>
      </c>
      <c r="AT138" s="122">
        <f t="shared" si="219"/>
        <v>0</v>
      </c>
      <c r="AU138" s="122">
        <f t="shared" si="219"/>
        <v>0</v>
      </c>
      <c r="AV138" s="122">
        <f t="shared" si="219"/>
        <v>0</v>
      </c>
      <c r="AW138" s="122">
        <f t="shared" si="219"/>
        <v>0</v>
      </c>
      <c r="AX138" s="122">
        <f t="shared" si="219"/>
        <v>0</v>
      </c>
      <c r="AY138" s="122">
        <f t="shared" si="219"/>
        <v>0</v>
      </c>
      <c r="AZ138" s="122">
        <f t="shared" si="219"/>
        <v>0</v>
      </c>
      <c r="BA138" s="122">
        <f t="shared" si="219"/>
        <v>0</v>
      </c>
      <c r="BB138" s="122">
        <f t="shared" si="219"/>
        <v>0</v>
      </c>
      <c r="BC138" s="122">
        <f t="shared" si="219"/>
        <v>0</v>
      </c>
      <c r="BD138" s="122">
        <f t="shared" si="219"/>
        <v>0</v>
      </c>
      <c r="BE138" s="122">
        <f t="shared" si="219"/>
        <v>0</v>
      </c>
      <c r="BF138" s="122">
        <f t="shared" si="219"/>
        <v>0</v>
      </c>
      <c r="BG138" s="122">
        <f t="shared" si="219"/>
        <v>0</v>
      </c>
      <c r="BH138" s="122">
        <f t="shared" si="219"/>
        <v>0</v>
      </c>
      <c r="BI138" s="122">
        <f t="shared" si="219"/>
        <v>0</v>
      </c>
      <c r="BJ138" s="122">
        <f t="shared" si="219"/>
        <v>0</v>
      </c>
      <c r="BK138" s="122">
        <f t="shared" si="219"/>
        <v>0</v>
      </c>
      <c r="BL138" s="122">
        <f t="shared" si="219"/>
        <v>0</v>
      </c>
      <c r="BM138" s="122">
        <f t="shared" si="219"/>
        <v>0</v>
      </c>
      <c r="BN138" s="122">
        <f t="shared" si="219"/>
        <v>0</v>
      </c>
      <c r="BO138" s="122">
        <f t="shared" si="219"/>
        <v>0</v>
      </c>
      <c r="BP138" s="122">
        <f t="shared" si="219"/>
        <v>0</v>
      </c>
      <c r="BQ138" s="122">
        <f t="shared" si="219"/>
        <v>0</v>
      </c>
      <c r="BR138" s="122">
        <f t="shared" si="219"/>
        <v>0</v>
      </c>
      <c r="BS138" s="122">
        <f t="shared" si="219"/>
        <v>0</v>
      </c>
      <c r="BT138" s="122">
        <f t="shared" ref="BT138:CC138" si="220">SUM(BT113:BT137)</f>
        <v>0</v>
      </c>
      <c r="BU138" s="122">
        <f t="shared" si="220"/>
        <v>0</v>
      </c>
      <c r="BV138" s="122">
        <f t="shared" si="220"/>
        <v>0</v>
      </c>
      <c r="BW138" s="122">
        <f t="shared" si="220"/>
        <v>0</v>
      </c>
      <c r="BX138" s="122">
        <f t="shared" si="220"/>
        <v>0</v>
      </c>
      <c r="BY138" s="122">
        <f t="shared" si="220"/>
        <v>0</v>
      </c>
      <c r="BZ138" s="122">
        <f t="shared" si="220"/>
        <v>0</v>
      </c>
      <c r="CA138" s="122">
        <f t="shared" si="220"/>
        <v>0</v>
      </c>
      <c r="CB138" s="122">
        <f t="shared" si="220"/>
        <v>0</v>
      </c>
      <c r="CC138" s="122">
        <f t="shared" si="220"/>
        <v>0</v>
      </c>
    </row>
    <row r="139" spans="2:81" outlineLevel="1" x14ac:dyDescent="0.25"/>
    <row r="140" spans="2:81" outlineLevel="1" x14ac:dyDescent="0.25"/>
    <row r="141" spans="2:81" outlineLevel="1" x14ac:dyDescent="0.25">
      <c r="J141" s="4"/>
      <c r="K141" s="4"/>
    </row>
    <row r="142" spans="2:81" ht="45" outlineLevel="1" x14ac:dyDescent="0.25">
      <c r="B142" s="2" t="s">
        <v>20</v>
      </c>
      <c r="D142" s="25" t="s">
        <v>25</v>
      </c>
      <c r="E142" s="11" t="s">
        <v>26</v>
      </c>
      <c r="F142" s="11" t="s">
        <v>19</v>
      </c>
      <c r="J142" s="4"/>
      <c r="K142" s="4"/>
      <c r="L142" s="4"/>
      <c r="M142" s="4"/>
    </row>
    <row r="143" spans="2:81" outlineLevel="1" x14ac:dyDescent="0.25">
      <c r="B143" s="92" t="str">
        <f>Inputs!B35</f>
        <v>Subtransmission</v>
      </c>
      <c r="C143" s="98" t="str">
        <f>"Real "&amp;Inputs!$C$8</f>
        <v>Real 2010</v>
      </c>
      <c r="D143" s="230">
        <f t="shared" ref="D143:D167" ca="1" si="221">IF(ABS(ROUND(E143,1)-ROUND(F143,1))&lt;tolerance,0,1)</f>
        <v>0</v>
      </c>
      <c r="E143" s="123">
        <f t="shared" ref="E143:E167" si="222">SUMPRODUCT($H82:$CC82,$H$14:$CC$14)</f>
        <v>157.41876558539772</v>
      </c>
      <c r="F143" s="94">
        <f t="shared" ref="F143:F167" ca="1" si="223">SUM(H143:CC143)</f>
        <v>157.41876558539772</v>
      </c>
      <c r="G143" s="31"/>
      <c r="H143" s="94">
        <f ca="1">MIN(IFERROR(SUM(OFFSET(H82,0,-H25,1,H25))/$F82,0),SUM($H82:$CC82)-SUM($G143:G143))</f>
        <v>0</v>
      </c>
      <c r="I143" s="94">
        <f ca="1">MIN(IFERROR(SUM(OFFSET(I82,0,-I25,1,I25))/$F82,0),SUM($H82:$CC82)-SUM($G143:H143))</f>
        <v>0.37321670475037266</v>
      </c>
      <c r="J143" s="94">
        <f ca="1">MIN(IFERROR(SUM(OFFSET(J82,0,-J25,1,J25))/$F82,0),SUM($H82:$CC82)-SUM($G143:I143))</f>
        <v>1.2474555580800499</v>
      </c>
      <c r="K143" s="94">
        <f ca="1">MIN(IFERROR(SUM(OFFSET(K82,0,-K25,1,K25))/$F82,0),SUM($H82:$CC82)-SUM($G143:J143))</f>
        <v>1.8201845000245827</v>
      </c>
      <c r="L143" s="94">
        <f ca="1">MIN(IFERROR(SUM(OFFSET(L82,0,-L25,1,L25))/$F82,0),SUM($H82:$CC82)-SUM($G143:K143))</f>
        <v>2.4454250093829604</v>
      </c>
      <c r="M143" s="94">
        <f ca="1">MIN(IFERROR(SUM(OFFSET(M82,0,-M25,1,M25))/$F82,0),SUM($H82:$CC82)-SUM($G143:L143))</f>
        <v>2.6236460930899619</v>
      </c>
      <c r="N143" s="94">
        <f ca="1">MIN(IFERROR(SUM(OFFSET(N82,0,-N25,1,N25))/$F82,0),SUM($H82:$CC82)-SUM($G143:M143))</f>
        <v>2.6236460930899619</v>
      </c>
      <c r="O143" s="94">
        <f ca="1">MIN(IFERROR(SUM(OFFSET(O82,0,-O25,1,O25))/$F82,0),SUM($H82:$CC82)-SUM($G143:N143))</f>
        <v>2.6236460930899619</v>
      </c>
      <c r="P143" s="94">
        <f ca="1">MIN(IFERROR(SUM(OFFSET(P82,0,-P25,1,P25))/$F82,0),SUM($H82:$CC82)-SUM($G143:O143))</f>
        <v>2.6236460930899619</v>
      </c>
      <c r="Q143" s="94">
        <f ca="1">MIN(IFERROR(SUM(OFFSET(Q82,0,-Q25,1,Q25))/$F82,0),SUM($H82:$CC82)-SUM($G143:P143))</f>
        <v>2.6236460930899619</v>
      </c>
      <c r="R143" s="94">
        <f ca="1">MIN(IFERROR(SUM(OFFSET(R82,0,-R25,1,R25))/$F82,0),SUM($H82:$CC82)-SUM($G143:Q143))</f>
        <v>2.6236460930899619</v>
      </c>
      <c r="S143" s="94">
        <f ca="1">MIN(IFERROR(SUM(OFFSET(S82,0,-S25,1,S25))/$F82,0),SUM($H82:$CC82)-SUM($G143:R143))</f>
        <v>2.6236460930899619</v>
      </c>
      <c r="T143" s="94">
        <f ca="1">MIN(IFERROR(SUM(OFFSET(T82,0,-T25,1,T25))/$F82,0),SUM($H82:$CC82)-SUM($G143:S143))</f>
        <v>2.6236460930899619</v>
      </c>
      <c r="U143" s="94">
        <f ca="1">MIN(IFERROR(SUM(OFFSET(U82,0,-U25,1,U25))/$F82,0),SUM($H82:$CC82)-SUM($G143:T143))</f>
        <v>2.6236460930899619</v>
      </c>
      <c r="V143" s="94">
        <f ca="1">MIN(IFERROR(SUM(OFFSET(V82,0,-V25,1,V25))/$F82,0),SUM($H82:$CC82)-SUM($G143:U143))</f>
        <v>2.6236460930899619</v>
      </c>
      <c r="W143" s="94">
        <f ca="1">MIN(IFERROR(SUM(OFFSET(W82,0,-W25,1,W25))/$F82,0),SUM($H82:$CC82)-SUM($G143:V143))</f>
        <v>2.6236460930899619</v>
      </c>
      <c r="X143" s="94">
        <f ca="1">MIN(IFERROR(SUM(OFFSET(X82,0,-X25,1,X25))/$F82,0),SUM($H82:$CC82)-SUM($G143:W143))</f>
        <v>2.6236460930899619</v>
      </c>
      <c r="Y143" s="94">
        <f ca="1">MIN(IFERROR(SUM(OFFSET(Y82,0,-Y25,1,Y25))/$F82,0),SUM($H82:$CC82)-SUM($G143:X143))</f>
        <v>2.6236460930899619</v>
      </c>
      <c r="Z143" s="94">
        <f ca="1">MIN(IFERROR(SUM(OFFSET(Z82,0,-Z25,1,Z25))/$F82,0),SUM($H82:$CC82)-SUM($G143:Y143))</f>
        <v>2.6236460930899619</v>
      </c>
      <c r="AA143" s="94">
        <f ca="1">MIN(IFERROR(SUM(OFFSET(AA82,0,-AA25,1,AA25))/$F82,0),SUM($H82:$CC82)-SUM($G143:Z143))</f>
        <v>2.6236460930899619</v>
      </c>
      <c r="AB143" s="94">
        <f ca="1">MIN(IFERROR(SUM(OFFSET(AB82,0,-AB25,1,AB25))/$F82,0),SUM($H82:$CC82)-SUM($G143:AA143))</f>
        <v>2.6236460930899619</v>
      </c>
      <c r="AC143" s="94">
        <f ca="1">MIN(IFERROR(SUM(OFFSET(AC82,0,-AC25,1,AC25))/$F82,0),SUM($H82:$CC82)-SUM($G143:AB143))</f>
        <v>2.6236460930899619</v>
      </c>
      <c r="AD143" s="94">
        <f ca="1">MIN(IFERROR(SUM(OFFSET(AD82,0,-AD25,1,AD25))/$F82,0),SUM($H82:$CC82)-SUM($G143:AC143))</f>
        <v>2.6236460930899619</v>
      </c>
      <c r="AE143" s="94">
        <f ca="1">MIN(IFERROR(SUM(OFFSET(AE82,0,-AE25,1,AE25))/$F82,0),SUM($H82:$CC82)-SUM($G143:AD143))</f>
        <v>2.6236460930899619</v>
      </c>
      <c r="AF143" s="94">
        <f ca="1">MIN(IFERROR(SUM(OFFSET(AF82,0,-AF25,1,AF25))/$F82,0),SUM($H82:$CC82)-SUM($G143:AE143))</f>
        <v>2.6236460930899619</v>
      </c>
      <c r="AG143" s="94">
        <f ca="1">MIN(IFERROR(SUM(OFFSET(AG82,0,-AG25,1,AG25))/$F82,0),SUM($H82:$CC82)-SUM($G143:AF143))</f>
        <v>2.6236460930899619</v>
      </c>
      <c r="AH143" s="94">
        <f ca="1">MIN(IFERROR(SUM(OFFSET(AH82,0,-AH25,1,AH25))/$F82,0),SUM($H82:$CC82)-SUM($G143:AG143))</f>
        <v>2.6236460930899619</v>
      </c>
      <c r="AI143" s="94">
        <f ca="1">MIN(IFERROR(SUM(OFFSET(AI82,0,-AI25,1,AI25))/$F82,0),SUM($H82:$CC82)-SUM($G143:AH143))</f>
        <v>2.6236460930899619</v>
      </c>
      <c r="AJ143" s="94">
        <f ca="1">MIN(IFERROR(SUM(OFFSET(AJ82,0,-AJ25,1,AJ25))/$F82,0),SUM($H82:$CC82)-SUM($G143:AI143))</f>
        <v>2.6236460930899619</v>
      </c>
      <c r="AK143" s="94">
        <f ca="1">MIN(IFERROR(SUM(OFFSET(AK82,0,-AK25,1,AK25))/$F82,0),SUM($H82:$CC82)-SUM($G143:AJ143))</f>
        <v>2.6236460930899619</v>
      </c>
      <c r="AL143" s="94">
        <f ca="1">MIN(IFERROR(SUM(OFFSET(AL82,0,-AL25,1,AL25))/$F82,0),SUM($H82:$CC82)-SUM($G143:AK143))</f>
        <v>2.6236460930899619</v>
      </c>
      <c r="AM143" s="94">
        <f ca="1">MIN(IFERROR(SUM(OFFSET(AM82,0,-AM25,1,AM25))/$F82,0),SUM($H82:$CC82)-SUM($G143:AL143))</f>
        <v>2.6236460930899619</v>
      </c>
      <c r="AN143" s="94">
        <f ca="1">MIN(IFERROR(SUM(OFFSET(AN82,0,-AN25,1,AN25))/$F82,0),SUM($H82:$CC82)-SUM($G143:AM143))</f>
        <v>2.6236460930899619</v>
      </c>
      <c r="AO143" s="94">
        <f ca="1">MIN(IFERROR(SUM(OFFSET(AO82,0,-AO25,1,AO25))/$F82,0),SUM($H82:$CC82)-SUM($G143:AN143))</f>
        <v>2.6236460930899619</v>
      </c>
      <c r="AP143" s="94">
        <f ca="1">MIN(IFERROR(SUM(OFFSET(AP82,0,-AP25,1,AP25))/$F82,0),SUM($H82:$CC82)-SUM($G143:AO143))</f>
        <v>2.6236460930899619</v>
      </c>
      <c r="AQ143" s="94">
        <f ca="1">MIN(IFERROR(SUM(OFFSET(AQ82,0,-AQ25,1,AQ25))/$F82,0),SUM($H82:$CC82)-SUM($G143:AP143))</f>
        <v>2.6236460930899619</v>
      </c>
      <c r="AR143" s="94">
        <f ca="1">MIN(IFERROR(SUM(OFFSET(AR82,0,-AR25,1,AR25))/$F82,0),SUM($H82:$CC82)-SUM($G143:AQ143))</f>
        <v>2.6236460930899619</v>
      </c>
      <c r="AS143" s="94">
        <f ca="1">MIN(IFERROR(SUM(OFFSET(AS82,0,-AS25,1,AS25))/$F82,0),SUM($H82:$CC82)-SUM($G143:AR143))</f>
        <v>2.6236460930899619</v>
      </c>
      <c r="AT143" s="94">
        <f ca="1">MIN(IFERROR(SUM(OFFSET(AT82,0,-AT25,1,AT25))/$F82,0),SUM($H82:$CC82)-SUM($G143:AS143))</f>
        <v>2.6236460930899619</v>
      </c>
      <c r="AU143" s="94">
        <f ca="1">MIN(IFERROR(SUM(OFFSET(AU82,0,-AU25,1,AU25))/$F82,0),SUM($H82:$CC82)-SUM($G143:AT143))</f>
        <v>2.6236460930899619</v>
      </c>
      <c r="AV143" s="94">
        <f ca="1">MIN(IFERROR(SUM(OFFSET(AV82,0,-AV25,1,AV25))/$F82,0),SUM($H82:$CC82)-SUM($G143:AU143))</f>
        <v>2.6236460930899619</v>
      </c>
      <c r="AW143" s="94">
        <f ca="1">MIN(IFERROR(SUM(OFFSET(AW82,0,-AW25,1,AW25))/$F82,0),SUM($H82:$CC82)-SUM($G143:AV143))</f>
        <v>2.6236460930899619</v>
      </c>
      <c r="AX143" s="94">
        <f ca="1">MIN(IFERROR(SUM(OFFSET(AX82,0,-AX25,1,AX25))/$F82,0),SUM($H82:$CC82)-SUM($G143:AW143))</f>
        <v>2.6236460930899619</v>
      </c>
      <c r="AY143" s="94">
        <f ca="1">MIN(IFERROR(SUM(OFFSET(AY82,0,-AY25,1,AY25))/$F82,0),SUM($H82:$CC82)-SUM($G143:AX143))</f>
        <v>2.6236460930899619</v>
      </c>
      <c r="AZ143" s="94">
        <f ca="1">MIN(IFERROR(SUM(OFFSET(AZ82,0,-AZ25,1,AZ25))/$F82,0),SUM($H82:$CC82)-SUM($G143:AY143))</f>
        <v>2.6236460930899619</v>
      </c>
      <c r="BA143" s="94">
        <f ca="1">MIN(IFERROR(SUM(OFFSET(BA82,0,-BA25,1,BA25))/$F82,0),SUM($H82:$CC82)-SUM($G143:AZ143))</f>
        <v>2.6236460930899619</v>
      </c>
      <c r="BB143" s="94">
        <f ca="1">MIN(IFERROR(SUM(OFFSET(BB82,0,-BB25,1,BB25))/$F82,0),SUM($H82:$CC82)-SUM($G143:BA143))</f>
        <v>2.6236460930899619</v>
      </c>
      <c r="BC143" s="94">
        <f ca="1">MIN(IFERROR(SUM(OFFSET(BC82,0,-BC25,1,BC25))/$F82,0),SUM($H82:$CC82)-SUM($G143:BB143))</f>
        <v>2.6236460930899619</v>
      </c>
      <c r="BD143" s="94">
        <f ca="1">MIN(IFERROR(SUM(OFFSET(BD82,0,-BD25,1,BD25))/$F82,0),SUM($H82:$CC82)-SUM($G143:BC143))</f>
        <v>2.6236460930899619</v>
      </c>
      <c r="BE143" s="94">
        <f ca="1">MIN(IFERROR(SUM(OFFSET(BE82,0,-BE25,1,BE25))/$F82,0),SUM($H82:$CC82)-SUM($G143:BD143))</f>
        <v>2.6236460930899619</v>
      </c>
      <c r="BF143" s="94">
        <f ca="1">MIN(IFERROR(SUM(OFFSET(BF82,0,-BF25,1,BF25))/$F82,0),SUM($H82:$CC82)-SUM($G143:BE143))</f>
        <v>2.6236460930899619</v>
      </c>
      <c r="BG143" s="94">
        <f ca="1">MIN(IFERROR(SUM(OFFSET(BG82,0,-BG25,1,BG25))/$F82,0),SUM($H82:$CC82)-SUM($G143:BF143))</f>
        <v>2.6236460930899619</v>
      </c>
      <c r="BH143" s="94">
        <f ca="1">MIN(IFERROR(SUM(OFFSET(BH82,0,-BH25,1,BH25))/$F82,0),SUM($H82:$CC82)-SUM($G143:BG143))</f>
        <v>2.6236460930899619</v>
      </c>
      <c r="BI143" s="94">
        <f ca="1">MIN(IFERROR(SUM(OFFSET(BI82,0,-BI25,1,BI25))/$F82,0),SUM($H82:$CC82)-SUM($G143:BH143))</f>
        <v>2.6236460930899619</v>
      </c>
      <c r="BJ143" s="94">
        <f ca="1">MIN(IFERROR(SUM(OFFSET(BJ82,0,-BJ25,1,BJ25))/$F82,0),SUM($H82:$CC82)-SUM($G143:BI143))</f>
        <v>2.6236460930899619</v>
      </c>
      <c r="BK143" s="94">
        <f ca="1">MIN(IFERROR(SUM(OFFSET(BK82,0,-BK25,1,BK25))/$F82,0),SUM($H82:$CC82)-SUM($G143:BJ143))</f>
        <v>2.6236460930899619</v>
      </c>
      <c r="BL143" s="94">
        <f ca="1">MIN(IFERROR(SUM(OFFSET(BL82,0,-BL25,1,BL25))/$F82,0),SUM($H82:$CC82)-SUM($G143:BK143))</f>
        <v>2.6236460930899619</v>
      </c>
      <c r="BM143" s="94">
        <f ca="1">MIN(IFERROR(SUM(OFFSET(BM82,0,-BM25,1,BM25))/$F82,0),SUM($H82:$CC82)-SUM($G143:BL143))</f>
        <v>2.6236460930899619</v>
      </c>
      <c r="BN143" s="94">
        <f ca="1">MIN(IFERROR(SUM(OFFSET(BN82,0,-BN25,1,BN25))/$F82,0),SUM($H82:$CC82)-SUM($G143:BM143))</f>
        <v>2.6236460930899619</v>
      </c>
      <c r="BO143" s="94">
        <f ca="1">MIN(IFERROR(SUM(OFFSET(BO82,0,-BO25,1,BO25))/$F82,0),SUM($H82:$CC82)-SUM($G143:BN143))</f>
        <v>2.6236460930899619</v>
      </c>
      <c r="BP143" s="94">
        <f ca="1">MIN(IFERROR(SUM(OFFSET(BP82,0,-BP25,1,BP25))/$F82,0),SUM($H82:$CC82)-SUM($G143:BO143))</f>
        <v>2.6236460930899619</v>
      </c>
      <c r="BQ143" s="94">
        <f ca="1">MIN(IFERROR(SUM(OFFSET(BQ82,0,-BQ25,1,BQ25))/$F82,0),SUM($H82:$CC82)-SUM($G143:BP143))</f>
        <v>2.2504293883395894</v>
      </c>
      <c r="BR143" s="94">
        <f ca="1">MIN(IFERROR(SUM(OFFSET(BR82,0,-BR25,1,BR25))/$F82,0),SUM($H82:$CC82)-SUM($G143:BQ143))</f>
        <v>1.3761905350099122</v>
      </c>
      <c r="BS143" s="94">
        <f ca="1">MIN(IFERROR(SUM(OFFSET(BS82,0,-BS25,1,BS25))/$F82,0),SUM($H82:$CC82)-SUM($G143:BR143))</f>
        <v>0.80346159306537956</v>
      </c>
      <c r="BT143" s="94">
        <f ca="1">MIN(IFERROR(SUM(OFFSET(BT82,0,-BT25,1,BT25))/$F82,0),SUM($H82:$CC82)-SUM($G143:BS143))</f>
        <v>0.17822108370694423</v>
      </c>
      <c r="BU143" s="94">
        <f ca="1">MIN(IFERROR(SUM(OFFSET(BU82,0,-BU25,1,BU25))/$F82,0),SUM($H82:$CC82)-SUM($G143:BT143))</f>
        <v>0</v>
      </c>
      <c r="BV143" s="94">
        <f ca="1">MIN(IFERROR(SUM(OFFSET(BV82,0,-BV25,1,BV25))/$F82,0),SUM($H82:$CC82)-SUM($G143:BU143))</f>
        <v>0</v>
      </c>
      <c r="BW143" s="94">
        <f ca="1">MIN(IFERROR(SUM(OFFSET(BW82,0,-BW25,1,BW25))/$F82,0),SUM($H82:$CC82)-SUM($G143:BV143))</f>
        <v>0</v>
      </c>
      <c r="BX143" s="94">
        <f ca="1">MIN(IFERROR(SUM(OFFSET(BX82,0,-BX25,1,BX25))/$F82,0),SUM($H82:$CC82)-SUM($G143:BW143))</f>
        <v>0</v>
      </c>
      <c r="BY143" s="94">
        <f ca="1">MIN(IFERROR(SUM(OFFSET(BY82,0,-BY25,1,BY25))/$F82,0),SUM($H82:$CC82)-SUM($G143:BX143))</f>
        <v>0</v>
      </c>
      <c r="BZ143" s="94">
        <f ca="1">MIN(IFERROR(SUM(OFFSET(BZ82,0,-BZ25,1,BZ25))/$F82,0),SUM($H82:$CC82)-SUM($G143:BY143))</f>
        <v>0</v>
      </c>
      <c r="CA143" s="94">
        <f ca="1">MIN(IFERROR(SUM(OFFSET(CA82,0,-CA25,1,CA25))/$F82,0),SUM($H82:$CC82)-SUM($G143:BZ143))</f>
        <v>0</v>
      </c>
      <c r="CB143" s="94">
        <f ca="1">MIN(IFERROR(SUM(OFFSET(CB82,0,-CB25,1,CB25))/$F82,0),SUM($H82:$CC82)-SUM($G143:CA143))</f>
        <v>0</v>
      </c>
      <c r="CC143" s="94">
        <f ca="1">MIN(IFERROR(SUM(OFFSET(CC82,0,-CC25,1,CC25))/$F82,0),SUM($H82:$CC82)-SUM($G143:CB143))</f>
        <v>0</v>
      </c>
    </row>
    <row r="144" spans="2:81" outlineLevel="1" x14ac:dyDescent="0.25">
      <c r="B144" s="92" t="str">
        <f>Inputs!B36</f>
        <v>Distribution system assets</v>
      </c>
      <c r="C144" s="98" t="str">
        <f>"Real "&amp;Inputs!$C$8</f>
        <v>Real 2010</v>
      </c>
      <c r="D144" s="230">
        <f t="shared" ca="1" si="221"/>
        <v>0</v>
      </c>
      <c r="E144" s="123">
        <f t="shared" si="222"/>
        <v>580.77344071459129</v>
      </c>
      <c r="F144" s="94">
        <f t="shared" ca="1" si="223"/>
        <v>580.77344071459129</v>
      </c>
      <c r="G144" s="31"/>
      <c r="H144" s="94">
        <f ca="1">MIN(IFERROR(SUM(OFFSET(H83,0,-H26,1,H26))/$F83,0),SUM($H83:$CC83)-SUM($G144:G144))</f>
        <v>0</v>
      </c>
      <c r="I144" s="94">
        <f ca="1">MIN(IFERROR(SUM(OFFSET(I83,0,-I26,1,I26))/$F83,0),SUM($H83:$CC83)-SUM($G144:H144))</f>
        <v>2.5467837909566247</v>
      </c>
      <c r="J144" s="94">
        <f ca="1">MIN(IFERROR(SUM(OFFSET(J83,0,-J26,1,J26))/$F83,0),SUM($H83:$CC83)-SUM($G144:I144))</f>
        <v>5.4685493590289784</v>
      </c>
      <c r="K144" s="94">
        <f ca="1">MIN(IFERROR(SUM(OFFSET(K83,0,-K26,1,K26))/$F83,0),SUM($H83:$CC83)-SUM($G144:J144))</f>
        <v>8.7808226342563582</v>
      </c>
      <c r="L144" s="94">
        <f ca="1">MIN(IFERROR(SUM(OFFSET(L83,0,-L26,1,L26))/$F83,0),SUM($H83:$CC83)-SUM($G144:K144))</f>
        <v>12.328340050742812</v>
      </c>
      <c r="M144" s="94">
        <f ca="1">MIN(IFERROR(SUM(OFFSET(M83,0,-M26,1,M26))/$F83,0),SUM($H83:$CC83)-SUM($G144:L144))</f>
        <v>16.31386069423009</v>
      </c>
      <c r="N144" s="94">
        <f ca="1">MIN(IFERROR(SUM(OFFSET(N83,0,-N26,1,N26))/$F83,0),SUM($H83:$CC83)-SUM($G144:M144))</f>
        <v>16.31386069423009</v>
      </c>
      <c r="O144" s="94">
        <f ca="1">MIN(IFERROR(SUM(OFFSET(O83,0,-O26,1,O26))/$F83,0),SUM($H83:$CC83)-SUM($G144:N144))</f>
        <v>16.31386069423009</v>
      </c>
      <c r="P144" s="94">
        <f ca="1">MIN(IFERROR(SUM(OFFSET(P83,0,-P26,1,P26))/$F83,0),SUM($H83:$CC83)-SUM($G144:O144))</f>
        <v>16.31386069423009</v>
      </c>
      <c r="Q144" s="94">
        <f ca="1">MIN(IFERROR(SUM(OFFSET(Q83,0,-Q26,1,Q26))/$F83,0),SUM($H83:$CC83)-SUM($G144:P144))</f>
        <v>16.31386069423009</v>
      </c>
      <c r="R144" s="94">
        <f ca="1">MIN(IFERROR(SUM(OFFSET(R83,0,-R26,1,R26))/$F83,0),SUM($H83:$CC83)-SUM($G144:Q144))</f>
        <v>16.31386069423009</v>
      </c>
      <c r="S144" s="94">
        <f ca="1">MIN(IFERROR(SUM(OFFSET(S83,0,-S26,1,S26))/$F83,0),SUM($H83:$CC83)-SUM($G144:R144))</f>
        <v>16.31386069423009</v>
      </c>
      <c r="T144" s="94">
        <f ca="1">MIN(IFERROR(SUM(OFFSET(T83,0,-T26,1,T26))/$F83,0),SUM($H83:$CC83)-SUM($G144:S144))</f>
        <v>16.31386069423009</v>
      </c>
      <c r="U144" s="94">
        <f ca="1">MIN(IFERROR(SUM(OFFSET(U83,0,-U26,1,U26))/$F83,0),SUM($H83:$CC83)-SUM($G144:T144))</f>
        <v>16.31386069423009</v>
      </c>
      <c r="V144" s="94">
        <f ca="1">MIN(IFERROR(SUM(OFFSET(V83,0,-V26,1,V26))/$F83,0),SUM($H83:$CC83)-SUM($G144:U144))</f>
        <v>16.31386069423009</v>
      </c>
      <c r="W144" s="94">
        <f ca="1">MIN(IFERROR(SUM(OFFSET(W83,0,-W26,1,W26))/$F83,0),SUM($H83:$CC83)-SUM($G144:V144))</f>
        <v>16.31386069423009</v>
      </c>
      <c r="X144" s="94">
        <f ca="1">MIN(IFERROR(SUM(OFFSET(X83,0,-X26,1,X26))/$F83,0),SUM($H83:$CC83)-SUM($G144:W144))</f>
        <v>16.31386069423009</v>
      </c>
      <c r="Y144" s="94">
        <f ca="1">MIN(IFERROR(SUM(OFFSET(Y83,0,-Y26,1,Y26))/$F83,0),SUM($H83:$CC83)-SUM($G144:X144))</f>
        <v>16.31386069423009</v>
      </c>
      <c r="Z144" s="94">
        <f ca="1">MIN(IFERROR(SUM(OFFSET(Z83,0,-Z26,1,Z26))/$F83,0),SUM($H83:$CC83)-SUM($G144:Y144))</f>
        <v>16.31386069423009</v>
      </c>
      <c r="AA144" s="94">
        <f ca="1">MIN(IFERROR(SUM(OFFSET(AA83,0,-AA26,1,AA26))/$F83,0),SUM($H83:$CC83)-SUM($G144:Z144))</f>
        <v>16.31386069423009</v>
      </c>
      <c r="AB144" s="94">
        <f ca="1">MIN(IFERROR(SUM(OFFSET(AB83,0,-AB26,1,AB26))/$F83,0),SUM($H83:$CC83)-SUM($G144:AA144))</f>
        <v>16.31386069423009</v>
      </c>
      <c r="AC144" s="94">
        <f ca="1">MIN(IFERROR(SUM(OFFSET(AC83,0,-AC26,1,AC26))/$F83,0),SUM($H83:$CC83)-SUM($G144:AB144))</f>
        <v>16.31386069423009</v>
      </c>
      <c r="AD144" s="94">
        <f ca="1">MIN(IFERROR(SUM(OFFSET(AD83,0,-AD26,1,AD26))/$F83,0),SUM($H83:$CC83)-SUM($G144:AC144))</f>
        <v>16.31386069423009</v>
      </c>
      <c r="AE144" s="94">
        <f ca="1">MIN(IFERROR(SUM(OFFSET(AE83,0,-AE26,1,AE26))/$F83,0),SUM($H83:$CC83)-SUM($G144:AD144))</f>
        <v>16.31386069423009</v>
      </c>
      <c r="AF144" s="94">
        <f ca="1">MIN(IFERROR(SUM(OFFSET(AF83,0,-AF26,1,AF26))/$F83,0),SUM($H83:$CC83)-SUM($G144:AE144))</f>
        <v>16.31386069423009</v>
      </c>
      <c r="AG144" s="94">
        <f ca="1">MIN(IFERROR(SUM(OFFSET(AG83,0,-AG26,1,AG26))/$F83,0),SUM($H83:$CC83)-SUM($G144:AF144))</f>
        <v>16.31386069423009</v>
      </c>
      <c r="AH144" s="94">
        <f ca="1">MIN(IFERROR(SUM(OFFSET(AH83,0,-AH26,1,AH26))/$F83,0),SUM($H83:$CC83)-SUM($G144:AG144))</f>
        <v>16.31386069423009</v>
      </c>
      <c r="AI144" s="94">
        <f ca="1">MIN(IFERROR(SUM(OFFSET(AI83,0,-AI26,1,AI26))/$F83,0),SUM($H83:$CC83)-SUM($G144:AH144))</f>
        <v>16.31386069423009</v>
      </c>
      <c r="AJ144" s="94">
        <f ca="1">MIN(IFERROR(SUM(OFFSET(AJ83,0,-AJ26,1,AJ26))/$F83,0),SUM($H83:$CC83)-SUM($G144:AI144))</f>
        <v>16.31386069423009</v>
      </c>
      <c r="AK144" s="94">
        <f ca="1">MIN(IFERROR(SUM(OFFSET(AK83,0,-AK26,1,AK26))/$F83,0),SUM($H83:$CC83)-SUM($G144:AJ144))</f>
        <v>16.31386069423009</v>
      </c>
      <c r="AL144" s="94">
        <f ca="1">MIN(IFERROR(SUM(OFFSET(AL83,0,-AL26,1,AL26))/$F83,0),SUM($H83:$CC83)-SUM($G144:AK144))</f>
        <v>16.31386069423009</v>
      </c>
      <c r="AM144" s="94">
        <f ca="1">MIN(IFERROR(SUM(OFFSET(AM83,0,-AM26,1,AM26))/$F83,0),SUM($H83:$CC83)-SUM($G144:AL144))</f>
        <v>16.31386069423009</v>
      </c>
      <c r="AN144" s="94">
        <f ca="1">MIN(IFERROR(SUM(OFFSET(AN83,0,-AN26,1,AN26))/$F83,0),SUM($H83:$CC83)-SUM($G144:AM144))</f>
        <v>16.31386069423009</v>
      </c>
      <c r="AO144" s="94">
        <f ca="1">MIN(IFERROR(SUM(OFFSET(AO83,0,-AO26,1,AO26))/$F83,0),SUM($H83:$CC83)-SUM($G144:AN144))</f>
        <v>16.31386069423009</v>
      </c>
      <c r="AP144" s="94">
        <f ca="1">MIN(IFERROR(SUM(OFFSET(AP83,0,-AP26,1,AP26))/$F83,0),SUM($H83:$CC83)-SUM($G144:AO144))</f>
        <v>16.31386069423009</v>
      </c>
      <c r="AQ144" s="94">
        <f ca="1">MIN(IFERROR(SUM(OFFSET(AQ83,0,-AQ26,1,AQ26))/$F83,0),SUM($H83:$CC83)-SUM($G144:AP144))</f>
        <v>16.31386069423009</v>
      </c>
      <c r="AR144" s="94">
        <f ca="1">MIN(IFERROR(SUM(OFFSET(AR83,0,-AR26,1,AR26))/$F83,0),SUM($H83:$CC83)-SUM($G144:AQ144))</f>
        <v>16.31386069423009</v>
      </c>
      <c r="AS144" s="94">
        <f ca="1">MIN(IFERROR(SUM(OFFSET(AS83,0,-AS26,1,AS26))/$F83,0),SUM($H83:$CC83)-SUM($G144:AR144))</f>
        <v>13.76707690327347</v>
      </c>
      <c r="AT144" s="94">
        <f ca="1">MIN(IFERROR(SUM(OFFSET(AT83,0,-AT26,1,AT26))/$F83,0),SUM($H83:$CC83)-SUM($G144:AS144))</f>
        <v>10.845311335201114</v>
      </c>
      <c r="AU144" s="94">
        <f ca="1">MIN(IFERROR(SUM(OFFSET(AU83,0,-AU26,1,AU26))/$F83,0),SUM($H83:$CC83)-SUM($G144:AT144))</f>
        <v>4.9930144257691609</v>
      </c>
      <c r="AV144" s="94">
        <f ca="1">MIN(IFERROR(SUM(OFFSET(AV83,0,-AV26,1,AV26))/$F83,0),SUM($H83:$CC83)-SUM($G144:AU144))</f>
        <v>0</v>
      </c>
      <c r="AW144" s="94">
        <f ca="1">MIN(IFERROR(SUM(OFFSET(AW83,0,-AW26,1,AW26))/$F83,0),SUM($H83:$CC83)-SUM($G144:AV144))</f>
        <v>0</v>
      </c>
      <c r="AX144" s="94">
        <f ca="1">MIN(IFERROR(SUM(OFFSET(AX83,0,-AX26,1,AX26))/$F83,0),SUM($H83:$CC83)-SUM($G144:AW144))</f>
        <v>0</v>
      </c>
      <c r="AY144" s="94">
        <f ca="1">MIN(IFERROR(SUM(OFFSET(AY83,0,-AY26,1,AY26))/$F83,0),SUM($H83:$CC83)-SUM($G144:AX144))</f>
        <v>0</v>
      </c>
      <c r="AZ144" s="94">
        <f ca="1">MIN(IFERROR(SUM(OFFSET(AZ83,0,-AZ26,1,AZ26))/$F83,0),SUM($H83:$CC83)-SUM($G144:AY144))</f>
        <v>0</v>
      </c>
      <c r="BA144" s="94">
        <f ca="1">MIN(IFERROR(SUM(OFFSET(BA83,0,-BA26,1,BA26))/$F83,0),SUM($H83:$CC83)-SUM($G144:AZ144))</f>
        <v>0</v>
      </c>
      <c r="BB144" s="94">
        <f ca="1">MIN(IFERROR(SUM(OFFSET(BB83,0,-BB26,1,BB26))/$F83,0),SUM($H83:$CC83)-SUM($G144:BA144))</f>
        <v>0</v>
      </c>
      <c r="BC144" s="94">
        <f ca="1">MIN(IFERROR(SUM(OFFSET(BC83,0,-BC26,1,BC26))/$F83,0),SUM($H83:$CC83)-SUM($G144:BB144))</f>
        <v>0</v>
      </c>
      <c r="BD144" s="94">
        <f ca="1">MIN(IFERROR(SUM(OFFSET(BD83,0,-BD26,1,BD26))/$F83,0),SUM($H83:$CC83)-SUM($G144:BC144))</f>
        <v>0</v>
      </c>
      <c r="BE144" s="94">
        <f ca="1">MIN(IFERROR(SUM(OFFSET(BE83,0,-BE26,1,BE26))/$F83,0),SUM($H83:$CC83)-SUM($G144:BD144))</f>
        <v>0</v>
      </c>
      <c r="BF144" s="94">
        <f ca="1">MIN(IFERROR(SUM(OFFSET(BF83,0,-BF26,1,BF26))/$F83,0),SUM($H83:$CC83)-SUM($G144:BE144))</f>
        <v>0</v>
      </c>
      <c r="BG144" s="94">
        <f ca="1">MIN(IFERROR(SUM(OFFSET(BG83,0,-BG26,1,BG26))/$F83,0),SUM($H83:$CC83)-SUM($G144:BF144))</f>
        <v>0</v>
      </c>
      <c r="BH144" s="94">
        <f ca="1">MIN(IFERROR(SUM(OFFSET(BH83,0,-BH26,1,BH26))/$F83,0),SUM($H83:$CC83)-SUM($G144:BG144))</f>
        <v>0</v>
      </c>
      <c r="BI144" s="94">
        <f ca="1">MIN(IFERROR(SUM(OFFSET(BI83,0,-BI26,1,BI26))/$F83,0),SUM($H83:$CC83)-SUM($G144:BH144))</f>
        <v>0</v>
      </c>
      <c r="BJ144" s="94">
        <f ca="1">MIN(IFERROR(SUM(OFFSET(BJ83,0,-BJ26,1,BJ26))/$F83,0),SUM($H83:$CC83)-SUM($G144:BI144))</f>
        <v>0</v>
      </c>
      <c r="BK144" s="94">
        <f ca="1">MIN(IFERROR(SUM(OFFSET(BK83,0,-BK26,1,BK26))/$F83,0),SUM($H83:$CC83)-SUM($G144:BJ144))</f>
        <v>0</v>
      </c>
      <c r="BL144" s="94">
        <f ca="1">MIN(IFERROR(SUM(OFFSET(BL83,0,-BL26,1,BL26))/$F83,0),SUM($H83:$CC83)-SUM($G144:BK144))</f>
        <v>0</v>
      </c>
      <c r="BM144" s="94">
        <f ca="1">MIN(IFERROR(SUM(OFFSET(BM83,0,-BM26,1,BM26))/$F83,0),SUM($H83:$CC83)-SUM($G144:BL144))</f>
        <v>0</v>
      </c>
      <c r="BN144" s="94">
        <f ca="1">MIN(IFERROR(SUM(OFFSET(BN83,0,-BN26,1,BN26))/$F83,0),SUM($H83:$CC83)-SUM($G144:BM144))</f>
        <v>0</v>
      </c>
      <c r="BO144" s="94">
        <f ca="1">MIN(IFERROR(SUM(OFFSET(BO83,0,-BO26,1,BO26))/$F83,0),SUM($H83:$CC83)-SUM($G144:BN144))</f>
        <v>0</v>
      </c>
      <c r="BP144" s="94">
        <f ca="1">MIN(IFERROR(SUM(OFFSET(BP83,0,-BP26,1,BP26))/$F83,0),SUM($H83:$CC83)-SUM($G144:BO144))</f>
        <v>0</v>
      </c>
      <c r="BQ144" s="94">
        <f ca="1">MIN(IFERROR(SUM(OFFSET(BQ83,0,-BQ26,1,BQ26))/$F83,0),SUM($H83:$CC83)-SUM($G144:BP144))</f>
        <v>0</v>
      </c>
      <c r="BR144" s="94">
        <f ca="1">MIN(IFERROR(SUM(OFFSET(BR83,0,-BR26,1,BR26))/$F83,0),SUM($H83:$CC83)-SUM($G144:BQ144))</f>
        <v>0</v>
      </c>
      <c r="BS144" s="94">
        <f ca="1">MIN(IFERROR(SUM(OFFSET(BS83,0,-BS26,1,BS26))/$F83,0),SUM($H83:$CC83)-SUM($G144:BR144))</f>
        <v>0</v>
      </c>
      <c r="BT144" s="94">
        <f ca="1">MIN(IFERROR(SUM(OFFSET(BT83,0,-BT26,1,BT26))/$F83,0),SUM($H83:$CC83)-SUM($G144:BS144))</f>
        <v>0</v>
      </c>
      <c r="BU144" s="94">
        <f ca="1">MIN(IFERROR(SUM(OFFSET(BU83,0,-BU26,1,BU26))/$F83,0),SUM($H83:$CC83)-SUM($G144:BT144))</f>
        <v>0</v>
      </c>
      <c r="BV144" s="94">
        <f ca="1">MIN(IFERROR(SUM(OFFSET(BV83,0,-BV26,1,BV26))/$F83,0),SUM($H83:$CC83)-SUM($G144:BU144))</f>
        <v>0</v>
      </c>
      <c r="BW144" s="94">
        <f ca="1">MIN(IFERROR(SUM(OFFSET(BW83,0,-BW26,1,BW26))/$F83,0),SUM($H83:$CC83)-SUM($G144:BV144))</f>
        <v>0</v>
      </c>
      <c r="BX144" s="94">
        <f ca="1">MIN(IFERROR(SUM(OFFSET(BX83,0,-BX26,1,BX26))/$F83,0),SUM($H83:$CC83)-SUM($G144:BW144))</f>
        <v>0</v>
      </c>
      <c r="BY144" s="94">
        <f ca="1">MIN(IFERROR(SUM(OFFSET(BY83,0,-BY26,1,BY26))/$F83,0),SUM($H83:$CC83)-SUM($G144:BX144))</f>
        <v>0</v>
      </c>
      <c r="BZ144" s="94">
        <f ca="1">MIN(IFERROR(SUM(OFFSET(BZ83,0,-BZ26,1,BZ26))/$F83,0),SUM($H83:$CC83)-SUM($G144:BY144))</f>
        <v>0</v>
      </c>
      <c r="CA144" s="94">
        <f ca="1">MIN(IFERROR(SUM(OFFSET(CA83,0,-CA26,1,CA26))/$F83,0),SUM($H83:$CC83)-SUM($G144:BZ144))</f>
        <v>0</v>
      </c>
      <c r="CB144" s="94">
        <f ca="1">MIN(IFERROR(SUM(OFFSET(CB83,0,-CB26,1,CB26))/$F83,0),SUM($H83:$CC83)-SUM($G144:CA144))</f>
        <v>0</v>
      </c>
      <c r="CC144" s="94">
        <f ca="1">MIN(IFERROR(SUM(OFFSET(CC83,0,-CC26,1,CC26))/$F83,0),SUM($H83:$CC83)-SUM($G144:CB144))</f>
        <v>0</v>
      </c>
    </row>
    <row r="145" spans="2:81" outlineLevel="1" x14ac:dyDescent="0.25">
      <c r="B145" s="92" t="str">
        <f>Inputs!B37</f>
        <v>Metering</v>
      </c>
      <c r="C145" s="98" t="str">
        <f>"Real "&amp;Inputs!$C$8</f>
        <v>Real 2010</v>
      </c>
      <c r="D145" s="230">
        <f t="shared" ca="1" si="221"/>
        <v>0</v>
      </c>
      <c r="E145" s="123">
        <f t="shared" si="222"/>
        <v>1.6279782468131463</v>
      </c>
      <c r="F145" s="94">
        <f t="shared" ca="1" si="223"/>
        <v>1.6279782468131461</v>
      </c>
      <c r="G145" s="31"/>
      <c r="H145" s="94">
        <f ca="1">MIN(IFERROR(SUM(OFFSET(H84,0,-H27,1,H27))/$F84,0),SUM($H84:$CC84)-SUM($G145:G145))</f>
        <v>0</v>
      </c>
      <c r="I145" s="94">
        <f ca="1">MIN(IFERROR(SUM(OFFSET(I84,0,-I27,1,I27))/$F84,0),SUM($H84:$CC84)-SUM($G145:H145))</f>
        <v>-8.4785016419252073E-4</v>
      </c>
      <c r="J145" s="94">
        <f ca="1">MIN(IFERROR(SUM(OFFSET(J84,0,-J27,1,J27))/$F84,0),SUM($H84:$CC84)-SUM($G145:I145))</f>
        <v>-8.4785016419252073E-4</v>
      </c>
      <c r="K145" s="94">
        <f ca="1">MIN(IFERROR(SUM(OFFSET(K84,0,-K27,1,K27))/$F84,0),SUM($H84:$CC84)-SUM($G145:J145))</f>
        <v>-8.4785016419252073E-4</v>
      </c>
      <c r="L145" s="94">
        <f ca="1">MIN(IFERROR(SUM(OFFSET(L84,0,-L27,1,L27))/$F84,0),SUM($H84:$CC84)-SUM($G145:K145))</f>
        <v>-8.4785016419252073E-4</v>
      </c>
      <c r="M145" s="94">
        <f ca="1">MIN(IFERROR(SUM(OFFSET(M84,0,-M27,1,M27))/$F84,0),SUM($H84:$CC84)-SUM($G145:L145))</f>
        <v>0.32559564936262925</v>
      </c>
      <c r="N145" s="94">
        <f ca="1">MIN(IFERROR(SUM(OFFSET(N84,0,-N27,1,N27))/$F84,0),SUM($H84:$CC84)-SUM($G145:M145))</f>
        <v>0.32644349952682178</v>
      </c>
      <c r="O145" s="94">
        <f ca="1">MIN(IFERROR(SUM(OFFSET(O84,0,-O27,1,O27))/$F84,0),SUM($H84:$CC84)-SUM($G145:N145))</f>
        <v>0.32644349952682178</v>
      </c>
      <c r="P145" s="94">
        <f ca="1">MIN(IFERROR(SUM(OFFSET(P84,0,-P27,1,P27))/$F84,0),SUM($H84:$CC84)-SUM($G145:O145))</f>
        <v>0.32644349952682178</v>
      </c>
      <c r="Q145" s="94">
        <f ca="1">MIN(IFERROR(SUM(OFFSET(Q84,0,-Q27,1,Q27))/$F84,0),SUM($H84:$CC84)-SUM($G145:P145))</f>
        <v>0.32644349952682178</v>
      </c>
      <c r="R145" s="94">
        <f ca="1">MIN(IFERROR(SUM(OFFSET(R84,0,-R27,1,R27))/$F84,0),SUM($H84:$CC84)-SUM($G145:Q145))</f>
        <v>0</v>
      </c>
      <c r="S145" s="94">
        <f ca="1">MIN(IFERROR(SUM(OFFSET(S84,0,-S27,1,S27))/$F84,0),SUM($H84:$CC84)-SUM($G145:R145))</f>
        <v>0</v>
      </c>
      <c r="T145" s="94">
        <f ca="1">MIN(IFERROR(SUM(OFFSET(T84,0,-T27,1,T27))/$F84,0),SUM($H84:$CC84)-SUM($G145:S145))</f>
        <v>0</v>
      </c>
      <c r="U145" s="94">
        <f ca="1">MIN(IFERROR(SUM(OFFSET(U84,0,-U27,1,U27))/$F84,0),SUM($H84:$CC84)-SUM($G145:T145))</f>
        <v>0</v>
      </c>
      <c r="V145" s="94">
        <f ca="1">MIN(IFERROR(SUM(OFFSET(V84,0,-V27,1,V27))/$F84,0),SUM($H84:$CC84)-SUM($G145:U145))</f>
        <v>0</v>
      </c>
      <c r="W145" s="94">
        <f ca="1">MIN(IFERROR(SUM(OFFSET(W84,0,-W27,1,W27))/$F84,0),SUM($H84:$CC84)-SUM($G145:V145))</f>
        <v>0</v>
      </c>
      <c r="X145" s="94">
        <f ca="1">MIN(IFERROR(SUM(OFFSET(X84,0,-X27,1,X27))/$F84,0),SUM($H84:$CC84)-SUM($G145:W145))</f>
        <v>0</v>
      </c>
      <c r="Y145" s="94">
        <f ca="1">MIN(IFERROR(SUM(OFFSET(Y84,0,-Y27,1,Y27))/$F84,0),SUM($H84:$CC84)-SUM($G145:X145))</f>
        <v>0</v>
      </c>
      <c r="Z145" s="94">
        <f ca="1">MIN(IFERROR(SUM(OFFSET(Z84,0,-Z27,1,Z27))/$F84,0),SUM($H84:$CC84)-SUM($G145:Y145))</f>
        <v>0</v>
      </c>
      <c r="AA145" s="94">
        <f ca="1">MIN(IFERROR(SUM(OFFSET(AA84,0,-AA27,1,AA27))/$F84,0),SUM($H84:$CC84)-SUM($G145:Z145))</f>
        <v>0</v>
      </c>
      <c r="AB145" s="94">
        <f ca="1">MIN(IFERROR(SUM(OFFSET(AB84,0,-AB27,1,AB27))/$F84,0),SUM($H84:$CC84)-SUM($G145:AA145))</f>
        <v>0</v>
      </c>
      <c r="AC145" s="94">
        <f ca="1">MIN(IFERROR(SUM(OFFSET(AC84,0,-AC27,1,AC27))/$F84,0),SUM($H84:$CC84)-SUM($G145:AB145))</f>
        <v>0</v>
      </c>
      <c r="AD145" s="94">
        <f ca="1">MIN(IFERROR(SUM(OFFSET(AD84,0,-AD27,1,AD27))/$F84,0),SUM($H84:$CC84)-SUM($G145:AC145))</f>
        <v>0</v>
      </c>
      <c r="AE145" s="94">
        <f ca="1">MIN(IFERROR(SUM(OFFSET(AE84,0,-AE27,1,AE27))/$F84,0),SUM($H84:$CC84)-SUM($G145:AD145))</f>
        <v>0</v>
      </c>
      <c r="AF145" s="94">
        <f ca="1">MIN(IFERROR(SUM(OFFSET(AF84,0,-AF27,1,AF27))/$F84,0),SUM($H84:$CC84)-SUM($G145:AE145))</f>
        <v>0</v>
      </c>
      <c r="AG145" s="94">
        <f ca="1">MIN(IFERROR(SUM(OFFSET(AG84,0,-AG27,1,AG27))/$F84,0),SUM($H84:$CC84)-SUM($G145:AF145))</f>
        <v>0</v>
      </c>
      <c r="AH145" s="94">
        <f ca="1">MIN(IFERROR(SUM(OFFSET(AH84,0,-AH27,1,AH27))/$F84,0),SUM($H84:$CC84)-SUM($G145:AG145))</f>
        <v>0</v>
      </c>
      <c r="AI145" s="94">
        <f ca="1">MIN(IFERROR(SUM(OFFSET(AI84,0,-AI27,1,AI27))/$F84,0),SUM($H84:$CC84)-SUM($G145:AH145))</f>
        <v>0</v>
      </c>
      <c r="AJ145" s="94">
        <f ca="1">MIN(IFERROR(SUM(OFFSET(AJ84,0,-AJ27,1,AJ27))/$F84,0),SUM($H84:$CC84)-SUM($G145:AI145))</f>
        <v>0</v>
      </c>
      <c r="AK145" s="94">
        <f ca="1">MIN(IFERROR(SUM(OFFSET(AK84,0,-AK27,1,AK27))/$F84,0),SUM($H84:$CC84)-SUM($G145:AJ145))</f>
        <v>0</v>
      </c>
      <c r="AL145" s="94">
        <f ca="1">MIN(IFERROR(SUM(OFFSET(AL84,0,-AL27,1,AL27))/$F84,0),SUM($H84:$CC84)-SUM($G145:AK145))</f>
        <v>0</v>
      </c>
      <c r="AM145" s="94">
        <f ca="1">MIN(IFERROR(SUM(OFFSET(AM84,0,-AM27,1,AM27))/$F84,0),SUM($H84:$CC84)-SUM($G145:AL145))</f>
        <v>0</v>
      </c>
      <c r="AN145" s="94">
        <f ca="1">MIN(IFERROR(SUM(OFFSET(AN84,0,-AN27,1,AN27))/$F84,0),SUM($H84:$CC84)-SUM($G145:AM145))</f>
        <v>0</v>
      </c>
      <c r="AO145" s="94">
        <f ca="1">MIN(IFERROR(SUM(OFFSET(AO84,0,-AO27,1,AO27))/$F84,0),SUM($H84:$CC84)-SUM($G145:AN145))</f>
        <v>0</v>
      </c>
      <c r="AP145" s="94">
        <f ca="1">MIN(IFERROR(SUM(OFFSET(AP84,0,-AP27,1,AP27))/$F84,0),SUM($H84:$CC84)-SUM($G145:AO145))</f>
        <v>0</v>
      </c>
      <c r="AQ145" s="94">
        <f ca="1">MIN(IFERROR(SUM(OFFSET(AQ84,0,-AQ27,1,AQ27))/$F84,0),SUM($H84:$CC84)-SUM($G145:AP145))</f>
        <v>0</v>
      </c>
      <c r="AR145" s="94">
        <f ca="1">MIN(IFERROR(SUM(OFFSET(AR84,0,-AR27,1,AR27))/$F84,0),SUM($H84:$CC84)-SUM($G145:AQ145))</f>
        <v>0</v>
      </c>
      <c r="AS145" s="94">
        <f ca="1">MIN(IFERROR(SUM(OFFSET(AS84,0,-AS27,1,AS27))/$F84,0),SUM($H84:$CC84)-SUM($G145:AR145))</f>
        <v>0</v>
      </c>
      <c r="AT145" s="94">
        <f ca="1">MIN(IFERROR(SUM(OFFSET(AT84,0,-AT27,1,AT27))/$F84,0),SUM($H84:$CC84)-SUM($G145:AS145))</f>
        <v>0</v>
      </c>
      <c r="AU145" s="94">
        <f ca="1">MIN(IFERROR(SUM(OFFSET(AU84,0,-AU27,1,AU27))/$F84,0),SUM($H84:$CC84)-SUM($G145:AT145))</f>
        <v>0</v>
      </c>
      <c r="AV145" s="94">
        <f ca="1">MIN(IFERROR(SUM(OFFSET(AV84,0,-AV27,1,AV27))/$F84,0),SUM($H84:$CC84)-SUM($G145:AU145))</f>
        <v>0</v>
      </c>
      <c r="AW145" s="94">
        <f ca="1">MIN(IFERROR(SUM(OFFSET(AW84,0,-AW27,1,AW27))/$F84,0),SUM($H84:$CC84)-SUM($G145:AV145))</f>
        <v>0</v>
      </c>
      <c r="AX145" s="94">
        <f ca="1">MIN(IFERROR(SUM(OFFSET(AX84,0,-AX27,1,AX27))/$F84,0),SUM($H84:$CC84)-SUM($G145:AW145))</f>
        <v>0</v>
      </c>
      <c r="AY145" s="94">
        <f ca="1">MIN(IFERROR(SUM(OFFSET(AY84,0,-AY27,1,AY27))/$F84,0),SUM($H84:$CC84)-SUM($G145:AX145))</f>
        <v>0</v>
      </c>
      <c r="AZ145" s="94">
        <f ca="1">MIN(IFERROR(SUM(OFFSET(AZ84,0,-AZ27,1,AZ27))/$F84,0),SUM($H84:$CC84)-SUM($G145:AY145))</f>
        <v>0</v>
      </c>
      <c r="BA145" s="94">
        <f ca="1">MIN(IFERROR(SUM(OFFSET(BA84,0,-BA27,1,BA27))/$F84,0),SUM($H84:$CC84)-SUM($G145:AZ145))</f>
        <v>0</v>
      </c>
      <c r="BB145" s="94">
        <f ca="1">MIN(IFERROR(SUM(OFFSET(BB84,0,-BB27,1,BB27))/$F84,0),SUM($H84:$CC84)-SUM($G145:BA145))</f>
        <v>0</v>
      </c>
      <c r="BC145" s="94">
        <f ca="1">MIN(IFERROR(SUM(OFFSET(BC84,0,-BC27,1,BC27))/$F84,0),SUM($H84:$CC84)-SUM($G145:BB145))</f>
        <v>0</v>
      </c>
      <c r="BD145" s="94">
        <f ca="1">MIN(IFERROR(SUM(OFFSET(BD84,0,-BD27,1,BD27))/$F84,0),SUM($H84:$CC84)-SUM($G145:BC145))</f>
        <v>0</v>
      </c>
      <c r="BE145" s="94">
        <f ca="1">MIN(IFERROR(SUM(OFFSET(BE84,0,-BE27,1,BE27))/$F84,0),SUM($H84:$CC84)-SUM($G145:BD145))</f>
        <v>0</v>
      </c>
      <c r="BF145" s="94">
        <f ca="1">MIN(IFERROR(SUM(OFFSET(BF84,0,-BF27,1,BF27))/$F84,0),SUM($H84:$CC84)-SUM($G145:BE145))</f>
        <v>0</v>
      </c>
      <c r="BG145" s="94">
        <f ca="1">MIN(IFERROR(SUM(OFFSET(BG84,0,-BG27,1,BG27))/$F84,0),SUM($H84:$CC84)-SUM($G145:BF145))</f>
        <v>0</v>
      </c>
      <c r="BH145" s="94">
        <f ca="1">MIN(IFERROR(SUM(OFFSET(BH84,0,-BH27,1,BH27))/$F84,0),SUM($H84:$CC84)-SUM($G145:BG145))</f>
        <v>0</v>
      </c>
      <c r="BI145" s="94">
        <f ca="1">MIN(IFERROR(SUM(OFFSET(BI84,0,-BI27,1,BI27))/$F84,0),SUM($H84:$CC84)-SUM($G145:BH145))</f>
        <v>0</v>
      </c>
      <c r="BJ145" s="94">
        <f ca="1">MIN(IFERROR(SUM(OFFSET(BJ84,0,-BJ27,1,BJ27))/$F84,0),SUM($H84:$CC84)-SUM($G145:BI145))</f>
        <v>0</v>
      </c>
      <c r="BK145" s="94">
        <f ca="1">MIN(IFERROR(SUM(OFFSET(BK84,0,-BK27,1,BK27))/$F84,0),SUM($H84:$CC84)-SUM($G145:BJ145))</f>
        <v>0</v>
      </c>
      <c r="BL145" s="94">
        <f ca="1">MIN(IFERROR(SUM(OFFSET(BL84,0,-BL27,1,BL27))/$F84,0),SUM($H84:$CC84)-SUM($G145:BK145))</f>
        <v>0</v>
      </c>
      <c r="BM145" s="94">
        <f ca="1">MIN(IFERROR(SUM(OFFSET(BM84,0,-BM27,1,BM27))/$F84,0),SUM($H84:$CC84)-SUM($G145:BL145))</f>
        <v>0</v>
      </c>
      <c r="BN145" s="94">
        <f ca="1">MIN(IFERROR(SUM(OFFSET(BN84,0,-BN27,1,BN27))/$F84,0),SUM($H84:$CC84)-SUM($G145:BM145))</f>
        <v>0</v>
      </c>
      <c r="BO145" s="94">
        <f ca="1">MIN(IFERROR(SUM(OFFSET(BO84,0,-BO27,1,BO27))/$F84,0),SUM($H84:$CC84)-SUM($G145:BN145))</f>
        <v>0</v>
      </c>
      <c r="BP145" s="94">
        <f ca="1">MIN(IFERROR(SUM(OFFSET(BP84,0,-BP27,1,BP27))/$F84,0),SUM($H84:$CC84)-SUM($G145:BO145))</f>
        <v>0</v>
      </c>
      <c r="BQ145" s="94">
        <f ca="1">MIN(IFERROR(SUM(OFFSET(BQ84,0,-BQ27,1,BQ27))/$F84,0),SUM($H84:$CC84)-SUM($G145:BP145))</f>
        <v>0</v>
      </c>
      <c r="BR145" s="94">
        <f ca="1">MIN(IFERROR(SUM(OFFSET(BR84,0,-BR27,1,BR27))/$F84,0),SUM($H84:$CC84)-SUM($G145:BQ145))</f>
        <v>0</v>
      </c>
      <c r="BS145" s="94">
        <f ca="1">MIN(IFERROR(SUM(OFFSET(BS84,0,-BS27,1,BS27))/$F84,0),SUM($H84:$CC84)-SUM($G145:BR145))</f>
        <v>0</v>
      </c>
      <c r="BT145" s="94">
        <f ca="1">MIN(IFERROR(SUM(OFFSET(BT84,0,-BT27,1,BT27))/$F84,0),SUM($H84:$CC84)-SUM($G145:BS145))</f>
        <v>0</v>
      </c>
      <c r="BU145" s="94">
        <f ca="1">MIN(IFERROR(SUM(OFFSET(BU84,0,-BU27,1,BU27))/$F84,0),SUM($H84:$CC84)-SUM($G145:BT145))</f>
        <v>0</v>
      </c>
      <c r="BV145" s="94">
        <f ca="1">MIN(IFERROR(SUM(OFFSET(BV84,0,-BV27,1,BV27))/$F84,0),SUM($H84:$CC84)-SUM($G145:BU145))</f>
        <v>0</v>
      </c>
      <c r="BW145" s="94">
        <f ca="1">MIN(IFERROR(SUM(OFFSET(BW84,0,-BW27,1,BW27))/$F84,0),SUM($H84:$CC84)-SUM($G145:BV145))</f>
        <v>0</v>
      </c>
      <c r="BX145" s="94">
        <f ca="1">MIN(IFERROR(SUM(OFFSET(BX84,0,-BX27,1,BX27))/$F84,0),SUM($H84:$CC84)-SUM($G145:BW145))</f>
        <v>0</v>
      </c>
      <c r="BY145" s="94">
        <f ca="1">MIN(IFERROR(SUM(OFFSET(BY84,0,-BY27,1,BY27))/$F84,0),SUM($H84:$CC84)-SUM($G145:BX145))</f>
        <v>0</v>
      </c>
      <c r="BZ145" s="94">
        <f ca="1">MIN(IFERROR(SUM(OFFSET(BZ84,0,-BZ27,1,BZ27))/$F84,0),SUM($H84:$CC84)-SUM($G145:BY145))</f>
        <v>0</v>
      </c>
      <c r="CA145" s="94">
        <f ca="1">MIN(IFERROR(SUM(OFFSET(CA84,0,-CA27,1,CA27))/$F84,0),SUM($H84:$CC84)-SUM($G145:BZ145))</f>
        <v>0</v>
      </c>
      <c r="CB145" s="94">
        <f ca="1">MIN(IFERROR(SUM(OFFSET(CB84,0,-CB27,1,CB27))/$F84,0),SUM($H84:$CC84)-SUM($G145:CA145))</f>
        <v>0</v>
      </c>
      <c r="CC145" s="94">
        <f ca="1">MIN(IFERROR(SUM(OFFSET(CC84,0,-CC27,1,CC27))/$F84,0),SUM($H84:$CC84)-SUM($G145:CB145))</f>
        <v>0</v>
      </c>
    </row>
    <row r="146" spans="2:81" outlineLevel="1" x14ac:dyDescent="0.25">
      <c r="B146" s="92" t="str">
        <f>Inputs!B38</f>
        <v>Public Lighting</v>
      </c>
      <c r="C146" s="98" t="str">
        <f>"Real "&amp;Inputs!$C$8</f>
        <v>Real 2010</v>
      </c>
      <c r="D146" s="230">
        <f t="shared" ca="1" si="221"/>
        <v>0</v>
      </c>
      <c r="E146" s="123">
        <f t="shared" si="222"/>
        <v>7.1744356582516433E-2</v>
      </c>
      <c r="F146" s="94">
        <f t="shared" ca="1" si="223"/>
        <v>7.1744356582516419E-2</v>
      </c>
      <c r="G146" s="31"/>
      <c r="H146" s="94">
        <f ca="1">MIN(IFERROR(SUM(OFFSET(H85,0,-H28,1,H28))/$F85,0),SUM($H85:$CC85)-SUM($G146:G146))</f>
        <v>0</v>
      </c>
      <c r="I146" s="94">
        <f ca="1">MIN(IFERROR(SUM(OFFSET(I85,0,-I28,1,I28))/$F85,0),SUM($H85:$CC85)-SUM($G146:H146))</f>
        <v>-1.0728045823359516E-2</v>
      </c>
      <c r="J146" s="94">
        <f ca="1">MIN(IFERROR(SUM(OFFSET(J85,0,-J28,1,J28))/$F85,0),SUM($H85:$CC85)-SUM($G146:I146))</f>
        <v>-3.24624967837202E-2</v>
      </c>
      <c r="K146" s="94">
        <f ca="1">MIN(IFERROR(SUM(OFFSET(K85,0,-K28,1,K28))/$F85,0),SUM($H85:$CC85)-SUM($G146:J146))</f>
        <v>-3.24624967837202E-2</v>
      </c>
      <c r="L146" s="94">
        <f ca="1">MIN(IFERROR(SUM(OFFSET(L85,0,-L28,1,L28))/$F85,0),SUM($H85:$CC85)-SUM($G146:K146))</f>
        <v>-3.24624967837202E-2</v>
      </c>
      <c r="M146" s="94">
        <f ca="1">MIN(IFERROR(SUM(OFFSET(M85,0,-M28,1,M28))/$F85,0),SUM($H85:$CC85)-SUM($G146:L146))</f>
        <v>1.4348871316503286E-2</v>
      </c>
      <c r="N146" s="94">
        <f ca="1">MIN(IFERROR(SUM(OFFSET(N85,0,-N28,1,N28))/$F85,0),SUM($H85:$CC85)-SUM($G146:M146))</f>
        <v>2.5076917139862803E-2</v>
      </c>
      <c r="O146" s="94">
        <f ca="1">MIN(IFERROR(SUM(OFFSET(O85,0,-O28,1,O28))/$F85,0),SUM($H85:$CC85)-SUM($G146:N146))</f>
        <v>4.6811368100223488E-2</v>
      </c>
      <c r="P146" s="94">
        <f ca="1">MIN(IFERROR(SUM(OFFSET(P85,0,-P28,1,P28))/$F85,0),SUM($H85:$CC85)-SUM($G146:O146))</f>
        <v>4.6811368100223488E-2</v>
      </c>
      <c r="Q146" s="94">
        <f ca="1">MIN(IFERROR(SUM(OFFSET(Q85,0,-Q28,1,Q28))/$F85,0),SUM($H85:$CC85)-SUM($G146:P146))</f>
        <v>4.6811368100223488E-2</v>
      </c>
      <c r="R146" s="94">
        <f ca="1">MIN(IFERROR(SUM(OFFSET(R85,0,-R28,1,R28))/$F85,0),SUM($H85:$CC85)-SUM($G146:Q146))</f>
        <v>0</v>
      </c>
      <c r="S146" s="94">
        <f ca="1">MIN(IFERROR(SUM(OFFSET(S85,0,-S28,1,S28))/$F85,0),SUM($H85:$CC85)-SUM($G146:R146))</f>
        <v>0</v>
      </c>
      <c r="T146" s="94">
        <f ca="1">MIN(IFERROR(SUM(OFFSET(T85,0,-T28,1,T28))/$F85,0),SUM($H85:$CC85)-SUM($G146:S146))</f>
        <v>0</v>
      </c>
      <c r="U146" s="94">
        <f ca="1">MIN(IFERROR(SUM(OFFSET(U85,0,-U28,1,U28))/$F85,0),SUM($H85:$CC85)-SUM($G146:T146))</f>
        <v>0</v>
      </c>
      <c r="V146" s="94">
        <f ca="1">MIN(IFERROR(SUM(OFFSET(V85,0,-V28,1,V28))/$F85,0),SUM($H85:$CC85)-SUM($G146:U146))</f>
        <v>0</v>
      </c>
      <c r="W146" s="94">
        <f ca="1">MIN(IFERROR(SUM(OFFSET(W85,0,-W28,1,W28))/$F85,0),SUM($H85:$CC85)-SUM($G146:V146))</f>
        <v>0</v>
      </c>
      <c r="X146" s="94">
        <f ca="1">MIN(IFERROR(SUM(OFFSET(X85,0,-X28,1,X28))/$F85,0),SUM($H85:$CC85)-SUM($G146:W146))</f>
        <v>0</v>
      </c>
      <c r="Y146" s="94">
        <f ca="1">MIN(IFERROR(SUM(OFFSET(Y85,0,-Y28,1,Y28))/$F85,0),SUM($H85:$CC85)-SUM($G146:X146))</f>
        <v>0</v>
      </c>
      <c r="Z146" s="94">
        <f ca="1">MIN(IFERROR(SUM(OFFSET(Z85,0,-Z28,1,Z28))/$F85,0),SUM($H85:$CC85)-SUM($G146:Y146))</f>
        <v>0</v>
      </c>
      <c r="AA146" s="94">
        <f ca="1">MIN(IFERROR(SUM(OFFSET(AA85,0,-AA28,1,AA28))/$F85,0),SUM($H85:$CC85)-SUM($G146:Z146))</f>
        <v>0</v>
      </c>
      <c r="AB146" s="94">
        <f ca="1">MIN(IFERROR(SUM(OFFSET(AB85,0,-AB28,1,AB28))/$F85,0),SUM($H85:$CC85)-SUM($G146:AA146))</f>
        <v>0</v>
      </c>
      <c r="AC146" s="94">
        <f ca="1">MIN(IFERROR(SUM(OFFSET(AC85,0,-AC28,1,AC28))/$F85,0),SUM($H85:$CC85)-SUM($G146:AB146))</f>
        <v>0</v>
      </c>
      <c r="AD146" s="94">
        <f ca="1">MIN(IFERROR(SUM(OFFSET(AD85,0,-AD28,1,AD28))/$F85,0),SUM($H85:$CC85)-SUM($G146:AC146))</f>
        <v>0</v>
      </c>
      <c r="AE146" s="94">
        <f ca="1">MIN(IFERROR(SUM(OFFSET(AE85,0,-AE28,1,AE28))/$F85,0),SUM($H85:$CC85)-SUM($G146:AD146))</f>
        <v>0</v>
      </c>
      <c r="AF146" s="94">
        <f ca="1">MIN(IFERROR(SUM(OFFSET(AF85,0,-AF28,1,AF28))/$F85,0),SUM($H85:$CC85)-SUM($G146:AE146))</f>
        <v>0</v>
      </c>
      <c r="AG146" s="94">
        <f ca="1">MIN(IFERROR(SUM(OFFSET(AG85,0,-AG28,1,AG28))/$F85,0),SUM($H85:$CC85)-SUM($G146:AF146))</f>
        <v>0</v>
      </c>
      <c r="AH146" s="94">
        <f ca="1">MIN(IFERROR(SUM(OFFSET(AH85,0,-AH28,1,AH28))/$F85,0),SUM($H85:$CC85)-SUM($G146:AG146))</f>
        <v>0</v>
      </c>
      <c r="AI146" s="94">
        <f ca="1">MIN(IFERROR(SUM(OFFSET(AI85,0,-AI28,1,AI28))/$F85,0),SUM($H85:$CC85)-SUM($G146:AH146))</f>
        <v>0</v>
      </c>
      <c r="AJ146" s="94">
        <f ca="1">MIN(IFERROR(SUM(OFFSET(AJ85,0,-AJ28,1,AJ28))/$F85,0),SUM($H85:$CC85)-SUM($G146:AI146))</f>
        <v>0</v>
      </c>
      <c r="AK146" s="94">
        <f ca="1">MIN(IFERROR(SUM(OFFSET(AK85,0,-AK28,1,AK28))/$F85,0),SUM($H85:$CC85)-SUM($G146:AJ146))</f>
        <v>0</v>
      </c>
      <c r="AL146" s="94">
        <f ca="1">MIN(IFERROR(SUM(OFFSET(AL85,0,-AL28,1,AL28))/$F85,0),SUM($H85:$CC85)-SUM($G146:AK146))</f>
        <v>0</v>
      </c>
      <c r="AM146" s="94">
        <f ca="1">MIN(IFERROR(SUM(OFFSET(AM85,0,-AM28,1,AM28))/$F85,0),SUM($H85:$CC85)-SUM($G146:AL146))</f>
        <v>0</v>
      </c>
      <c r="AN146" s="94">
        <f ca="1">MIN(IFERROR(SUM(OFFSET(AN85,0,-AN28,1,AN28))/$F85,0),SUM($H85:$CC85)-SUM($G146:AM146))</f>
        <v>0</v>
      </c>
      <c r="AO146" s="94">
        <f ca="1">MIN(IFERROR(SUM(OFFSET(AO85,0,-AO28,1,AO28))/$F85,0),SUM($H85:$CC85)-SUM($G146:AN146))</f>
        <v>0</v>
      </c>
      <c r="AP146" s="94">
        <f ca="1">MIN(IFERROR(SUM(OFFSET(AP85,0,-AP28,1,AP28))/$F85,0),SUM($H85:$CC85)-SUM($G146:AO146))</f>
        <v>0</v>
      </c>
      <c r="AQ146" s="94">
        <f ca="1">MIN(IFERROR(SUM(OFFSET(AQ85,0,-AQ28,1,AQ28))/$F85,0),SUM($H85:$CC85)-SUM($G146:AP146))</f>
        <v>0</v>
      </c>
      <c r="AR146" s="94">
        <f ca="1">MIN(IFERROR(SUM(OFFSET(AR85,0,-AR28,1,AR28))/$F85,0),SUM($H85:$CC85)-SUM($G146:AQ146))</f>
        <v>0</v>
      </c>
      <c r="AS146" s="94">
        <f ca="1">MIN(IFERROR(SUM(OFFSET(AS85,0,-AS28,1,AS28))/$F85,0),SUM($H85:$CC85)-SUM($G146:AR146))</f>
        <v>0</v>
      </c>
      <c r="AT146" s="94">
        <f ca="1">MIN(IFERROR(SUM(OFFSET(AT85,0,-AT28,1,AT28))/$F85,0),SUM($H85:$CC85)-SUM($G146:AS146))</f>
        <v>0</v>
      </c>
      <c r="AU146" s="94">
        <f ca="1">MIN(IFERROR(SUM(OFFSET(AU85,0,-AU28,1,AU28))/$F85,0),SUM($H85:$CC85)-SUM($G146:AT146))</f>
        <v>0</v>
      </c>
      <c r="AV146" s="94">
        <f ca="1">MIN(IFERROR(SUM(OFFSET(AV85,0,-AV28,1,AV28))/$F85,0),SUM($H85:$CC85)-SUM($G146:AU146))</f>
        <v>0</v>
      </c>
      <c r="AW146" s="94">
        <f ca="1">MIN(IFERROR(SUM(OFFSET(AW85,0,-AW28,1,AW28))/$F85,0),SUM($H85:$CC85)-SUM($G146:AV146))</f>
        <v>0</v>
      </c>
      <c r="AX146" s="94">
        <f ca="1">MIN(IFERROR(SUM(OFFSET(AX85,0,-AX28,1,AX28))/$F85,0),SUM($H85:$CC85)-SUM($G146:AW146))</f>
        <v>0</v>
      </c>
      <c r="AY146" s="94">
        <f ca="1">MIN(IFERROR(SUM(OFFSET(AY85,0,-AY28,1,AY28))/$F85,0),SUM($H85:$CC85)-SUM($G146:AX146))</f>
        <v>0</v>
      </c>
      <c r="AZ146" s="94">
        <f ca="1">MIN(IFERROR(SUM(OFFSET(AZ85,0,-AZ28,1,AZ28))/$F85,0),SUM($H85:$CC85)-SUM($G146:AY146))</f>
        <v>0</v>
      </c>
      <c r="BA146" s="94">
        <f ca="1">MIN(IFERROR(SUM(OFFSET(BA85,0,-BA28,1,BA28))/$F85,0),SUM($H85:$CC85)-SUM($G146:AZ146))</f>
        <v>0</v>
      </c>
      <c r="BB146" s="94">
        <f ca="1">MIN(IFERROR(SUM(OFFSET(BB85,0,-BB28,1,BB28))/$F85,0),SUM($H85:$CC85)-SUM($G146:BA146))</f>
        <v>0</v>
      </c>
      <c r="BC146" s="94">
        <f ca="1">MIN(IFERROR(SUM(OFFSET(BC85,0,-BC28,1,BC28))/$F85,0),SUM($H85:$CC85)-SUM($G146:BB146))</f>
        <v>0</v>
      </c>
      <c r="BD146" s="94">
        <f ca="1">MIN(IFERROR(SUM(OFFSET(BD85,0,-BD28,1,BD28))/$F85,0),SUM($H85:$CC85)-SUM($G146:BC146))</f>
        <v>0</v>
      </c>
      <c r="BE146" s="94">
        <f ca="1">MIN(IFERROR(SUM(OFFSET(BE85,0,-BE28,1,BE28))/$F85,0),SUM($H85:$CC85)-SUM($G146:BD146))</f>
        <v>0</v>
      </c>
      <c r="BF146" s="94">
        <f ca="1">MIN(IFERROR(SUM(OFFSET(BF85,0,-BF28,1,BF28))/$F85,0),SUM($H85:$CC85)-SUM($G146:BE146))</f>
        <v>0</v>
      </c>
      <c r="BG146" s="94">
        <f ca="1">MIN(IFERROR(SUM(OFFSET(BG85,0,-BG28,1,BG28))/$F85,0),SUM($H85:$CC85)-SUM($G146:BF146))</f>
        <v>0</v>
      </c>
      <c r="BH146" s="94">
        <f ca="1">MIN(IFERROR(SUM(OFFSET(BH85,0,-BH28,1,BH28))/$F85,0),SUM($H85:$CC85)-SUM($G146:BG146))</f>
        <v>0</v>
      </c>
      <c r="BI146" s="94">
        <f ca="1">MIN(IFERROR(SUM(OFFSET(BI85,0,-BI28,1,BI28))/$F85,0),SUM($H85:$CC85)-SUM($G146:BH146))</f>
        <v>0</v>
      </c>
      <c r="BJ146" s="94">
        <f ca="1">MIN(IFERROR(SUM(OFFSET(BJ85,0,-BJ28,1,BJ28))/$F85,0),SUM($H85:$CC85)-SUM($G146:BI146))</f>
        <v>0</v>
      </c>
      <c r="BK146" s="94">
        <f ca="1">MIN(IFERROR(SUM(OFFSET(BK85,0,-BK28,1,BK28))/$F85,0),SUM($H85:$CC85)-SUM($G146:BJ146))</f>
        <v>0</v>
      </c>
      <c r="BL146" s="94">
        <f ca="1">MIN(IFERROR(SUM(OFFSET(BL85,0,-BL28,1,BL28))/$F85,0),SUM($H85:$CC85)-SUM($G146:BK146))</f>
        <v>0</v>
      </c>
      <c r="BM146" s="94">
        <f ca="1">MIN(IFERROR(SUM(OFFSET(BM85,0,-BM28,1,BM28))/$F85,0),SUM($H85:$CC85)-SUM($G146:BL146))</f>
        <v>0</v>
      </c>
      <c r="BN146" s="94">
        <f ca="1">MIN(IFERROR(SUM(OFFSET(BN85,0,-BN28,1,BN28))/$F85,0),SUM($H85:$CC85)-SUM($G146:BM146))</f>
        <v>0</v>
      </c>
      <c r="BO146" s="94">
        <f ca="1">MIN(IFERROR(SUM(OFFSET(BO85,0,-BO28,1,BO28))/$F85,0),SUM($H85:$CC85)-SUM($G146:BN146))</f>
        <v>0</v>
      </c>
      <c r="BP146" s="94">
        <f ca="1">MIN(IFERROR(SUM(OFFSET(BP85,0,-BP28,1,BP28))/$F85,0),SUM($H85:$CC85)-SUM($G146:BO146))</f>
        <v>0</v>
      </c>
      <c r="BQ146" s="94">
        <f ca="1">MIN(IFERROR(SUM(OFFSET(BQ85,0,-BQ28,1,BQ28))/$F85,0),SUM($H85:$CC85)-SUM($G146:BP146))</f>
        <v>0</v>
      </c>
      <c r="BR146" s="94">
        <f ca="1">MIN(IFERROR(SUM(OFFSET(BR85,0,-BR28,1,BR28))/$F85,0),SUM($H85:$CC85)-SUM($G146:BQ146))</f>
        <v>0</v>
      </c>
      <c r="BS146" s="94">
        <f ca="1">MIN(IFERROR(SUM(OFFSET(BS85,0,-BS28,1,BS28))/$F85,0),SUM($H85:$CC85)-SUM($G146:BR146))</f>
        <v>0</v>
      </c>
      <c r="BT146" s="94">
        <f ca="1">MIN(IFERROR(SUM(OFFSET(BT85,0,-BT28,1,BT28))/$F85,0),SUM($H85:$CC85)-SUM($G146:BS146))</f>
        <v>0</v>
      </c>
      <c r="BU146" s="94">
        <f ca="1">MIN(IFERROR(SUM(OFFSET(BU85,0,-BU28,1,BU28))/$F85,0),SUM($H85:$CC85)-SUM($G146:BT146))</f>
        <v>0</v>
      </c>
      <c r="BV146" s="94">
        <f ca="1">MIN(IFERROR(SUM(OFFSET(BV85,0,-BV28,1,BV28))/$F85,0),SUM($H85:$CC85)-SUM($G146:BU146))</f>
        <v>0</v>
      </c>
      <c r="BW146" s="94">
        <f ca="1">MIN(IFERROR(SUM(OFFSET(BW85,0,-BW28,1,BW28))/$F85,0),SUM($H85:$CC85)-SUM($G146:BV146))</f>
        <v>0</v>
      </c>
      <c r="BX146" s="94">
        <f ca="1">MIN(IFERROR(SUM(OFFSET(BX85,0,-BX28,1,BX28))/$F85,0),SUM($H85:$CC85)-SUM($G146:BW146))</f>
        <v>0</v>
      </c>
      <c r="BY146" s="94">
        <f ca="1">MIN(IFERROR(SUM(OFFSET(BY85,0,-BY28,1,BY28))/$F85,0),SUM($H85:$CC85)-SUM($G146:BX146))</f>
        <v>0</v>
      </c>
      <c r="BZ146" s="94">
        <f ca="1">MIN(IFERROR(SUM(OFFSET(BZ85,0,-BZ28,1,BZ28))/$F85,0),SUM($H85:$CC85)-SUM($G146:BY146))</f>
        <v>0</v>
      </c>
      <c r="CA146" s="94">
        <f ca="1">MIN(IFERROR(SUM(OFFSET(CA85,0,-CA28,1,CA28))/$F85,0),SUM($H85:$CC85)-SUM($G146:BZ146))</f>
        <v>0</v>
      </c>
      <c r="CB146" s="94">
        <f ca="1">MIN(IFERROR(SUM(OFFSET(CB85,0,-CB28,1,CB28))/$F85,0),SUM($H85:$CC85)-SUM($G146:CA146))</f>
        <v>0</v>
      </c>
      <c r="CC146" s="94">
        <f ca="1">MIN(IFERROR(SUM(OFFSET(CC85,0,-CC28,1,CC28))/$F85,0),SUM($H85:$CC85)-SUM($G146:CB146))</f>
        <v>0</v>
      </c>
    </row>
    <row r="147" spans="2:81" outlineLevel="1" x14ac:dyDescent="0.25">
      <c r="B147" s="92" t="str">
        <f>Inputs!B39</f>
        <v>SCADA (5-year asset)</v>
      </c>
      <c r="C147" s="98" t="str">
        <f>"Real "&amp;Inputs!$C$8</f>
        <v>Real 2010</v>
      </c>
      <c r="D147" s="230">
        <f t="shared" ca="1" si="221"/>
        <v>0</v>
      </c>
      <c r="E147" s="123">
        <f t="shared" si="222"/>
        <v>7.3826382983332968</v>
      </c>
      <c r="F147" s="94">
        <f t="shared" ca="1" si="223"/>
        <v>7.3730763884867754</v>
      </c>
      <c r="G147" s="31"/>
      <c r="H147" s="94">
        <f ca="1">MIN(IFERROR(SUM(OFFSET(H86,0,-H29,1,H29))/$F86,0),SUM($H86:$CC86)-SUM($G147:G147))</f>
        <v>0</v>
      </c>
      <c r="I147" s="94">
        <f ca="1">MIN(IFERROR(SUM(OFFSET(I86,0,-I29,1,I29))/$F86,0),SUM($H86:$CC86)-SUM($G147:H147))</f>
        <v>0.20472391836626863</v>
      </c>
      <c r="J147" s="94">
        <f ca="1">MIN(IFERROR(SUM(OFFSET(J86,0,-J29,1,J29))/$F86,0),SUM($H86:$CC86)-SUM($G147:I147))</f>
        <v>1.0906244268858478</v>
      </c>
      <c r="K147" s="94">
        <f ca="1">MIN(IFERROR(SUM(OFFSET(K86,0,-K29,1,K29))/$F86,0),SUM($H86:$CC86)-SUM($G147:J147))</f>
        <v>1.4860895695131808</v>
      </c>
      <c r="L147" s="94">
        <f ca="1">MIN(IFERROR(SUM(OFFSET(L86,0,-L29,1,L29))/$F86,0),SUM($H86:$CC86)-SUM($G147:K147))</f>
        <v>1.4765276596666594</v>
      </c>
      <c r="M147" s="94">
        <f ca="1">MIN(IFERROR(SUM(OFFSET(M86,0,-M29,1,M29))/$F86,0),SUM($H86:$CC86)-SUM($G147:L147))</f>
        <v>1.4765276596666594</v>
      </c>
      <c r="N147" s="94">
        <f ca="1">MIN(IFERROR(SUM(OFFSET(N86,0,-N29,1,N29))/$F86,0),SUM($H86:$CC86)-SUM($G147:M147))</f>
        <v>1.2718037413003906</v>
      </c>
      <c r="O147" s="94">
        <f ca="1">MIN(IFERROR(SUM(OFFSET(O86,0,-O29,1,O29))/$F86,0),SUM($H86:$CC86)-SUM($G147:N147))</f>
        <v>0.37634132293429001</v>
      </c>
      <c r="P147" s="94">
        <f ca="1">MIN(IFERROR(SUM(OFFSET(P86,0,-P29,1,P29))/$F86,0),SUM($H86:$CC86)-SUM($G147:O147))</f>
        <v>-9.5619098465214956E-3</v>
      </c>
      <c r="Q147" s="94">
        <f ca="1">MIN(IFERROR(SUM(OFFSET(Q86,0,-Q29,1,Q29))/$F86,0),SUM($H86:$CC86)-SUM($G147:P147))</f>
        <v>0</v>
      </c>
      <c r="R147" s="94">
        <f ca="1">MIN(IFERROR(SUM(OFFSET(R86,0,-R29,1,R29))/$F86,0),SUM($H86:$CC86)-SUM($G147:Q147))</f>
        <v>0</v>
      </c>
      <c r="S147" s="94">
        <f ca="1">MIN(IFERROR(SUM(OFFSET(S86,0,-S29,1,S29))/$F86,0),SUM($H86:$CC86)-SUM($G147:R147))</f>
        <v>0</v>
      </c>
      <c r="T147" s="94">
        <f ca="1">MIN(IFERROR(SUM(OFFSET(T86,0,-T29,1,T29))/$F86,0),SUM($H86:$CC86)-SUM($G147:S147))</f>
        <v>0</v>
      </c>
      <c r="U147" s="94">
        <f ca="1">MIN(IFERROR(SUM(OFFSET(U86,0,-U29,1,U29))/$F86,0),SUM($H86:$CC86)-SUM($G147:T147))</f>
        <v>0</v>
      </c>
      <c r="V147" s="94">
        <f ca="1">MIN(IFERROR(SUM(OFFSET(V86,0,-V29,1,V29))/$F86,0),SUM($H86:$CC86)-SUM($G147:U147))</f>
        <v>0</v>
      </c>
      <c r="W147" s="94">
        <f ca="1">MIN(IFERROR(SUM(OFFSET(W86,0,-W29,1,W29))/$F86,0),SUM($H86:$CC86)-SUM($G147:V147))</f>
        <v>0</v>
      </c>
      <c r="X147" s="94">
        <f ca="1">MIN(IFERROR(SUM(OFFSET(X86,0,-X29,1,X29))/$F86,0),SUM($H86:$CC86)-SUM($G147:W147))</f>
        <v>0</v>
      </c>
      <c r="Y147" s="94">
        <f ca="1">MIN(IFERROR(SUM(OFFSET(Y86,0,-Y29,1,Y29))/$F86,0),SUM($H86:$CC86)-SUM($G147:X147))</f>
        <v>0</v>
      </c>
      <c r="Z147" s="94">
        <f ca="1">MIN(IFERROR(SUM(OFFSET(Z86,0,-Z29,1,Z29))/$F86,0),SUM($H86:$CC86)-SUM($G147:Y147))</f>
        <v>0</v>
      </c>
      <c r="AA147" s="94">
        <f ca="1">MIN(IFERROR(SUM(OFFSET(AA86,0,-AA29,1,AA29))/$F86,0),SUM($H86:$CC86)-SUM($G147:Z147))</f>
        <v>0</v>
      </c>
      <c r="AB147" s="94">
        <f ca="1">MIN(IFERROR(SUM(OFFSET(AB86,0,-AB29,1,AB29))/$F86,0),SUM($H86:$CC86)-SUM($G147:AA147))</f>
        <v>0</v>
      </c>
      <c r="AC147" s="94">
        <f ca="1">MIN(IFERROR(SUM(OFFSET(AC86,0,-AC29,1,AC29))/$F86,0),SUM($H86:$CC86)-SUM($G147:AB147))</f>
        <v>0</v>
      </c>
      <c r="AD147" s="94">
        <f ca="1">MIN(IFERROR(SUM(OFFSET(AD86,0,-AD29,1,AD29))/$F86,0),SUM($H86:$CC86)-SUM($G147:AC147))</f>
        <v>0</v>
      </c>
      <c r="AE147" s="94">
        <f ca="1">MIN(IFERROR(SUM(OFFSET(AE86,0,-AE29,1,AE29))/$F86,0),SUM($H86:$CC86)-SUM($G147:AD147))</f>
        <v>0</v>
      </c>
      <c r="AF147" s="94">
        <f ca="1">MIN(IFERROR(SUM(OFFSET(AF86,0,-AF29,1,AF29))/$F86,0),SUM($H86:$CC86)-SUM($G147:AE147))</f>
        <v>0</v>
      </c>
      <c r="AG147" s="94">
        <f ca="1">MIN(IFERROR(SUM(OFFSET(AG86,0,-AG29,1,AG29))/$F86,0),SUM($H86:$CC86)-SUM($G147:AF147))</f>
        <v>0</v>
      </c>
      <c r="AH147" s="94">
        <f ca="1">MIN(IFERROR(SUM(OFFSET(AH86,0,-AH29,1,AH29))/$F86,0),SUM($H86:$CC86)-SUM($G147:AG147))</f>
        <v>0</v>
      </c>
      <c r="AI147" s="94">
        <f ca="1">MIN(IFERROR(SUM(OFFSET(AI86,0,-AI29,1,AI29))/$F86,0),SUM($H86:$CC86)-SUM($G147:AH147))</f>
        <v>0</v>
      </c>
      <c r="AJ147" s="94">
        <f ca="1">MIN(IFERROR(SUM(OFFSET(AJ86,0,-AJ29,1,AJ29))/$F86,0),SUM($H86:$CC86)-SUM($G147:AI147))</f>
        <v>0</v>
      </c>
      <c r="AK147" s="94">
        <f ca="1">MIN(IFERROR(SUM(OFFSET(AK86,0,-AK29,1,AK29))/$F86,0),SUM($H86:$CC86)-SUM($G147:AJ147))</f>
        <v>0</v>
      </c>
      <c r="AL147" s="94">
        <f ca="1">MIN(IFERROR(SUM(OFFSET(AL86,0,-AL29,1,AL29))/$F86,0),SUM($H86:$CC86)-SUM($G147:AK147))</f>
        <v>0</v>
      </c>
      <c r="AM147" s="94">
        <f ca="1">MIN(IFERROR(SUM(OFFSET(AM86,0,-AM29,1,AM29))/$F86,0),SUM($H86:$CC86)-SUM($G147:AL147))</f>
        <v>0</v>
      </c>
      <c r="AN147" s="94">
        <f ca="1">MIN(IFERROR(SUM(OFFSET(AN86,0,-AN29,1,AN29))/$F86,0),SUM($H86:$CC86)-SUM($G147:AM147))</f>
        <v>0</v>
      </c>
      <c r="AO147" s="94">
        <f ca="1">MIN(IFERROR(SUM(OFFSET(AO86,0,-AO29,1,AO29))/$F86,0),SUM($H86:$CC86)-SUM($G147:AN147))</f>
        <v>0</v>
      </c>
      <c r="AP147" s="94">
        <f ca="1">MIN(IFERROR(SUM(OFFSET(AP86,0,-AP29,1,AP29))/$F86,0),SUM($H86:$CC86)-SUM($G147:AO147))</f>
        <v>0</v>
      </c>
      <c r="AQ147" s="94">
        <f ca="1">MIN(IFERROR(SUM(OFFSET(AQ86,0,-AQ29,1,AQ29))/$F86,0),SUM($H86:$CC86)-SUM($G147:AP147))</f>
        <v>0</v>
      </c>
      <c r="AR147" s="94">
        <f ca="1">MIN(IFERROR(SUM(OFFSET(AR86,0,-AR29,1,AR29))/$F86,0),SUM($H86:$CC86)-SUM($G147:AQ147))</f>
        <v>0</v>
      </c>
      <c r="AS147" s="94">
        <f ca="1">MIN(IFERROR(SUM(OFFSET(AS86,0,-AS29,1,AS29))/$F86,0),SUM($H86:$CC86)-SUM($G147:AR147))</f>
        <v>0</v>
      </c>
      <c r="AT147" s="94">
        <f ca="1">MIN(IFERROR(SUM(OFFSET(AT86,0,-AT29,1,AT29))/$F86,0),SUM($H86:$CC86)-SUM($G147:AS147))</f>
        <v>0</v>
      </c>
      <c r="AU147" s="94">
        <f ca="1">MIN(IFERROR(SUM(OFFSET(AU86,0,-AU29,1,AU29))/$F86,0),SUM($H86:$CC86)-SUM($G147:AT147))</f>
        <v>0</v>
      </c>
      <c r="AV147" s="94">
        <f ca="1">MIN(IFERROR(SUM(OFFSET(AV86,0,-AV29,1,AV29))/$F86,0),SUM($H86:$CC86)-SUM($G147:AU147))</f>
        <v>0</v>
      </c>
      <c r="AW147" s="94">
        <f ca="1">MIN(IFERROR(SUM(OFFSET(AW86,0,-AW29,1,AW29))/$F86,0),SUM($H86:$CC86)-SUM($G147:AV147))</f>
        <v>0</v>
      </c>
      <c r="AX147" s="94">
        <f ca="1">MIN(IFERROR(SUM(OFFSET(AX86,0,-AX29,1,AX29))/$F86,0),SUM($H86:$CC86)-SUM($G147:AW147))</f>
        <v>0</v>
      </c>
      <c r="AY147" s="94">
        <f ca="1">MIN(IFERROR(SUM(OFFSET(AY86,0,-AY29,1,AY29))/$F86,0),SUM($H86:$CC86)-SUM($G147:AX147))</f>
        <v>0</v>
      </c>
      <c r="AZ147" s="94">
        <f ca="1">MIN(IFERROR(SUM(OFFSET(AZ86,0,-AZ29,1,AZ29))/$F86,0),SUM($H86:$CC86)-SUM($G147:AY147))</f>
        <v>0</v>
      </c>
      <c r="BA147" s="94">
        <f ca="1">MIN(IFERROR(SUM(OFFSET(BA86,0,-BA29,1,BA29))/$F86,0),SUM($H86:$CC86)-SUM($G147:AZ147))</f>
        <v>0</v>
      </c>
      <c r="BB147" s="94">
        <f ca="1">MIN(IFERROR(SUM(OFFSET(BB86,0,-BB29,1,BB29))/$F86,0),SUM($H86:$CC86)-SUM($G147:BA147))</f>
        <v>0</v>
      </c>
      <c r="BC147" s="94">
        <f ca="1">MIN(IFERROR(SUM(OFFSET(BC86,0,-BC29,1,BC29))/$F86,0),SUM($H86:$CC86)-SUM($G147:BB147))</f>
        <v>0</v>
      </c>
      <c r="BD147" s="94">
        <f ca="1">MIN(IFERROR(SUM(OFFSET(BD86,0,-BD29,1,BD29))/$F86,0),SUM($H86:$CC86)-SUM($G147:BC147))</f>
        <v>0</v>
      </c>
      <c r="BE147" s="94">
        <f ca="1">MIN(IFERROR(SUM(OFFSET(BE86,0,-BE29,1,BE29))/$F86,0),SUM($H86:$CC86)-SUM($G147:BD147))</f>
        <v>0</v>
      </c>
      <c r="BF147" s="94">
        <f ca="1">MIN(IFERROR(SUM(OFFSET(BF86,0,-BF29,1,BF29))/$F86,0),SUM($H86:$CC86)-SUM($G147:BE147))</f>
        <v>0</v>
      </c>
      <c r="BG147" s="94">
        <f ca="1">MIN(IFERROR(SUM(OFFSET(BG86,0,-BG29,1,BG29))/$F86,0),SUM($H86:$CC86)-SUM($G147:BF147))</f>
        <v>0</v>
      </c>
      <c r="BH147" s="94">
        <f ca="1">MIN(IFERROR(SUM(OFFSET(BH86,0,-BH29,1,BH29))/$F86,0),SUM($H86:$CC86)-SUM($G147:BG147))</f>
        <v>0</v>
      </c>
      <c r="BI147" s="94">
        <f ca="1">MIN(IFERROR(SUM(OFFSET(BI86,0,-BI29,1,BI29))/$F86,0),SUM($H86:$CC86)-SUM($G147:BH147))</f>
        <v>0</v>
      </c>
      <c r="BJ147" s="94">
        <f ca="1">MIN(IFERROR(SUM(OFFSET(BJ86,0,-BJ29,1,BJ29))/$F86,0),SUM($H86:$CC86)-SUM($G147:BI147))</f>
        <v>0</v>
      </c>
      <c r="BK147" s="94">
        <f ca="1">MIN(IFERROR(SUM(OFFSET(BK86,0,-BK29,1,BK29))/$F86,0),SUM($H86:$CC86)-SUM($G147:BJ147))</f>
        <v>0</v>
      </c>
      <c r="BL147" s="94">
        <f ca="1">MIN(IFERROR(SUM(OFFSET(BL86,0,-BL29,1,BL29))/$F86,0),SUM($H86:$CC86)-SUM($G147:BK147))</f>
        <v>0</v>
      </c>
      <c r="BM147" s="94">
        <f ca="1">MIN(IFERROR(SUM(OFFSET(BM86,0,-BM29,1,BM29))/$F86,0),SUM($H86:$CC86)-SUM($G147:BL147))</f>
        <v>0</v>
      </c>
      <c r="BN147" s="94">
        <f ca="1">MIN(IFERROR(SUM(OFFSET(BN86,0,-BN29,1,BN29))/$F86,0),SUM($H86:$CC86)-SUM($G147:BM147))</f>
        <v>0</v>
      </c>
      <c r="BO147" s="94">
        <f ca="1">MIN(IFERROR(SUM(OFFSET(BO86,0,-BO29,1,BO29))/$F86,0),SUM($H86:$CC86)-SUM($G147:BN147))</f>
        <v>0</v>
      </c>
      <c r="BP147" s="94">
        <f ca="1">MIN(IFERROR(SUM(OFFSET(BP86,0,-BP29,1,BP29))/$F86,0),SUM($H86:$CC86)-SUM($G147:BO147))</f>
        <v>0</v>
      </c>
      <c r="BQ147" s="94">
        <f ca="1">MIN(IFERROR(SUM(OFFSET(BQ86,0,-BQ29,1,BQ29))/$F86,0),SUM($H86:$CC86)-SUM($G147:BP147))</f>
        <v>0</v>
      </c>
      <c r="BR147" s="94">
        <f ca="1">MIN(IFERROR(SUM(OFFSET(BR86,0,-BR29,1,BR29))/$F86,0),SUM($H86:$CC86)-SUM($G147:BQ147))</f>
        <v>0</v>
      </c>
      <c r="BS147" s="94">
        <f ca="1">MIN(IFERROR(SUM(OFFSET(BS86,0,-BS29,1,BS29))/$F86,0),SUM($H86:$CC86)-SUM($G147:BR147))</f>
        <v>0</v>
      </c>
      <c r="BT147" s="94">
        <f ca="1">MIN(IFERROR(SUM(OFFSET(BT86,0,-BT29,1,BT29))/$F86,0),SUM($H86:$CC86)-SUM($G147:BS147))</f>
        <v>0</v>
      </c>
      <c r="BU147" s="94">
        <f ca="1">MIN(IFERROR(SUM(OFFSET(BU86,0,-BU29,1,BU29))/$F86,0),SUM($H86:$CC86)-SUM($G147:BT147))</f>
        <v>0</v>
      </c>
      <c r="BV147" s="94">
        <f ca="1">MIN(IFERROR(SUM(OFFSET(BV86,0,-BV29,1,BV29))/$F86,0),SUM($H86:$CC86)-SUM($G147:BU147))</f>
        <v>0</v>
      </c>
      <c r="BW147" s="94">
        <f ca="1">MIN(IFERROR(SUM(OFFSET(BW86,0,-BW29,1,BW29))/$F86,0),SUM($H86:$CC86)-SUM($G147:BV147))</f>
        <v>0</v>
      </c>
      <c r="BX147" s="94">
        <f ca="1">MIN(IFERROR(SUM(OFFSET(BX86,0,-BX29,1,BX29))/$F86,0),SUM($H86:$CC86)-SUM($G147:BW147))</f>
        <v>0</v>
      </c>
      <c r="BY147" s="94">
        <f ca="1">MIN(IFERROR(SUM(OFFSET(BY86,0,-BY29,1,BY29))/$F86,0),SUM($H86:$CC86)-SUM($G147:BX147))</f>
        <v>0</v>
      </c>
      <c r="BZ147" s="94">
        <f ca="1">MIN(IFERROR(SUM(OFFSET(BZ86,0,-BZ29,1,BZ29))/$F86,0),SUM($H86:$CC86)-SUM($G147:BY147))</f>
        <v>0</v>
      </c>
      <c r="CA147" s="94">
        <f ca="1">MIN(IFERROR(SUM(OFFSET(CA86,0,-CA29,1,CA29))/$F86,0),SUM($H86:$CC86)-SUM($G147:BZ147))</f>
        <v>0</v>
      </c>
      <c r="CB147" s="94">
        <f ca="1">MIN(IFERROR(SUM(OFFSET(CB86,0,-CB29,1,CB29))/$F86,0),SUM($H86:$CC86)-SUM($G147:CA147))</f>
        <v>0</v>
      </c>
      <c r="CC147" s="94">
        <f ca="1">MIN(IFERROR(SUM(OFFSET(CC86,0,-CC29,1,CC29))/$F86,0),SUM($H86:$CC86)-SUM($G147:CB147))</f>
        <v>0</v>
      </c>
    </row>
    <row r="148" spans="2:81" outlineLevel="1" x14ac:dyDescent="0.25">
      <c r="B148" s="92" t="str">
        <f>Inputs!B40</f>
        <v>Non network - IT</v>
      </c>
      <c r="C148" s="98" t="str">
        <f>"Real "&amp;Inputs!$C$8</f>
        <v>Real 2010</v>
      </c>
      <c r="D148" s="230">
        <f t="shared" ca="1" si="221"/>
        <v>0</v>
      </c>
      <c r="E148" s="123">
        <f t="shared" si="222"/>
        <v>128.3237019192054</v>
      </c>
      <c r="F148" s="94">
        <f t="shared" ca="1" si="223"/>
        <v>128.3237019192054</v>
      </c>
      <c r="G148" s="31"/>
      <c r="H148" s="94">
        <f ca="1">MIN(IFERROR(SUM(OFFSET(H87,0,-H30,1,H30))/$F87,0),SUM($H87:$CC87)-SUM($G148:G148))</f>
        <v>0</v>
      </c>
      <c r="I148" s="94">
        <f ca="1">MIN(IFERROR(SUM(OFFSET(I87,0,-I30,1,I30))/$F87,0),SUM($H87:$CC87)-SUM($G148:H148))</f>
        <v>10.163959145467269</v>
      </c>
      <c r="J148" s="94">
        <f ca="1">MIN(IFERROR(SUM(OFFSET(J87,0,-J30,1,J30))/$F87,0),SUM($H87:$CC87)-SUM($G148:I148))</f>
        <v>12.410930698345558</v>
      </c>
      <c r="K148" s="94">
        <f ca="1">MIN(IFERROR(SUM(OFFSET(K87,0,-K30,1,K30))/$F87,0),SUM($H87:$CC87)-SUM($G148:J148))</f>
        <v>13.999566583527201</v>
      </c>
      <c r="L148" s="94">
        <f ca="1">MIN(IFERROR(SUM(OFFSET(L87,0,-L30,1,L30))/$F87,0),SUM($H87:$CC87)-SUM($G148:K148))</f>
        <v>18.467694768701886</v>
      </c>
      <c r="M148" s="94">
        <f ca="1">MIN(IFERROR(SUM(OFFSET(M87,0,-M30,1,M30))/$F87,0),SUM($H87:$CC87)-SUM($G148:L148))</f>
        <v>25.664740383841082</v>
      </c>
      <c r="N148" s="94">
        <f ca="1">MIN(IFERROR(SUM(OFFSET(N87,0,-N30,1,N30))/$F87,0),SUM($H87:$CC87)-SUM($G148:M148))</f>
        <v>15.500781238373815</v>
      </c>
      <c r="O148" s="94">
        <f ca="1">MIN(IFERROR(SUM(OFFSET(O87,0,-O30,1,O30))/$F87,0),SUM($H87:$CC87)-SUM($G148:N148))</f>
        <v>13.253809685495526</v>
      </c>
      <c r="P148" s="94">
        <f ca="1">MIN(IFERROR(SUM(OFFSET(P87,0,-P30,1,P30))/$F87,0),SUM($H87:$CC87)-SUM($G148:O148))</f>
        <v>11.665173800313884</v>
      </c>
      <c r="Q148" s="94">
        <f ca="1">MIN(IFERROR(SUM(OFFSET(Q87,0,-Q30,1,Q30))/$F87,0),SUM($H87:$CC87)-SUM($G148:P148))</f>
        <v>7.1970456151391886</v>
      </c>
      <c r="R148" s="94">
        <f ca="1">MIN(IFERROR(SUM(OFFSET(R87,0,-R30,1,R30))/$F87,0),SUM($H87:$CC87)-SUM($G148:Q148))</f>
        <v>0</v>
      </c>
      <c r="S148" s="94">
        <f ca="1">MIN(IFERROR(SUM(OFFSET(S87,0,-S30,1,S30))/$F87,0),SUM($H87:$CC87)-SUM($G148:R148))</f>
        <v>0</v>
      </c>
      <c r="T148" s="94">
        <f ca="1">MIN(IFERROR(SUM(OFFSET(T87,0,-T30,1,T30))/$F87,0),SUM($H87:$CC87)-SUM($G148:S148))</f>
        <v>0</v>
      </c>
      <c r="U148" s="94">
        <f ca="1">MIN(IFERROR(SUM(OFFSET(U87,0,-U30,1,U30))/$F87,0),SUM($H87:$CC87)-SUM($G148:T148))</f>
        <v>0</v>
      </c>
      <c r="V148" s="94">
        <f ca="1">MIN(IFERROR(SUM(OFFSET(V87,0,-V30,1,V30))/$F87,0),SUM($H87:$CC87)-SUM($G148:U148))</f>
        <v>0</v>
      </c>
      <c r="W148" s="94">
        <f ca="1">MIN(IFERROR(SUM(OFFSET(W87,0,-W30,1,W30))/$F87,0),SUM($H87:$CC87)-SUM($G148:V148))</f>
        <v>0</v>
      </c>
      <c r="X148" s="94">
        <f ca="1">MIN(IFERROR(SUM(OFFSET(X87,0,-X30,1,X30))/$F87,0),SUM($H87:$CC87)-SUM($G148:W148))</f>
        <v>0</v>
      </c>
      <c r="Y148" s="94">
        <f ca="1">MIN(IFERROR(SUM(OFFSET(Y87,0,-Y30,1,Y30))/$F87,0),SUM($H87:$CC87)-SUM($G148:X148))</f>
        <v>0</v>
      </c>
      <c r="Z148" s="94">
        <f ca="1">MIN(IFERROR(SUM(OFFSET(Z87,0,-Z30,1,Z30))/$F87,0),SUM($H87:$CC87)-SUM($G148:Y148))</f>
        <v>0</v>
      </c>
      <c r="AA148" s="94">
        <f ca="1">MIN(IFERROR(SUM(OFFSET(AA87,0,-AA30,1,AA30))/$F87,0),SUM($H87:$CC87)-SUM($G148:Z148))</f>
        <v>0</v>
      </c>
      <c r="AB148" s="94">
        <f ca="1">MIN(IFERROR(SUM(OFFSET(AB87,0,-AB30,1,AB30))/$F87,0),SUM($H87:$CC87)-SUM($G148:AA148))</f>
        <v>0</v>
      </c>
      <c r="AC148" s="94">
        <f ca="1">MIN(IFERROR(SUM(OFFSET(AC87,0,-AC30,1,AC30))/$F87,0),SUM($H87:$CC87)-SUM($G148:AB148))</f>
        <v>0</v>
      </c>
      <c r="AD148" s="94">
        <f ca="1">MIN(IFERROR(SUM(OFFSET(AD87,0,-AD30,1,AD30))/$F87,0),SUM($H87:$CC87)-SUM($G148:AC148))</f>
        <v>0</v>
      </c>
      <c r="AE148" s="94">
        <f ca="1">MIN(IFERROR(SUM(OFFSET(AE87,0,-AE30,1,AE30))/$F87,0),SUM($H87:$CC87)-SUM($G148:AD148))</f>
        <v>0</v>
      </c>
      <c r="AF148" s="94">
        <f ca="1">MIN(IFERROR(SUM(OFFSET(AF87,0,-AF30,1,AF30))/$F87,0),SUM($H87:$CC87)-SUM($G148:AE148))</f>
        <v>0</v>
      </c>
      <c r="AG148" s="94">
        <f ca="1">MIN(IFERROR(SUM(OFFSET(AG87,0,-AG30,1,AG30))/$F87,0),SUM($H87:$CC87)-SUM($G148:AF148))</f>
        <v>0</v>
      </c>
      <c r="AH148" s="94">
        <f ca="1">MIN(IFERROR(SUM(OFFSET(AH87,0,-AH30,1,AH30))/$F87,0),SUM($H87:$CC87)-SUM($G148:AG148))</f>
        <v>0</v>
      </c>
      <c r="AI148" s="94">
        <f ca="1">MIN(IFERROR(SUM(OFFSET(AI87,0,-AI30,1,AI30))/$F87,0),SUM($H87:$CC87)-SUM($G148:AH148))</f>
        <v>0</v>
      </c>
      <c r="AJ148" s="94">
        <f ca="1">MIN(IFERROR(SUM(OFFSET(AJ87,0,-AJ30,1,AJ30))/$F87,0),SUM($H87:$CC87)-SUM($G148:AI148))</f>
        <v>0</v>
      </c>
      <c r="AK148" s="94">
        <f ca="1">MIN(IFERROR(SUM(OFFSET(AK87,0,-AK30,1,AK30))/$F87,0),SUM($H87:$CC87)-SUM($G148:AJ148))</f>
        <v>0</v>
      </c>
      <c r="AL148" s="94">
        <f ca="1">MIN(IFERROR(SUM(OFFSET(AL87,0,-AL30,1,AL30))/$F87,0),SUM($H87:$CC87)-SUM($G148:AK148))</f>
        <v>0</v>
      </c>
      <c r="AM148" s="94">
        <f ca="1">MIN(IFERROR(SUM(OFFSET(AM87,0,-AM30,1,AM30))/$F87,0),SUM($H87:$CC87)-SUM($G148:AL148))</f>
        <v>0</v>
      </c>
      <c r="AN148" s="94">
        <f ca="1">MIN(IFERROR(SUM(OFFSET(AN87,0,-AN30,1,AN30))/$F87,0),SUM($H87:$CC87)-SUM($G148:AM148))</f>
        <v>0</v>
      </c>
      <c r="AO148" s="94">
        <f ca="1">MIN(IFERROR(SUM(OFFSET(AO87,0,-AO30,1,AO30))/$F87,0),SUM($H87:$CC87)-SUM($G148:AN148))</f>
        <v>0</v>
      </c>
      <c r="AP148" s="94">
        <f ca="1">MIN(IFERROR(SUM(OFFSET(AP87,0,-AP30,1,AP30))/$F87,0),SUM($H87:$CC87)-SUM($G148:AO148))</f>
        <v>0</v>
      </c>
      <c r="AQ148" s="94">
        <f ca="1">MIN(IFERROR(SUM(OFFSET(AQ87,0,-AQ30,1,AQ30))/$F87,0),SUM($H87:$CC87)-SUM($G148:AP148))</f>
        <v>0</v>
      </c>
      <c r="AR148" s="94">
        <f ca="1">MIN(IFERROR(SUM(OFFSET(AR87,0,-AR30,1,AR30))/$F87,0),SUM($H87:$CC87)-SUM($G148:AQ148))</f>
        <v>0</v>
      </c>
      <c r="AS148" s="94">
        <f ca="1">MIN(IFERROR(SUM(OFFSET(AS87,0,-AS30,1,AS30))/$F87,0),SUM($H87:$CC87)-SUM($G148:AR148))</f>
        <v>0</v>
      </c>
      <c r="AT148" s="94">
        <f ca="1">MIN(IFERROR(SUM(OFFSET(AT87,0,-AT30,1,AT30))/$F87,0),SUM($H87:$CC87)-SUM($G148:AS148))</f>
        <v>0</v>
      </c>
      <c r="AU148" s="94">
        <f ca="1">MIN(IFERROR(SUM(OFFSET(AU87,0,-AU30,1,AU30))/$F87,0),SUM($H87:$CC87)-SUM($G148:AT148))</f>
        <v>0</v>
      </c>
      <c r="AV148" s="94">
        <f ca="1">MIN(IFERROR(SUM(OFFSET(AV87,0,-AV30,1,AV30))/$F87,0),SUM($H87:$CC87)-SUM($G148:AU148))</f>
        <v>0</v>
      </c>
      <c r="AW148" s="94">
        <f ca="1">MIN(IFERROR(SUM(OFFSET(AW87,0,-AW30,1,AW30))/$F87,0),SUM($H87:$CC87)-SUM($G148:AV148))</f>
        <v>0</v>
      </c>
      <c r="AX148" s="94">
        <f ca="1">MIN(IFERROR(SUM(OFFSET(AX87,0,-AX30,1,AX30))/$F87,0),SUM($H87:$CC87)-SUM($G148:AW148))</f>
        <v>0</v>
      </c>
      <c r="AY148" s="94">
        <f ca="1">MIN(IFERROR(SUM(OFFSET(AY87,0,-AY30,1,AY30))/$F87,0),SUM($H87:$CC87)-SUM($G148:AX148))</f>
        <v>0</v>
      </c>
      <c r="AZ148" s="94">
        <f ca="1">MIN(IFERROR(SUM(OFFSET(AZ87,0,-AZ30,1,AZ30))/$F87,0),SUM($H87:$CC87)-SUM($G148:AY148))</f>
        <v>0</v>
      </c>
      <c r="BA148" s="94">
        <f ca="1">MIN(IFERROR(SUM(OFFSET(BA87,0,-BA30,1,BA30))/$F87,0),SUM($H87:$CC87)-SUM($G148:AZ148))</f>
        <v>0</v>
      </c>
      <c r="BB148" s="94">
        <f ca="1">MIN(IFERROR(SUM(OFFSET(BB87,0,-BB30,1,BB30))/$F87,0),SUM($H87:$CC87)-SUM($G148:BA148))</f>
        <v>0</v>
      </c>
      <c r="BC148" s="94">
        <f ca="1">MIN(IFERROR(SUM(OFFSET(BC87,0,-BC30,1,BC30))/$F87,0),SUM($H87:$CC87)-SUM($G148:BB148))</f>
        <v>0</v>
      </c>
      <c r="BD148" s="94">
        <f ca="1">MIN(IFERROR(SUM(OFFSET(BD87,0,-BD30,1,BD30))/$F87,0),SUM($H87:$CC87)-SUM($G148:BC148))</f>
        <v>0</v>
      </c>
      <c r="BE148" s="94">
        <f ca="1">MIN(IFERROR(SUM(OFFSET(BE87,0,-BE30,1,BE30))/$F87,0),SUM($H87:$CC87)-SUM($G148:BD148))</f>
        <v>0</v>
      </c>
      <c r="BF148" s="94">
        <f ca="1">MIN(IFERROR(SUM(OFFSET(BF87,0,-BF30,1,BF30))/$F87,0),SUM($H87:$CC87)-SUM($G148:BE148))</f>
        <v>0</v>
      </c>
      <c r="BG148" s="94">
        <f ca="1">MIN(IFERROR(SUM(OFFSET(BG87,0,-BG30,1,BG30))/$F87,0),SUM($H87:$CC87)-SUM($G148:BF148))</f>
        <v>0</v>
      </c>
      <c r="BH148" s="94">
        <f ca="1">MIN(IFERROR(SUM(OFFSET(BH87,0,-BH30,1,BH30))/$F87,0),SUM($H87:$CC87)-SUM($G148:BG148))</f>
        <v>0</v>
      </c>
      <c r="BI148" s="94">
        <f ca="1">MIN(IFERROR(SUM(OFFSET(BI87,0,-BI30,1,BI30))/$F87,0),SUM($H87:$CC87)-SUM($G148:BH148))</f>
        <v>0</v>
      </c>
      <c r="BJ148" s="94">
        <f ca="1">MIN(IFERROR(SUM(OFFSET(BJ87,0,-BJ30,1,BJ30))/$F87,0),SUM($H87:$CC87)-SUM($G148:BI148))</f>
        <v>0</v>
      </c>
      <c r="BK148" s="94">
        <f ca="1">MIN(IFERROR(SUM(OFFSET(BK87,0,-BK30,1,BK30))/$F87,0),SUM($H87:$CC87)-SUM($G148:BJ148))</f>
        <v>0</v>
      </c>
      <c r="BL148" s="94">
        <f ca="1">MIN(IFERROR(SUM(OFFSET(BL87,0,-BL30,1,BL30))/$F87,0),SUM($H87:$CC87)-SUM($G148:BK148))</f>
        <v>0</v>
      </c>
      <c r="BM148" s="94">
        <f ca="1">MIN(IFERROR(SUM(OFFSET(BM87,0,-BM30,1,BM30))/$F87,0),SUM($H87:$CC87)-SUM($G148:BL148))</f>
        <v>0</v>
      </c>
      <c r="BN148" s="94">
        <f ca="1">MIN(IFERROR(SUM(OFFSET(BN87,0,-BN30,1,BN30))/$F87,0),SUM($H87:$CC87)-SUM($G148:BM148))</f>
        <v>0</v>
      </c>
      <c r="BO148" s="94">
        <f ca="1">MIN(IFERROR(SUM(OFFSET(BO87,0,-BO30,1,BO30))/$F87,0),SUM($H87:$CC87)-SUM($G148:BN148))</f>
        <v>0</v>
      </c>
      <c r="BP148" s="94">
        <f ca="1">MIN(IFERROR(SUM(OFFSET(BP87,0,-BP30,1,BP30))/$F87,0),SUM($H87:$CC87)-SUM($G148:BO148))</f>
        <v>0</v>
      </c>
      <c r="BQ148" s="94">
        <f ca="1">MIN(IFERROR(SUM(OFFSET(BQ87,0,-BQ30,1,BQ30))/$F87,0),SUM($H87:$CC87)-SUM($G148:BP148))</f>
        <v>0</v>
      </c>
      <c r="BR148" s="94">
        <f ca="1">MIN(IFERROR(SUM(OFFSET(BR87,0,-BR30,1,BR30))/$F87,0),SUM($H87:$CC87)-SUM($G148:BQ148))</f>
        <v>0</v>
      </c>
      <c r="BS148" s="94">
        <f ca="1">MIN(IFERROR(SUM(OFFSET(BS87,0,-BS30,1,BS30))/$F87,0),SUM($H87:$CC87)-SUM($G148:BR148))</f>
        <v>0</v>
      </c>
      <c r="BT148" s="94">
        <f ca="1">MIN(IFERROR(SUM(OFFSET(BT87,0,-BT30,1,BT30))/$F87,0),SUM($H87:$CC87)-SUM($G148:BS148))</f>
        <v>0</v>
      </c>
      <c r="BU148" s="94">
        <f ca="1">MIN(IFERROR(SUM(OFFSET(BU87,0,-BU30,1,BU30))/$F87,0),SUM($H87:$CC87)-SUM($G148:BT148))</f>
        <v>0</v>
      </c>
      <c r="BV148" s="94">
        <f ca="1">MIN(IFERROR(SUM(OFFSET(BV87,0,-BV30,1,BV30))/$F87,0),SUM($H87:$CC87)-SUM($G148:BU148))</f>
        <v>0</v>
      </c>
      <c r="BW148" s="94">
        <f ca="1">MIN(IFERROR(SUM(OFFSET(BW87,0,-BW30,1,BW30))/$F87,0),SUM($H87:$CC87)-SUM($G148:BV148))</f>
        <v>0</v>
      </c>
      <c r="BX148" s="94">
        <f ca="1">MIN(IFERROR(SUM(OFFSET(BX87,0,-BX30,1,BX30))/$F87,0),SUM($H87:$CC87)-SUM($G148:BW148))</f>
        <v>0</v>
      </c>
      <c r="BY148" s="94">
        <f ca="1">MIN(IFERROR(SUM(OFFSET(BY87,0,-BY30,1,BY30))/$F87,0),SUM($H87:$CC87)-SUM($G148:BX148))</f>
        <v>0</v>
      </c>
      <c r="BZ148" s="94">
        <f ca="1">MIN(IFERROR(SUM(OFFSET(BZ87,0,-BZ30,1,BZ30))/$F87,0),SUM($H87:$CC87)-SUM($G148:BY148))</f>
        <v>0</v>
      </c>
      <c r="CA148" s="94">
        <f ca="1">MIN(IFERROR(SUM(OFFSET(CA87,0,-CA30,1,CA30))/$F87,0),SUM($H87:$CC87)-SUM($G148:BZ148))</f>
        <v>0</v>
      </c>
      <c r="CB148" s="94">
        <f ca="1">MIN(IFERROR(SUM(OFFSET(CB87,0,-CB30,1,CB30))/$F87,0),SUM($H87:$CC87)-SUM($G148:CA148))</f>
        <v>0</v>
      </c>
      <c r="CC148" s="94">
        <f ca="1">MIN(IFERROR(SUM(OFFSET(CC87,0,-CC30,1,CC30))/$F87,0),SUM($H87:$CC87)-SUM($G148:CB148))</f>
        <v>0</v>
      </c>
    </row>
    <row r="149" spans="2:81" outlineLevel="1" x14ac:dyDescent="0.25">
      <c r="B149" s="92" t="str">
        <f>Inputs!B41</f>
        <v>Non network - other</v>
      </c>
      <c r="C149" s="98" t="str">
        <f>"Real "&amp;Inputs!$C$8</f>
        <v>Real 2010</v>
      </c>
      <c r="D149" s="230">
        <f t="shared" ca="1" si="221"/>
        <v>0</v>
      </c>
      <c r="E149" s="123">
        <f t="shared" si="222"/>
        <v>39.952751531372868</v>
      </c>
      <c r="F149" s="94">
        <f t="shared" ca="1" si="223"/>
        <v>39.952751531372868</v>
      </c>
      <c r="G149" s="31"/>
      <c r="H149" s="94">
        <f ca="1">MIN(IFERROR(SUM(OFFSET(H88,0,-H31,1,H31))/$F88,0),SUM($H88:$CC88)-SUM($G149:G149))</f>
        <v>0</v>
      </c>
      <c r="I149" s="94">
        <f ca="1">MIN(IFERROR(SUM(OFFSET(I88,0,-I31,1,I31))/$F88,0),SUM($H88:$CC88)-SUM($G149:H149))</f>
        <v>1.2615522277147859</v>
      </c>
      <c r="J149" s="94">
        <f ca="1">MIN(IFERROR(SUM(OFFSET(J88,0,-J31,1,J31))/$F88,0),SUM($H88:$CC88)-SUM($G149:I149))</f>
        <v>2.8993272522968581</v>
      </c>
      <c r="K149" s="94">
        <f ca="1">MIN(IFERROR(SUM(OFFSET(K88,0,-K31,1,K31))/$F88,0),SUM($H88:$CC88)-SUM($G149:J149))</f>
        <v>3.964224436069181</v>
      </c>
      <c r="L149" s="94">
        <f ca="1">MIN(IFERROR(SUM(OFFSET(L88,0,-L31,1,L31))/$F88,0),SUM($H88:$CC88)-SUM($G149:K149))</f>
        <v>4.4462161120369972</v>
      </c>
      <c r="M149" s="94">
        <f ca="1">MIN(IFERROR(SUM(OFFSET(M88,0,-M31,1,M31))/$F88,0),SUM($H88:$CC88)-SUM($G149:L149))</f>
        <v>5.3270335375163826</v>
      </c>
      <c r="N149" s="94">
        <f ca="1">MIN(IFERROR(SUM(OFFSET(N88,0,-N31,1,N31))/$F88,0),SUM($H88:$CC88)-SUM($G149:M149))</f>
        <v>5.3270335375163826</v>
      </c>
      <c r="O149" s="94">
        <f ca="1">MIN(IFERROR(SUM(OFFSET(O88,0,-O31,1,O31))/$F88,0),SUM($H88:$CC88)-SUM($G149:N149))</f>
        <v>5.3270335375163826</v>
      </c>
      <c r="P149" s="94">
        <f ca="1">MIN(IFERROR(SUM(OFFSET(P88,0,-P31,1,P31))/$F88,0),SUM($H88:$CC88)-SUM($G149:O149))</f>
        <v>5.3270335375163826</v>
      </c>
      <c r="Q149" s="94">
        <f ca="1">MIN(IFERROR(SUM(OFFSET(Q88,0,-Q31,1,Q31))/$F88,0),SUM($H88:$CC88)-SUM($G149:P149))</f>
        <v>4.0654813098015969</v>
      </c>
      <c r="R149" s="94">
        <f ca="1">MIN(IFERROR(SUM(OFFSET(R88,0,-R31,1,R31))/$F88,0),SUM($H88:$CC88)-SUM($G149:Q149))</f>
        <v>2.0078160433879191</v>
      </c>
      <c r="S149" s="94">
        <f ca="1">MIN(IFERROR(SUM(OFFSET(S88,0,-S31,1,S31))/$F88,0),SUM($H88:$CC88)-SUM($G149:R149))</f>
        <v>0</v>
      </c>
      <c r="T149" s="94">
        <f ca="1">MIN(IFERROR(SUM(OFFSET(T88,0,-T31,1,T31))/$F88,0),SUM($H88:$CC88)-SUM($G149:S149))</f>
        <v>0</v>
      </c>
      <c r="U149" s="94">
        <f ca="1">MIN(IFERROR(SUM(OFFSET(U88,0,-U31,1,U31))/$F88,0),SUM($H88:$CC88)-SUM($G149:T149))</f>
        <v>0</v>
      </c>
      <c r="V149" s="94">
        <f ca="1">MIN(IFERROR(SUM(OFFSET(V88,0,-V31,1,V31))/$F88,0),SUM($H88:$CC88)-SUM($G149:U149))</f>
        <v>0</v>
      </c>
      <c r="W149" s="94">
        <f ca="1">MIN(IFERROR(SUM(OFFSET(W88,0,-W31,1,W31))/$F88,0),SUM($H88:$CC88)-SUM($G149:V149))</f>
        <v>0</v>
      </c>
      <c r="X149" s="94">
        <f ca="1">MIN(IFERROR(SUM(OFFSET(X88,0,-X31,1,X31))/$F88,0),SUM($H88:$CC88)-SUM($G149:W149))</f>
        <v>0</v>
      </c>
      <c r="Y149" s="94">
        <f ca="1">MIN(IFERROR(SUM(OFFSET(Y88,0,-Y31,1,Y31))/$F88,0),SUM($H88:$CC88)-SUM($G149:X149))</f>
        <v>0</v>
      </c>
      <c r="Z149" s="94">
        <f ca="1">MIN(IFERROR(SUM(OFFSET(Z88,0,-Z31,1,Z31))/$F88,0),SUM($H88:$CC88)-SUM($G149:Y149))</f>
        <v>0</v>
      </c>
      <c r="AA149" s="94">
        <f ca="1">MIN(IFERROR(SUM(OFFSET(AA88,0,-AA31,1,AA31))/$F88,0),SUM($H88:$CC88)-SUM($G149:Z149))</f>
        <v>0</v>
      </c>
      <c r="AB149" s="94">
        <f ca="1">MIN(IFERROR(SUM(OFFSET(AB88,0,-AB31,1,AB31))/$F88,0),SUM($H88:$CC88)-SUM($G149:AA149))</f>
        <v>0</v>
      </c>
      <c r="AC149" s="94">
        <f ca="1">MIN(IFERROR(SUM(OFFSET(AC88,0,-AC31,1,AC31))/$F88,0),SUM($H88:$CC88)-SUM($G149:AB149))</f>
        <v>0</v>
      </c>
      <c r="AD149" s="94">
        <f ca="1">MIN(IFERROR(SUM(OFFSET(AD88,0,-AD31,1,AD31))/$F88,0),SUM($H88:$CC88)-SUM($G149:AC149))</f>
        <v>0</v>
      </c>
      <c r="AE149" s="94">
        <f ca="1">MIN(IFERROR(SUM(OFFSET(AE88,0,-AE31,1,AE31))/$F88,0),SUM($H88:$CC88)-SUM($G149:AD149))</f>
        <v>0</v>
      </c>
      <c r="AF149" s="94">
        <f ca="1">MIN(IFERROR(SUM(OFFSET(AF88,0,-AF31,1,AF31))/$F88,0),SUM($H88:$CC88)-SUM($G149:AE149))</f>
        <v>0</v>
      </c>
      <c r="AG149" s="94">
        <f ca="1">MIN(IFERROR(SUM(OFFSET(AG88,0,-AG31,1,AG31))/$F88,0),SUM($H88:$CC88)-SUM($G149:AF149))</f>
        <v>0</v>
      </c>
      <c r="AH149" s="94">
        <f ca="1">MIN(IFERROR(SUM(OFFSET(AH88,0,-AH31,1,AH31))/$F88,0),SUM($H88:$CC88)-SUM($G149:AG149))</f>
        <v>0</v>
      </c>
      <c r="AI149" s="94">
        <f ca="1">MIN(IFERROR(SUM(OFFSET(AI88,0,-AI31,1,AI31))/$F88,0),SUM($H88:$CC88)-SUM($G149:AH149))</f>
        <v>0</v>
      </c>
      <c r="AJ149" s="94">
        <f ca="1">MIN(IFERROR(SUM(OFFSET(AJ88,0,-AJ31,1,AJ31))/$F88,0),SUM($H88:$CC88)-SUM($G149:AI149))</f>
        <v>0</v>
      </c>
      <c r="AK149" s="94">
        <f ca="1">MIN(IFERROR(SUM(OFFSET(AK88,0,-AK31,1,AK31))/$F88,0),SUM($H88:$CC88)-SUM($G149:AJ149))</f>
        <v>0</v>
      </c>
      <c r="AL149" s="94">
        <f ca="1">MIN(IFERROR(SUM(OFFSET(AL88,0,-AL31,1,AL31))/$F88,0),SUM($H88:$CC88)-SUM($G149:AK149))</f>
        <v>0</v>
      </c>
      <c r="AM149" s="94">
        <f ca="1">MIN(IFERROR(SUM(OFFSET(AM88,0,-AM31,1,AM31))/$F88,0),SUM($H88:$CC88)-SUM($G149:AL149))</f>
        <v>0</v>
      </c>
      <c r="AN149" s="94">
        <f ca="1">MIN(IFERROR(SUM(OFFSET(AN88,0,-AN31,1,AN31))/$F88,0),SUM($H88:$CC88)-SUM($G149:AM149))</f>
        <v>0</v>
      </c>
      <c r="AO149" s="94">
        <f ca="1">MIN(IFERROR(SUM(OFFSET(AO88,0,-AO31,1,AO31))/$F88,0),SUM($H88:$CC88)-SUM($G149:AN149))</f>
        <v>0</v>
      </c>
      <c r="AP149" s="94">
        <f ca="1">MIN(IFERROR(SUM(OFFSET(AP88,0,-AP31,1,AP31))/$F88,0),SUM($H88:$CC88)-SUM($G149:AO149))</f>
        <v>0</v>
      </c>
      <c r="AQ149" s="94">
        <f ca="1">MIN(IFERROR(SUM(OFFSET(AQ88,0,-AQ31,1,AQ31))/$F88,0),SUM($H88:$CC88)-SUM($G149:AP149))</f>
        <v>0</v>
      </c>
      <c r="AR149" s="94">
        <f ca="1">MIN(IFERROR(SUM(OFFSET(AR88,0,-AR31,1,AR31))/$F88,0),SUM($H88:$CC88)-SUM($G149:AQ149))</f>
        <v>0</v>
      </c>
      <c r="AS149" s="94">
        <f ca="1">MIN(IFERROR(SUM(OFFSET(AS88,0,-AS31,1,AS31))/$F88,0),SUM($H88:$CC88)-SUM($G149:AR149))</f>
        <v>0</v>
      </c>
      <c r="AT149" s="94">
        <f ca="1">MIN(IFERROR(SUM(OFFSET(AT88,0,-AT31,1,AT31))/$F88,0),SUM($H88:$CC88)-SUM($G149:AS149))</f>
        <v>0</v>
      </c>
      <c r="AU149" s="94">
        <f ca="1">MIN(IFERROR(SUM(OFFSET(AU88,0,-AU31,1,AU31))/$F88,0),SUM($H88:$CC88)-SUM($G149:AT149))</f>
        <v>0</v>
      </c>
      <c r="AV149" s="94">
        <f ca="1">MIN(IFERROR(SUM(OFFSET(AV88,0,-AV31,1,AV31))/$F88,0),SUM($H88:$CC88)-SUM($G149:AU149))</f>
        <v>0</v>
      </c>
      <c r="AW149" s="94">
        <f ca="1">MIN(IFERROR(SUM(OFFSET(AW88,0,-AW31,1,AW31))/$F88,0),SUM($H88:$CC88)-SUM($G149:AV149))</f>
        <v>0</v>
      </c>
      <c r="AX149" s="94">
        <f ca="1">MIN(IFERROR(SUM(OFFSET(AX88,0,-AX31,1,AX31))/$F88,0),SUM($H88:$CC88)-SUM($G149:AW149))</f>
        <v>0</v>
      </c>
      <c r="AY149" s="94">
        <f ca="1">MIN(IFERROR(SUM(OFFSET(AY88,0,-AY31,1,AY31))/$F88,0),SUM($H88:$CC88)-SUM($G149:AX149))</f>
        <v>0</v>
      </c>
      <c r="AZ149" s="94">
        <f ca="1">MIN(IFERROR(SUM(OFFSET(AZ88,0,-AZ31,1,AZ31))/$F88,0),SUM($H88:$CC88)-SUM($G149:AY149))</f>
        <v>0</v>
      </c>
      <c r="BA149" s="94">
        <f ca="1">MIN(IFERROR(SUM(OFFSET(BA88,0,-BA31,1,BA31))/$F88,0),SUM($H88:$CC88)-SUM($G149:AZ149))</f>
        <v>0</v>
      </c>
      <c r="BB149" s="94">
        <f ca="1">MIN(IFERROR(SUM(OFFSET(BB88,0,-BB31,1,BB31))/$F88,0),SUM($H88:$CC88)-SUM($G149:BA149))</f>
        <v>0</v>
      </c>
      <c r="BC149" s="94">
        <f ca="1">MIN(IFERROR(SUM(OFFSET(BC88,0,-BC31,1,BC31))/$F88,0),SUM($H88:$CC88)-SUM($G149:BB149))</f>
        <v>0</v>
      </c>
      <c r="BD149" s="94">
        <f ca="1">MIN(IFERROR(SUM(OFFSET(BD88,0,-BD31,1,BD31))/$F88,0),SUM($H88:$CC88)-SUM($G149:BC149))</f>
        <v>0</v>
      </c>
      <c r="BE149" s="94">
        <f ca="1">MIN(IFERROR(SUM(OFFSET(BE88,0,-BE31,1,BE31))/$F88,0),SUM($H88:$CC88)-SUM($G149:BD149))</f>
        <v>0</v>
      </c>
      <c r="BF149" s="94">
        <f ca="1">MIN(IFERROR(SUM(OFFSET(BF88,0,-BF31,1,BF31))/$F88,0),SUM($H88:$CC88)-SUM($G149:BE149))</f>
        <v>0</v>
      </c>
      <c r="BG149" s="94">
        <f ca="1">MIN(IFERROR(SUM(OFFSET(BG88,0,-BG31,1,BG31))/$F88,0),SUM($H88:$CC88)-SUM($G149:BF149))</f>
        <v>0</v>
      </c>
      <c r="BH149" s="94">
        <f ca="1">MIN(IFERROR(SUM(OFFSET(BH88,0,-BH31,1,BH31))/$F88,0),SUM($H88:$CC88)-SUM($G149:BG149))</f>
        <v>0</v>
      </c>
      <c r="BI149" s="94">
        <f ca="1">MIN(IFERROR(SUM(OFFSET(BI88,0,-BI31,1,BI31))/$F88,0),SUM($H88:$CC88)-SUM($G149:BH149))</f>
        <v>0</v>
      </c>
      <c r="BJ149" s="94">
        <f ca="1">MIN(IFERROR(SUM(OFFSET(BJ88,0,-BJ31,1,BJ31))/$F88,0),SUM($H88:$CC88)-SUM($G149:BI149))</f>
        <v>0</v>
      </c>
      <c r="BK149" s="94">
        <f ca="1">MIN(IFERROR(SUM(OFFSET(BK88,0,-BK31,1,BK31))/$F88,0),SUM($H88:$CC88)-SUM($G149:BJ149))</f>
        <v>0</v>
      </c>
      <c r="BL149" s="94">
        <f ca="1">MIN(IFERROR(SUM(OFFSET(BL88,0,-BL31,1,BL31))/$F88,0),SUM($H88:$CC88)-SUM($G149:BK149))</f>
        <v>0</v>
      </c>
      <c r="BM149" s="94">
        <f ca="1">MIN(IFERROR(SUM(OFFSET(BM88,0,-BM31,1,BM31))/$F88,0),SUM($H88:$CC88)-SUM($G149:BL149))</f>
        <v>0</v>
      </c>
      <c r="BN149" s="94">
        <f ca="1">MIN(IFERROR(SUM(OFFSET(BN88,0,-BN31,1,BN31))/$F88,0),SUM($H88:$CC88)-SUM($G149:BM149))</f>
        <v>0</v>
      </c>
      <c r="BO149" s="94">
        <f ca="1">MIN(IFERROR(SUM(OFFSET(BO88,0,-BO31,1,BO31))/$F88,0),SUM($H88:$CC88)-SUM($G149:BN149))</f>
        <v>0</v>
      </c>
      <c r="BP149" s="94">
        <f ca="1">MIN(IFERROR(SUM(OFFSET(BP88,0,-BP31,1,BP31))/$F88,0),SUM($H88:$CC88)-SUM($G149:BO149))</f>
        <v>0</v>
      </c>
      <c r="BQ149" s="94">
        <f ca="1">MIN(IFERROR(SUM(OFFSET(BQ88,0,-BQ31,1,BQ31))/$F88,0),SUM($H88:$CC88)-SUM($G149:BP149))</f>
        <v>0</v>
      </c>
      <c r="BR149" s="94">
        <f ca="1">MIN(IFERROR(SUM(OFFSET(BR88,0,-BR31,1,BR31))/$F88,0),SUM($H88:$CC88)-SUM($G149:BQ149))</f>
        <v>0</v>
      </c>
      <c r="BS149" s="94">
        <f ca="1">MIN(IFERROR(SUM(OFFSET(BS88,0,-BS31,1,BS31))/$F88,0),SUM($H88:$CC88)-SUM($G149:BR149))</f>
        <v>0</v>
      </c>
      <c r="BT149" s="94">
        <f ca="1">MIN(IFERROR(SUM(OFFSET(BT88,0,-BT31,1,BT31))/$F88,0),SUM($H88:$CC88)-SUM($G149:BS149))</f>
        <v>0</v>
      </c>
      <c r="BU149" s="94">
        <f ca="1">MIN(IFERROR(SUM(OFFSET(BU88,0,-BU31,1,BU31))/$F88,0),SUM($H88:$CC88)-SUM($G149:BT149))</f>
        <v>0</v>
      </c>
      <c r="BV149" s="94">
        <f ca="1">MIN(IFERROR(SUM(OFFSET(BV88,0,-BV31,1,BV31))/$F88,0),SUM($H88:$CC88)-SUM($G149:BU149))</f>
        <v>0</v>
      </c>
      <c r="BW149" s="94">
        <f ca="1">MIN(IFERROR(SUM(OFFSET(BW88,0,-BW31,1,BW31))/$F88,0),SUM($H88:$CC88)-SUM($G149:BV149))</f>
        <v>0</v>
      </c>
      <c r="BX149" s="94">
        <f ca="1">MIN(IFERROR(SUM(OFFSET(BX88,0,-BX31,1,BX31))/$F88,0),SUM($H88:$CC88)-SUM($G149:BW149))</f>
        <v>0</v>
      </c>
      <c r="BY149" s="94">
        <f ca="1">MIN(IFERROR(SUM(OFFSET(BY88,0,-BY31,1,BY31))/$F88,0),SUM($H88:$CC88)-SUM($G149:BX149))</f>
        <v>0</v>
      </c>
      <c r="BZ149" s="94">
        <f ca="1">MIN(IFERROR(SUM(OFFSET(BZ88,0,-BZ31,1,BZ31))/$F88,0),SUM($H88:$CC88)-SUM($G149:BY149))</f>
        <v>0</v>
      </c>
      <c r="CA149" s="94">
        <f ca="1">MIN(IFERROR(SUM(OFFSET(CA88,0,-CA31,1,CA31))/$F88,0),SUM($H88:$CC88)-SUM($G149:BZ149))</f>
        <v>0</v>
      </c>
      <c r="CB149" s="94">
        <f ca="1">MIN(IFERROR(SUM(OFFSET(CB88,0,-CB31,1,CB31))/$F88,0),SUM($H88:$CC88)-SUM($G149:CA149))</f>
        <v>0</v>
      </c>
      <c r="CC149" s="94">
        <f ca="1">MIN(IFERROR(SUM(OFFSET(CC88,0,-CC31,1,CC31))/$F88,0),SUM($H88:$CC88)-SUM($G149:CB149))</f>
        <v>0</v>
      </c>
    </row>
    <row r="150" spans="2:81" outlineLevel="1" x14ac:dyDescent="0.25">
      <c r="B150" s="92" t="str">
        <f>Inputs!B42</f>
        <v>Neutral Screen Services</v>
      </c>
      <c r="C150" s="98" t="str">
        <f>"Real "&amp;Inputs!$C$8</f>
        <v>Real 2010</v>
      </c>
      <c r="D150" s="230">
        <f t="shared" ca="1" si="221"/>
        <v>0</v>
      </c>
      <c r="E150" s="123">
        <f t="shared" si="222"/>
        <v>0</v>
      </c>
      <c r="F150" s="94">
        <f t="shared" ca="1" si="223"/>
        <v>0</v>
      </c>
      <c r="G150" s="31"/>
      <c r="H150" s="94">
        <f ca="1">MIN(IFERROR(SUM(OFFSET(H89,0,-H32,1,H32))/$F89,0),SUM($H89:$CC89)-SUM($G150:G150))</f>
        <v>0</v>
      </c>
      <c r="I150" s="94">
        <f ca="1">MIN(IFERROR(SUM(OFFSET(I89,0,-I32,1,I32))/$F89,0),SUM($H89:$CC89)-SUM($G150:H150))</f>
        <v>0</v>
      </c>
      <c r="J150" s="94">
        <f ca="1">MIN(IFERROR(SUM(OFFSET(J89,0,-J32,1,J32))/$F89,0),SUM($H89:$CC89)-SUM($G150:I150))</f>
        <v>0</v>
      </c>
      <c r="K150" s="94">
        <f ca="1">MIN(IFERROR(SUM(OFFSET(K89,0,-K32,1,K32))/$F89,0),SUM($H89:$CC89)-SUM($G150:J150))</f>
        <v>0</v>
      </c>
      <c r="L150" s="94">
        <f ca="1">MIN(IFERROR(SUM(OFFSET(L89,0,-L32,1,L32))/$F89,0),SUM($H89:$CC89)-SUM($G150:K150))</f>
        <v>0</v>
      </c>
      <c r="M150" s="94">
        <f ca="1">MIN(IFERROR(SUM(OFFSET(M89,0,-M32,1,M32))/$F89,0),SUM($H89:$CC89)-SUM($G150:L150))</f>
        <v>0</v>
      </c>
      <c r="N150" s="94">
        <f ca="1">MIN(IFERROR(SUM(OFFSET(N89,0,-N32,1,N32))/$F89,0),SUM($H89:$CC89)-SUM($G150:M150))</f>
        <v>0</v>
      </c>
      <c r="O150" s="94">
        <f ca="1">MIN(IFERROR(SUM(OFFSET(O89,0,-O32,1,O32))/$F89,0),SUM($H89:$CC89)-SUM($G150:N150))</f>
        <v>0</v>
      </c>
      <c r="P150" s="94">
        <f ca="1">MIN(IFERROR(SUM(OFFSET(P89,0,-P32,1,P32))/$F89,0),SUM($H89:$CC89)-SUM($G150:O150))</f>
        <v>0</v>
      </c>
      <c r="Q150" s="94">
        <f ca="1">MIN(IFERROR(SUM(OFFSET(Q89,0,-Q32,1,Q32))/$F89,0),SUM($H89:$CC89)-SUM($G150:P150))</f>
        <v>0</v>
      </c>
      <c r="R150" s="94">
        <f ca="1">MIN(IFERROR(SUM(OFFSET(R89,0,-R32,1,R32))/$F89,0),SUM($H89:$CC89)-SUM($G150:Q150))</f>
        <v>0</v>
      </c>
      <c r="S150" s="94">
        <f ca="1">MIN(IFERROR(SUM(OFFSET(S89,0,-S32,1,S32))/$F89,0),SUM($H89:$CC89)-SUM($G150:R150))</f>
        <v>0</v>
      </c>
      <c r="T150" s="94">
        <f ca="1">MIN(IFERROR(SUM(OFFSET(T89,0,-T32,1,T32))/$F89,0),SUM($H89:$CC89)-SUM($G150:S150))</f>
        <v>0</v>
      </c>
      <c r="U150" s="94">
        <f ca="1">MIN(IFERROR(SUM(OFFSET(U89,0,-U32,1,U32))/$F89,0),SUM($H89:$CC89)-SUM($G150:T150))</f>
        <v>0</v>
      </c>
      <c r="V150" s="94">
        <f ca="1">MIN(IFERROR(SUM(OFFSET(V89,0,-V32,1,V32))/$F89,0),SUM($H89:$CC89)-SUM($G150:U150))</f>
        <v>0</v>
      </c>
      <c r="W150" s="94">
        <f ca="1">MIN(IFERROR(SUM(OFFSET(W89,0,-W32,1,W32))/$F89,0),SUM($H89:$CC89)-SUM($G150:V150))</f>
        <v>0</v>
      </c>
      <c r="X150" s="94">
        <f ca="1">MIN(IFERROR(SUM(OFFSET(X89,0,-X32,1,X32))/$F89,0),SUM($H89:$CC89)-SUM($G150:W150))</f>
        <v>0</v>
      </c>
      <c r="Y150" s="94">
        <f ca="1">MIN(IFERROR(SUM(OFFSET(Y89,0,-Y32,1,Y32))/$F89,0),SUM($H89:$CC89)-SUM($G150:X150))</f>
        <v>0</v>
      </c>
      <c r="Z150" s="94">
        <f ca="1">MIN(IFERROR(SUM(OFFSET(Z89,0,-Z32,1,Z32))/$F89,0),SUM($H89:$CC89)-SUM($G150:Y150))</f>
        <v>0</v>
      </c>
      <c r="AA150" s="94">
        <f ca="1">MIN(IFERROR(SUM(OFFSET(AA89,0,-AA32,1,AA32))/$F89,0),SUM($H89:$CC89)-SUM($G150:Z150))</f>
        <v>0</v>
      </c>
      <c r="AB150" s="94">
        <f ca="1">MIN(IFERROR(SUM(OFFSET(AB89,0,-AB32,1,AB32))/$F89,0),SUM($H89:$CC89)-SUM($G150:AA150))</f>
        <v>0</v>
      </c>
      <c r="AC150" s="94">
        <f ca="1">MIN(IFERROR(SUM(OFFSET(AC89,0,-AC32,1,AC32))/$F89,0),SUM($H89:$CC89)-SUM($G150:AB150))</f>
        <v>0</v>
      </c>
      <c r="AD150" s="94">
        <f ca="1">MIN(IFERROR(SUM(OFFSET(AD89,0,-AD32,1,AD32))/$F89,0),SUM($H89:$CC89)-SUM($G150:AC150))</f>
        <v>0</v>
      </c>
      <c r="AE150" s="94">
        <f ca="1">MIN(IFERROR(SUM(OFFSET(AE89,0,-AE32,1,AE32))/$F89,0),SUM($H89:$CC89)-SUM($G150:AD150))</f>
        <v>0</v>
      </c>
      <c r="AF150" s="94">
        <f ca="1">MIN(IFERROR(SUM(OFFSET(AF89,0,-AF32,1,AF32))/$F89,0),SUM($H89:$CC89)-SUM($G150:AE150))</f>
        <v>0</v>
      </c>
      <c r="AG150" s="94">
        <f ca="1">MIN(IFERROR(SUM(OFFSET(AG89,0,-AG32,1,AG32))/$F89,0),SUM($H89:$CC89)-SUM($G150:AF150))</f>
        <v>0</v>
      </c>
      <c r="AH150" s="94">
        <f ca="1">MIN(IFERROR(SUM(OFFSET(AH89,0,-AH32,1,AH32))/$F89,0),SUM($H89:$CC89)-SUM($G150:AG150))</f>
        <v>0</v>
      </c>
      <c r="AI150" s="94">
        <f ca="1">MIN(IFERROR(SUM(OFFSET(AI89,0,-AI32,1,AI32))/$F89,0),SUM($H89:$CC89)-SUM($G150:AH150))</f>
        <v>0</v>
      </c>
      <c r="AJ150" s="94">
        <f ca="1">MIN(IFERROR(SUM(OFFSET(AJ89,0,-AJ32,1,AJ32))/$F89,0),SUM($H89:$CC89)-SUM($G150:AI150))</f>
        <v>0</v>
      </c>
      <c r="AK150" s="94">
        <f ca="1">MIN(IFERROR(SUM(OFFSET(AK89,0,-AK32,1,AK32))/$F89,0),SUM($H89:$CC89)-SUM($G150:AJ150))</f>
        <v>0</v>
      </c>
      <c r="AL150" s="94">
        <f ca="1">MIN(IFERROR(SUM(OFFSET(AL89,0,-AL32,1,AL32))/$F89,0),SUM($H89:$CC89)-SUM($G150:AK150))</f>
        <v>0</v>
      </c>
      <c r="AM150" s="94">
        <f ca="1">MIN(IFERROR(SUM(OFFSET(AM89,0,-AM32,1,AM32))/$F89,0),SUM($H89:$CC89)-SUM($G150:AL150))</f>
        <v>0</v>
      </c>
      <c r="AN150" s="94">
        <f ca="1">MIN(IFERROR(SUM(OFFSET(AN89,0,-AN32,1,AN32))/$F89,0),SUM($H89:$CC89)-SUM($G150:AM150))</f>
        <v>0</v>
      </c>
      <c r="AO150" s="94">
        <f ca="1">MIN(IFERROR(SUM(OFFSET(AO89,0,-AO32,1,AO32))/$F89,0),SUM($H89:$CC89)-SUM($G150:AN150))</f>
        <v>0</v>
      </c>
      <c r="AP150" s="94">
        <f ca="1">MIN(IFERROR(SUM(OFFSET(AP89,0,-AP32,1,AP32))/$F89,0),SUM($H89:$CC89)-SUM($G150:AO150))</f>
        <v>0</v>
      </c>
      <c r="AQ150" s="94">
        <f ca="1">MIN(IFERROR(SUM(OFFSET(AQ89,0,-AQ32,1,AQ32))/$F89,0),SUM($H89:$CC89)-SUM($G150:AP150))</f>
        <v>0</v>
      </c>
      <c r="AR150" s="94">
        <f ca="1">MIN(IFERROR(SUM(OFFSET(AR89,0,-AR32,1,AR32))/$F89,0),SUM($H89:$CC89)-SUM($G150:AQ150))</f>
        <v>0</v>
      </c>
      <c r="AS150" s="94">
        <f ca="1">MIN(IFERROR(SUM(OFFSET(AS89,0,-AS32,1,AS32))/$F89,0),SUM($H89:$CC89)-SUM($G150:AR150))</f>
        <v>0</v>
      </c>
      <c r="AT150" s="94">
        <f ca="1">MIN(IFERROR(SUM(OFFSET(AT89,0,-AT32,1,AT32))/$F89,0),SUM($H89:$CC89)-SUM($G150:AS150))</f>
        <v>0</v>
      </c>
      <c r="AU150" s="94">
        <f ca="1">MIN(IFERROR(SUM(OFFSET(AU89,0,-AU32,1,AU32))/$F89,0),SUM($H89:$CC89)-SUM($G150:AT150))</f>
        <v>0</v>
      </c>
      <c r="AV150" s="94">
        <f ca="1">MIN(IFERROR(SUM(OFFSET(AV89,0,-AV32,1,AV32))/$F89,0),SUM($H89:$CC89)-SUM($G150:AU150))</f>
        <v>0</v>
      </c>
      <c r="AW150" s="94">
        <f ca="1">MIN(IFERROR(SUM(OFFSET(AW89,0,-AW32,1,AW32))/$F89,0),SUM($H89:$CC89)-SUM($G150:AV150))</f>
        <v>0</v>
      </c>
      <c r="AX150" s="94">
        <f ca="1">MIN(IFERROR(SUM(OFFSET(AX89,0,-AX32,1,AX32))/$F89,0),SUM($H89:$CC89)-SUM($G150:AW150))</f>
        <v>0</v>
      </c>
      <c r="AY150" s="94">
        <f ca="1">MIN(IFERROR(SUM(OFFSET(AY89,0,-AY32,1,AY32))/$F89,0),SUM($H89:$CC89)-SUM($G150:AX150))</f>
        <v>0</v>
      </c>
      <c r="AZ150" s="94">
        <f ca="1">MIN(IFERROR(SUM(OFFSET(AZ89,0,-AZ32,1,AZ32))/$F89,0),SUM($H89:$CC89)-SUM($G150:AY150))</f>
        <v>0</v>
      </c>
      <c r="BA150" s="94">
        <f ca="1">MIN(IFERROR(SUM(OFFSET(BA89,0,-BA32,1,BA32))/$F89,0),SUM($H89:$CC89)-SUM($G150:AZ150))</f>
        <v>0</v>
      </c>
      <c r="BB150" s="94">
        <f ca="1">MIN(IFERROR(SUM(OFFSET(BB89,0,-BB32,1,BB32))/$F89,0),SUM($H89:$CC89)-SUM($G150:BA150))</f>
        <v>0</v>
      </c>
      <c r="BC150" s="94">
        <f ca="1">MIN(IFERROR(SUM(OFFSET(BC89,0,-BC32,1,BC32))/$F89,0),SUM($H89:$CC89)-SUM($G150:BB150))</f>
        <v>0</v>
      </c>
      <c r="BD150" s="94">
        <f ca="1">MIN(IFERROR(SUM(OFFSET(BD89,0,-BD32,1,BD32))/$F89,0),SUM($H89:$CC89)-SUM($G150:BC150))</f>
        <v>0</v>
      </c>
      <c r="BE150" s="94">
        <f ca="1">MIN(IFERROR(SUM(OFFSET(BE89,0,-BE32,1,BE32))/$F89,0),SUM($H89:$CC89)-SUM($G150:BD150))</f>
        <v>0</v>
      </c>
      <c r="BF150" s="94">
        <f ca="1">MIN(IFERROR(SUM(OFFSET(BF89,0,-BF32,1,BF32))/$F89,0),SUM($H89:$CC89)-SUM($G150:BE150))</f>
        <v>0</v>
      </c>
      <c r="BG150" s="94">
        <f ca="1">MIN(IFERROR(SUM(OFFSET(BG89,0,-BG32,1,BG32))/$F89,0),SUM($H89:$CC89)-SUM($G150:BF150))</f>
        <v>0</v>
      </c>
      <c r="BH150" s="94">
        <f ca="1">MIN(IFERROR(SUM(OFFSET(BH89,0,-BH32,1,BH32))/$F89,0),SUM($H89:$CC89)-SUM($G150:BG150))</f>
        <v>0</v>
      </c>
      <c r="BI150" s="94">
        <f ca="1">MIN(IFERROR(SUM(OFFSET(BI89,0,-BI32,1,BI32))/$F89,0),SUM($H89:$CC89)-SUM($G150:BH150))</f>
        <v>0</v>
      </c>
      <c r="BJ150" s="94">
        <f ca="1">MIN(IFERROR(SUM(OFFSET(BJ89,0,-BJ32,1,BJ32))/$F89,0),SUM($H89:$CC89)-SUM($G150:BI150))</f>
        <v>0</v>
      </c>
      <c r="BK150" s="94">
        <f ca="1">MIN(IFERROR(SUM(OFFSET(BK89,0,-BK32,1,BK32))/$F89,0),SUM($H89:$CC89)-SUM($G150:BJ150))</f>
        <v>0</v>
      </c>
      <c r="BL150" s="94">
        <f ca="1">MIN(IFERROR(SUM(OFFSET(BL89,0,-BL32,1,BL32))/$F89,0),SUM($H89:$CC89)-SUM($G150:BK150))</f>
        <v>0</v>
      </c>
      <c r="BM150" s="94">
        <f ca="1">MIN(IFERROR(SUM(OFFSET(BM89,0,-BM32,1,BM32))/$F89,0),SUM($H89:$CC89)-SUM($G150:BL150))</f>
        <v>0</v>
      </c>
      <c r="BN150" s="94">
        <f ca="1">MIN(IFERROR(SUM(OFFSET(BN89,0,-BN32,1,BN32))/$F89,0),SUM($H89:$CC89)-SUM($G150:BM150))</f>
        <v>0</v>
      </c>
      <c r="BO150" s="94">
        <f ca="1">MIN(IFERROR(SUM(OFFSET(BO89,0,-BO32,1,BO32))/$F89,0),SUM($H89:$CC89)-SUM($G150:BN150))</f>
        <v>0</v>
      </c>
      <c r="BP150" s="94">
        <f ca="1">MIN(IFERROR(SUM(OFFSET(BP89,0,-BP32,1,BP32))/$F89,0),SUM($H89:$CC89)-SUM($G150:BO150))</f>
        <v>0</v>
      </c>
      <c r="BQ150" s="94">
        <f ca="1">MIN(IFERROR(SUM(OFFSET(BQ89,0,-BQ32,1,BQ32))/$F89,0),SUM($H89:$CC89)-SUM($G150:BP150))</f>
        <v>0</v>
      </c>
      <c r="BR150" s="94">
        <f ca="1">MIN(IFERROR(SUM(OFFSET(BR89,0,-BR32,1,BR32))/$F89,0),SUM($H89:$CC89)-SUM($G150:BQ150))</f>
        <v>0</v>
      </c>
      <c r="BS150" s="94">
        <f ca="1">MIN(IFERROR(SUM(OFFSET(BS89,0,-BS32,1,BS32))/$F89,0),SUM($H89:$CC89)-SUM($G150:BR150))</f>
        <v>0</v>
      </c>
      <c r="BT150" s="94">
        <f ca="1">MIN(IFERROR(SUM(OFFSET(BT89,0,-BT32,1,BT32))/$F89,0),SUM($H89:$CC89)-SUM($G150:BS150))</f>
        <v>0</v>
      </c>
      <c r="BU150" s="94">
        <f ca="1">MIN(IFERROR(SUM(OFFSET(BU89,0,-BU32,1,BU32))/$F89,0),SUM($H89:$CC89)-SUM($G150:BT150))</f>
        <v>0</v>
      </c>
      <c r="BV150" s="94">
        <f ca="1">MIN(IFERROR(SUM(OFFSET(BV89,0,-BV32,1,BV32))/$F89,0),SUM($H89:$CC89)-SUM($G150:BU150))</f>
        <v>0</v>
      </c>
      <c r="BW150" s="94">
        <f ca="1">MIN(IFERROR(SUM(OFFSET(BW89,0,-BW32,1,BW32))/$F89,0),SUM($H89:$CC89)-SUM($G150:BV150))</f>
        <v>0</v>
      </c>
      <c r="BX150" s="94">
        <f ca="1">MIN(IFERROR(SUM(OFFSET(BX89,0,-BX32,1,BX32))/$F89,0),SUM($H89:$CC89)-SUM($G150:BW150))</f>
        <v>0</v>
      </c>
      <c r="BY150" s="94">
        <f ca="1">MIN(IFERROR(SUM(OFFSET(BY89,0,-BY32,1,BY32))/$F89,0),SUM($H89:$CC89)-SUM($G150:BX150))</f>
        <v>0</v>
      </c>
      <c r="BZ150" s="94">
        <f ca="1">MIN(IFERROR(SUM(OFFSET(BZ89,0,-BZ32,1,BZ32))/$F89,0),SUM($H89:$CC89)-SUM($G150:BY150))</f>
        <v>0</v>
      </c>
      <c r="CA150" s="94">
        <f ca="1">MIN(IFERROR(SUM(OFFSET(CA89,0,-CA32,1,CA32))/$F89,0),SUM($H89:$CC89)-SUM($G150:BZ150))</f>
        <v>0</v>
      </c>
      <c r="CB150" s="94">
        <f ca="1">MIN(IFERROR(SUM(OFFSET(CB89,0,-CB32,1,CB32))/$F89,0),SUM($H89:$CC89)-SUM($G150:CA150))</f>
        <v>0</v>
      </c>
      <c r="CC150" s="94">
        <f ca="1">MIN(IFERROR(SUM(OFFSET(CC89,0,-CC32,1,CC32))/$F89,0),SUM($H89:$CC89)-SUM($G150:CB150))</f>
        <v>0</v>
      </c>
    </row>
    <row r="151" spans="2:81" outlineLevel="1" x14ac:dyDescent="0.25">
      <c r="B151" s="92" t="str">
        <f>Inputs!B43</f>
        <v>Distribution Transformers upgrades</v>
      </c>
      <c r="C151" s="98" t="str">
        <f>"Real "&amp;Inputs!$C$8</f>
        <v>Real 2010</v>
      </c>
      <c r="D151" s="230">
        <f t="shared" ca="1" si="221"/>
        <v>0</v>
      </c>
      <c r="E151" s="123">
        <f t="shared" si="222"/>
        <v>0</v>
      </c>
      <c r="F151" s="94">
        <f t="shared" ca="1" si="223"/>
        <v>0</v>
      </c>
      <c r="G151" s="31"/>
      <c r="H151" s="94">
        <f ca="1">MIN(IFERROR(SUM(OFFSET(H90,0,-H33,1,H33))/$F90,0),SUM($H90:$CC90)-SUM($G151:G151))</f>
        <v>0</v>
      </c>
      <c r="I151" s="94">
        <f ca="1">MIN(IFERROR(SUM(OFFSET(I90,0,-I33,1,I33))/$F90,0),SUM($H90:$CC90)-SUM($G151:H151))</f>
        <v>0</v>
      </c>
      <c r="J151" s="94">
        <f ca="1">MIN(IFERROR(SUM(OFFSET(J90,0,-J33,1,J33))/$F90,0),SUM($H90:$CC90)-SUM($G151:I151))</f>
        <v>0</v>
      </c>
      <c r="K151" s="94">
        <f ca="1">MIN(IFERROR(SUM(OFFSET(K90,0,-K33,1,K33))/$F90,0),SUM($H90:$CC90)-SUM($G151:J151))</f>
        <v>0</v>
      </c>
      <c r="L151" s="94">
        <f ca="1">MIN(IFERROR(SUM(OFFSET(L90,0,-L33,1,L33))/$F90,0),SUM($H90:$CC90)-SUM($G151:K151))</f>
        <v>0</v>
      </c>
      <c r="M151" s="94">
        <f ca="1">MIN(IFERROR(SUM(OFFSET(M90,0,-M33,1,M33))/$F90,0),SUM($H90:$CC90)-SUM($G151:L151))</f>
        <v>0</v>
      </c>
      <c r="N151" s="94">
        <f ca="1">MIN(IFERROR(SUM(OFFSET(N90,0,-N33,1,N33))/$F90,0),SUM($H90:$CC90)-SUM($G151:M151))</f>
        <v>0</v>
      </c>
      <c r="O151" s="94">
        <f ca="1">MIN(IFERROR(SUM(OFFSET(O90,0,-O33,1,O33))/$F90,0),SUM($H90:$CC90)-SUM($G151:N151))</f>
        <v>0</v>
      </c>
      <c r="P151" s="94">
        <f ca="1">MIN(IFERROR(SUM(OFFSET(P90,0,-P33,1,P33))/$F90,0),SUM($H90:$CC90)-SUM($G151:O151))</f>
        <v>0</v>
      </c>
      <c r="Q151" s="94">
        <f ca="1">MIN(IFERROR(SUM(OFFSET(Q90,0,-Q33,1,Q33))/$F90,0),SUM($H90:$CC90)-SUM($G151:P151))</f>
        <v>0</v>
      </c>
      <c r="R151" s="94">
        <f ca="1">MIN(IFERROR(SUM(OFFSET(R90,0,-R33,1,R33))/$F90,0),SUM($H90:$CC90)-SUM($G151:Q151))</f>
        <v>0</v>
      </c>
      <c r="S151" s="94">
        <f ca="1">MIN(IFERROR(SUM(OFFSET(S90,0,-S33,1,S33))/$F90,0),SUM($H90:$CC90)-SUM($G151:R151))</f>
        <v>0</v>
      </c>
      <c r="T151" s="94">
        <f ca="1">MIN(IFERROR(SUM(OFFSET(T90,0,-T33,1,T33))/$F90,0),SUM($H90:$CC90)-SUM($G151:S151))</f>
        <v>0</v>
      </c>
      <c r="U151" s="94">
        <f ca="1">MIN(IFERROR(SUM(OFFSET(U90,0,-U33,1,U33))/$F90,0),SUM($H90:$CC90)-SUM($G151:T151))</f>
        <v>0</v>
      </c>
      <c r="V151" s="94">
        <f ca="1">MIN(IFERROR(SUM(OFFSET(V90,0,-V33,1,V33))/$F90,0),SUM($H90:$CC90)-SUM($G151:U151))</f>
        <v>0</v>
      </c>
      <c r="W151" s="94">
        <f ca="1">MIN(IFERROR(SUM(OFFSET(W90,0,-W33,1,W33))/$F90,0),SUM($H90:$CC90)-SUM($G151:V151))</f>
        <v>0</v>
      </c>
      <c r="X151" s="94">
        <f ca="1">MIN(IFERROR(SUM(OFFSET(X90,0,-X33,1,X33))/$F90,0),SUM($H90:$CC90)-SUM($G151:W151))</f>
        <v>0</v>
      </c>
      <c r="Y151" s="94">
        <f ca="1">MIN(IFERROR(SUM(OFFSET(Y90,0,-Y33,1,Y33))/$F90,0),SUM($H90:$CC90)-SUM($G151:X151))</f>
        <v>0</v>
      </c>
      <c r="Z151" s="94">
        <f ca="1">MIN(IFERROR(SUM(OFFSET(Z90,0,-Z33,1,Z33))/$F90,0),SUM($H90:$CC90)-SUM($G151:Y151))</f>
        <v>0</v>
      </c>
      <c r="AA151" s="94">
        <f ca="1">MIN(IFERROR(SUM(OFFSET(AA90,0,-AA33,1,AA33))/$F90,0),SUM($H90:$CC90)-SUM($G151:Z151))</f>
        <v>0</v>
      </c>
      <c r="AB151" s="94">
        <f ca="1">MIN(IFERROR(SUM(OFFSET(AB90,0,-AB33,1,AB33))/$F90,0),SUM($H90:$CC90)-SUM($G151:AA151))</f>
        <v>0</v>
      </c>
      <c r="AC151" s="94">
        <f ca="1">MIN(IFERROR(SUM(OFFSET(AC90,0,-AC33,1,AC33))/$F90,0),SUM($H90:$CC90)-SUM($G151:AB151))</f>
        <v>0</v>
      </c>
      <c r="AD151" s="94">
        <f ca="1">MIN(IFERROR(SUM(OFFSET(AD90,0,-AD33,1,AD33))/$F90,0),SUM($H90:$CC90)-SUM($G151:AC151))</f>
        <v>0</v>
      </c>
      <c r="AE151" s="94">
        <f ca="1">MIN(IFERROR(SUM(OFFSET(AE90,0,-AE33,1,AE33))/$F90,0),SUM($H90:$CC90)-SUM($G151:AD151))</f>
        <v>0</v>
      </c>
      <c r="AF151" s="94">
        <f ca="1">MIN(IFERROR(SUM(OFFSET(AF90,0,-AF33,1,AF33))/$F90,0),SUM($H90:$CC90)-SUM($G151:AE151))</f>
        <v>0</v>
      </c>
      <c r="AG151" s="94">
        <f ca="1">MIN(IFERROR(SUM(OFFSET(AG90,0,-AG33,1,AG33))/$F90,0),SUM($H90:$CC90)-SUM($G151:AF151))</f>
        <v>0</v>
      </c>
      <c r="AH151" s="94">
        <f ca="1">MIN(IFERROR(SUM(OFFSET(AH90,0,-AH33,1,AH33))/$F90,0),SUM($H90:$CC90)-SUM($G151:AG151))</f>
        <v>0</v>
      </c>
      <c r="AI151" s="94">
        <f ca="1">MIN(IFERROR(SUM(OFFSET(AI90,0,-AI33,1,AI33))/$F90,0),SUM($H90:$CC90)-SUM($G151:AH151))</f>
        <v>0</v>
      </c>
      <c r="AJ151" s="94">
        <f ca="1">MIN(IFERROR(SUM(OFFSET(AJ90,0,-AJ33,1,AJ33))/$F90,0),SUM($H90:$CC90)-SUM($G151:AI151))</f>
        <v>0</v>
      </c>
      <c r="AK151" s="94">
        <f ca="1">MIN(IFERROR(SUM(OFFSET(AK90,0,-AK33,1,AK33))/$F90,0),SUM($H90:$CC90)-SUM($G151:AJ151))</f>
        <v>0</v>
      </c>
      <c r="AL151" s="94">
        <f ca="1">MIN(IFERROR(SUM(OFFSET(AL90,0,-AL33,1,AL33))/$F90,0),SUM($H90:$CC90)-SUM($G151:AK151))</f>
        <v>0</v>
      </c>
      <c r="AM151" s="94">
        <f ca="1">MIN(IFERROR(SUM(OFFSET(AM90,0,-AM33,1,AM33))/$F90,0),SUM($H90:$CC90)-SUM($G151:AL151))</f>
        <v>0</v>
      </c>
      <c r="AN151" s="94">
        <f ca="1">MIN(IFERROR(SUM(OFFSET(AN90,0,-AN33,1,AN33))/$F90,0),SUM($H90:$CC90)-SUM($G151:AM151))</f>
        <v>0</v>
      </c>
      <c r="AO151" s="94">
        <f ca="1">MIN(IFERROR(SUM(OFFSET(AO90,0,-AO33,1,AO33))/$F90,0),SUM($H90:$CC90)-SUM($G151:AN151))</f>
        <v>0</v>
      </c>
      <c r="AP151" s="94">
        <f ca="1">MIN(IFERROR(SUM(OFFSET(AP90,0,-AP33,1,AP33))/$F90,0),SUM($H90:$CC90)-SUM($G151:AO151))</f>
        <v>0</v>
      </c>
      <c r="AQ151" s="94">
        <f ca="1">MIN(IFERROR(SUM(OFFSET(AQ90,0,-AQ33,1,AQ33))/$F90,0),SUM($H90:$CC90)-SUM($G151:AP151))</f>
        <v>0</v>
      </c>
      <c r="AR151" s="94">
        <f ca="1">MIN(IFERROR(SUM(OFFSET(AR90,0,-AR33,1,AR33))/$F90,0),SUM($H90:$CC90)-SUM($G151:AQ151))</f>
        <v>0</v>
      </c>
      <c r="AS151" s="94">
        <f ca="1">MIN(IFERROR(SUM(OFFSET(AS90,0,-AS33,1,AS33))/$F90,0),SUM($H90:$CC90)-SUM($G151:AR151))</f>
        <v>0</v>
      </c>
      <c r="AT151" s="94">
        <f ca="1">MIN(IFERROR(SUM(OFFSET(AT90,0,-AT33,1,AT33))/$F90,0),SUM($H90:$CC90)-SUM($G151:AS151))</f>
        <v>0</v>
      </c>
      <c r="AU151" s="94">
        <f ca="1">MIN(IFERROR(SUM(OFFSET(AU90,0,-AU33,1,AU33))/$F90,0),SUM($H90:$CC90)-SUM($G151:AT151))</f>
        <v>0</v>
      </c>
      <c r="AV151" s="94">
        <f ca="1">MIN(IFERROR(SUM(OFFSET(AV90,0,-AV33,1,AV33))/$F90,0),SUM($H90:$CC90)-SUM($G151:AU151))</f>
        <v>0</v>
      </c>
      <c r="AW151" s="94">
        <f ca="1">MIN(IFERROR(SUM(OFFSET(AW90,0,-AW33,1,AW33))/$F90,0),SUM($H90:$CC90)-SUM($G151:AV151))</f>
        <v>0</v>
      </c>
      <c r="AX151" s="94">
        <f ca="1">MIN(IFERROR(SUM(OFFSET(AX90,0,-AX33,1,AX33))/$F90,0),SUM($H90:$CC90)-SUM($G151:AW151))</f>
        <v>0</v>
      </c>
      <c r="AY151" s="94">
        <f ca="1">MIN(IFERROR(SUM(OFFSET(AY90,0,-AY33,1,AY33))/$F90,0),SUM($H90:$CC90)-SUM($G151:AX151))</f>
        <v>0</v>
      </c>
      <c r="AZ151" s="94">
        <f ca="1">MIN(IFERROR(SUM(OFFSET(AZ90,0,-AZ33,1,AZ33))/$F90,0),SUM($H90:$CC90)-SUM($G151:AY151))</f>
        <v>0</v>
      </c>
      <c r="BA151" s="94">
        <f ca="1">MIN(IFERROR(SUM(OFFSET(BA90,0,-BA33,1,BA33))/$F90,0),SUM($H90:$CC90)-SUM($G151:AZ151))</f>
        <v>0</v>
      </c>
      <c r="BB151" s="94">
        <f ca="1">MIN(IFERROR(SUM(OFFSET(BB90,0,-BB33,1,BB33))/$F90,0),SUM($H90:$CC90)-SUM($G151:BA151))</f>
        <v>0</v>
      </c>
      <c r="BC151" s="94">
        <f ca="1">MIN(IFERROR(SUM(OFFSET(BC90,0,-BC33,1,BC33))/$F90,0),SUM($H90:$CC90)-SUM($G151:BB151))</f>
        <v>0</v>
      </c>
      <c r="BD151" s="94">
        <f ca="1">MIN(IFERROR(SUM(OFFSET(BD90,0,-BD33,1,BD33))/$F90,0),SUM($H90:$CC90)-SUM($G151:BC151))</f>
        <v>0</v>
      </c>
      <c r="BE151" s="94">
        <f ca="1">MIN(IFERROR(SUM(OFFSET(BE90,0,-BE33,1,BE33))/$F90,0),SUM($H90:$CC90)-SUM($G151:BD151))</f>
        <v>0</v>
      </c>
      <c r="BF151" s="94">
        <f ca="1">MIN(IFERROR(SUM(OFFSET(BF90,0,-BF33,1,BF33))/$F90,0),SUM($H90:$CC90)-SUM($G151:BE151))</f>
        <v>0</v>
      </c>
      <c r="BG151" s="94">
        <f ca="1">MIN(IFERROR(SUM(OFFSET(BG90,0,-BG33,1,BG33))/$F90,0),SUM($H90:$CC90)-SUM($G151:BF151))</f>
        <v>0</v>
      </c>
      <c r="BH151" s="94">
        <f ca="1">MIN(IFERROR(SUM(OFFSET(BH90,0,-BH33,1,BH33))/$F90,0),SUM($H90:$CC90)-SUM($G151:BG151))</f>
        <v>0</v>
      </c>
      <c r="BI151" s="94">
        <f ca="1">MIN(IFERROR(SUM(OFFSET(BI90,0,-BI33,1,BI33))/$F90,0),SUM($H90:$CC90)-SUM($G151:BH151))</f>
        <v>0</v>
      </c>
      <c r="BJ151" s="94">
        <f ca="1">MIN(IFERROR(SUM(OFFSET(BJ90,0,-BJ33,1,BJ33))/$F90,0),SUM($H90:$CC90)-SUM($G151:BI151))</f>
        <v>0</v>
      </c>
      <c r="BK151" s="94">
        <f ca="1">MIN(IFERROR(SUM(OFFSET(BK90,0,-BK33,1,BK33))/$F90,0),SUM($H90:$CC90)-SUM($G151:BJ151))</f>
        <v>0</v>
      </c>
      <c r="BL151" s="94">
        <f ca="1">MIN(IFERROR(SUM(OFFSET(BL90,0,-BL33,1,BL33))/$F90,0),SUM($H90:$CC90)-SUM($G151:BK151))</f>
        <v>0</v>
      </c>
      <c r="BM151" s="94">
        <f ca="1">MIN(IFERROR(SUM(OFFSET(BM90,0,-BM33,1,BM33))/$F90,0),SUM($H90:$CC90)-SUM($G151:BL151))</f>
        <v>0</v>
      </c>
      <c r="BN151" s="94">
        <f ca="1">MIN(IFERROR(SUM(OFFSET(BN90,0,-BN33,1,BN33))/$F90,0),SUM($H90:$CC90)-SUM($G151:BM151))</f>
        <v>0</v>
      </c>
      <c r="BO151" s="94">
        <f ca="1">MIN(IFERROR(SUM(OFFSET(BO90,0,-BO33,1,BO33))/$F90,0),SUM($H90:$CC90)-SUM($G151:BN151))</f>
        <v>0</v>
      </c>
      <c r="BP151" s="94">
        <f ca="1">MIN(IFERROR(SUM(OFFSET(BP90,0,-BP33,1,BP33))/$F90,0),SUM($H90:$CC90)-SUM($G151:BO151))</f>
        <v>0</v>
      </c>
      <c r="BQ151" s="94">
        <f ca="1">MIN(IFERROR(SUM(OFFSET(BQ90,0,-BQ33,1,BQ33))/$F90,0),SUM($H90:$CC90)-SUM($G151:BP151))</f>
        <v>0</v>
      </c>
      <c r="BR151" s="94">
        <f ca="1">MIN(IFERROR(SUM(OFFSET(BR90,0,-BR33,1,BR33))/$F90,0),SUM($H90:$CC90)-SUM($G151:BQ151))</f>
        <v>0</v>
      </c>
      <c r="BS151" s="94">
        <f ca="1">MIN(IFERROR(SUM(OFFSET(BS90,0,-BS33,1,BS33))/$F90,0),SUM($H90:$CC90)-SUM($G151:BR151))</f>
        <v>0</v>
      </c>
      <c r="BT151" s="94">
        <f ca="1">MIN(IFERROR(SUM(OFFSET(BT90,0,-BT33,1,BT33))/$F90,0),SUM($H90:$CC90)-SUM($G151:BS151))</f>
        <v>0</v>
      </c>
      <c r="BU151" s="94">
        <f ca="1">MIN(IFERROR(SUM(OFFSET(BU90,0,-BU33,1,BU33))/$F90,0),SUM($H90:$CC90)-SUM($G151:BT151))</f>
        <v>0</v>
      </c>
      <c r="BV151" s="94">
        <f ca="1">MIN(IFERROR(SUM(OFFSET(BV90,0,-BV33,1,BV33))/$F90,0),SUM($H90:$CC90)-SUM($G151:BU151))</f>
        <v>0</v>
      </c>
      <c r="BW151" s="94">
        <f ca="1">MIN(IFERROR(SUM(OFFSET(BW90,0,-BW33,1,BW33))/$F90,0),SUM($H90:$CC90)-SUM($G151:BV151))</f>
        <v>0</v>
      </c>
      <c r="BX151" s="94">
        <f ca="1">MIN(IFERROR(SUM(OFFSET(BX90,0,-BX33,1,BX33))/$F90,0),SUM($H90:$CC90)-SUM($G151:BW151))</f>
        <v>0</v>
      </c>
      <c r="BY151" s="94">
        <f ca="1">MIN(IFERROR(SUM(OFFSET(BY90,0,-BY33,1,BY33))/$F90,0),SUM($H90:$CC90)-SUM($G151:BX151))</f>
        <v>0</v>
      </c>
      <c r="BZ151" s="94">
        <f ca="1">MIN(IFERROR(SUM(OFFSET(BZ90,0,-BZ33,1,BZ33))/$F90,0),SUM($H90:$CC90)-SUM($G151:BY151))</f>
        <v>0</v>
      </c>
      <c r="CA151" s="94">
        <f ca="1">MIN(IFERROR(SUM(OFFSET(CA90,0,-CA33,1,CA33))/$F90,0),SUM($H90:$CC90)-SUM($G151:BZ151))</f>
        <v>0</v>
      </c>
      <c r="CB151" s="94">
        <f ca="1">MIN(IFERROR(SUM(OFFSET(CB90,0,-CB33,1,CB33))/$F90,0),SUM($H90:$CC90)-SUM($G151:CA151))</f>
        <v>0</v>
      </c>
      <c r="CC151" s="94">
        <f ca="1">MIN(IFERROR(SUM(OFFSET(CC90,0,-CC33,1,CC33))/$F90,0),SUM($H90:$CC90)-SUM($G151:CB151))</f>
        <v>0</v>
      </c>
    </row>
    <row r="152" spans="2:81" outlineLevel="1" x14ac:dyDescent="0.25">
      <c r="B152" s="92" t="str">
        <f>Inputs!B44</f>
        <v>Equity Raising Costs</v>
      </c>
      <c r="C152" s="98" t="str">
        <f>"Real "&amp;Inputs!$C$8</f>
        <v>Real 2010</v>
      </c>
      <c r="D152" s="230">
        <f t="shared" ca="1" si="221"/>
        <v>0</v>
      </c>
      <c r="E152" s="123">
        <f t="shared" si="222"/>
        <v>3.6111160406376319</v>
      </c>
      <c r="F152" s="94">
        <f t="shared" ca="1" si="223"/>
        <v>3.6111160406376319</v>
      </c>
      <c r="G152" s="31"/>
      <c r="H152" s="94">
        <f ca="1">MIN(IFERROR(SUM(OFFSET(H91,0,-H34,1,H34))/$F91,0),SUM($H91:$CC91)-SUM($G152:G152))</f>
        <v>0</v>
      </c>
      <c r="I152" s="94">
        <f ca="1">MIN(IFERROR(SUM(OFFSET(I91,0,-I34,1,I34))/$F91,0),SUM($H91:$CC91)-SUM($G152:H152))</f>
        <v>9.0277901015940798E-2</v>
      </c>
      <c r="J152" s="94">
        <f ca="1">MIN(IFERROR(SUM(OFFSET(J91,0,-J34,1,J34))/$F91,0),SUM($H91:$CC91)-SUM($G152:I152))</f>
        <v>9.0277901015940798E-2</v>
      </c>
      <c r="K152" s="94">
        <f ca="1">MIN(IFERROR(SUM(OFFSET(K91,0,-K34,1,K34))/$F91,0),SUM($H91:$CC91)-SUM($G152:J152))</f>
        <v>9.0277901015940798E-2</v>
      </c>
      <c r="L152" s="94">
        <f ca="1">MIN(IFERROR(SUM(OFFSET(L91,0,-L34,1,L34))/$F91,0),SUM($H91:$CC91)-SUM($G152:K152))</f>
        <v>9.0277901015940798E-2</v>
      </c>
      <c r="M152" s="94">
        <f ca="1">MIN(IFERROR(SUM(OFFSET(M91,0,-M34,1,M34))/$F91,0),SUM($H91:$CC91)-SUM($G152:L152))</f>
        <v>9.0277901015940798E-2</v>
      </c>
      <c r="N152" s="94">
        <f ca="1">MIN(IFERROR(SUM(OFFSET(N91,0,-N34,1,N34))/$F91,0),SUM($H91:$CC91)-SUM($G152:M152))</f>
        <v>9.0277901015940798E-2</v>
      </c>
      <c r="O152" s="94">
        <f ca="1">MIN(IFERROR(SUM(OFFSET(O91,0,-O34,1,O34))/$F91,0),SUM($H91:$CC91)-SUM($G152:N152))</f>
        <v>9.0277901015940798E-2</v>
      </c>
      <c r="P152" s="94">
        <f ca="1">MIN(IFERROR(SUM(OFFSET(P91,0,-P34,1,P34))/$F91,0),SUM($H91:$CC91)-SUM($G152:O152))</f>
        <v>9.0277901015940798E-2</v>
      </c>
      <c r="Q152" s="94">
        <f ca="1">MIN(IFERROR(SUM(OFFSET(Q91,0,-Q34,1,Q34))/$F91,0),SUM($H91:$CC91)-SUM($G152:P152))</f>
        <v>9.0277901015940798E-2</v>
      </c>
      <c r="R152" s="94">
        <f ca="1">MIN(IFERROR(SUM(OFFSET(R91,0,-R34,1,R34))/$F91,0),SUM($H91:$CC91)-SUM($G152:Q152))</f>
        <v>9.0277901015940798E-2</v>
      </c>
      <c r="S152" s="94">
        <f ca="1">MIN(IFERROR(SUM(OFFSET(S91,0,-S34,1,S34))/$F91,0),SUM($H91:$CC91)-SUM($G152:R152))</f>
        <v>9.0277901015940798E-2</v>
      </c>
      <c r="T152" s="94">
        <f ca="1">MIN(IFERROR(SUM(OFFSET(T91,0,-T34,1,T34))/$F91,0),SUM($H91:$CC91)-SUM($G152:S152))</f>
        <v>9.0277901015940798E-2</v>
      </c>
      <c r="U152" s="94">
        <f ca="1">MIN(IFERROR(SUM(OFFSET(U91,0,-U34,1,U34))/$F91,0),SUM($H91:$CC91)-SUM($G152:T152))</f>
        <v>9.0277901015940798E-2</v>
      </c>
      <c r="V152" s="94">
        <f ca="1">MIN(IFERROR(SUM(OFFSET(V91,0,-V34,1,V34))/$F91,0),SUM($H91:$CC91)-SUM($G152:U152))</f>
        <v>9.0277901015940798E-2</v>
      </c>
      <c r="W152" s="94">
        <f ca="1">MIN(IFERROR(SUM(OFFSET(W91,0,-W34,1,W34))/$F91,0),SUM($H91:$CC91)-SUM($G152:V152))</f>
        <v>9.0277901015940798E-2</v>
      </c>
      <c r="X152" s="94">
        <f ca="1">MIN(IFERROR(SUM(OFFSET(X91,0,-X34,1,X34))/$F91,0),SUM($H91:$CC91)-SUM($G152:W152))</f>
        <v>9.0277901015940798E-2</v>
      </c>
      <c r="Y152" s="94">
        <f ca="1">MIN(IFERROR(SUM(OFFSET(Y91,0,-Y34,1,Y34))/$F91,0),SUM($H91:$CC91)-SUM($G152:X152))</f>
        <v>9.0277901015940798E-2</v>
      </c>
      <c r="Z152" s="94">
        <f ca="1">MIN(IFERROR(SUM(OFFSET(Z91,0,-Z34,1,Z34))/$F91,0),SUM($H91:$CC91)-SUM($G152:Y152))</f>
        <v>9.0277901015940798E-2</v>
      </c>
      <c r="AA152" s="94">
        <f ca="1">MIN(IFERROR(SUM(OFFSET(AA91,0,-AA34,1,AA34))/$F91,0),SUM($H91:$CC91)-SUM($G152:Z152))</f>
        <v>9.0277901015940798E-2</v>
      </c>
      <c r="AB152" s="94">
        <f ca="1">MIN(IFERROR(SUM(OFFSET(AB91,0,-AB34,1,AB34))/$F91,0),SUM($H91:$CC91)-SUM($G152:AA152))</f>
        <v>9.0277901015940798E-2</v>
      </c>
      <c r="AC152" s="94">
        <f ca="1">MIN(IFERROR(SUM(OFFSET(AC91,0,-AC34,1,AC34))/$F91,0),SUM($H91:$CC91)-SUM($G152:AB152))</f>
        <v>9.0277901015940798E-2</v>
      </c>
      <c r="AD152" s="94">
        <f ca="1">MIN(IFERROR(SUM(OFFSET(AD91,0,-AD34,1,AD34))/$F91,0),SUM($H91:$CC91)-SUM($G152:AC152))</f>
        <v>9.0277901015940798E-2</v>
      </c>
      <c r="AE152" s="94">
        <f ca="1">MIN(IFERROR(SUM(OFFSET(AE91,0,-AE34,1,AE34))/$F91,0),SUM($H91:$CC91)-SUM($G152:AD152))</f>
        <v>9.0277901015940798E-2</v>
      </c>
      <c r="AF152" s="94">
        <f ca="1">MIN(IFERROR(SUM(OFFSET(AF91,0,-AF34,1,AF34))/$F91,0),SUM($H91:$CC91)-SUM($G152:AE152))</f>
        <v>9.0277901015940798E-2</v>
      </c>
      <c r="AG152" s="94">
        <f ca="1">MIN(IFERROR(SUM(OFFSET(AG91,0,-AG34,1,AG34))/$F91,0),SUM($H91:$CC91)-SUM($G152:AF152))</f>
        <v>9.0277901015940798E-2</v>
      </c>
      <c r="AH152" s="94">
        <f ca="1">MIN(IFERROR(SUM(OFFSET(AH91,0,-AH34,1,AH34))/$F91,0),SUM($H91:$CC91)-SUM($G152:AG152))</f>
        <v>9.0277901015940798E-2</v>
      </c>
      <c r="AI152" s="94">
        <f ca="1">MIN(IFERROR(SUM(OFFSET(AI91,0,-AI34,1,AI34))/$F91,0),SUM($H91:$CC91)-SUM($G152:AH152))</f>
        <v>9.0277901015940798E-2</v>
      </c>
      <c r="AJ152" s="94">
        <f ca="1">MIN(IFERROR(SUM(OFFSET(AJ91,0,-AJ34,1,AJ34))/$F91,0),SUM($H91:$CC91)-SUM($G152:AI152))</f>
        <v>9.0277901015940798E-2</v>
      </c>
      <c r="AK152" s="94">
        <f ca="1">MIN(IFERROR(SUM(OFFSET(AK91,0,-AK34,1,AK34))/$F91,0),SUM($H91:$CC91)-SUM($G152:AJ152))</f>
        <v>9.0277901015940798E-2</v>
      </c>
      <c r="AL152" s="94">
        <f ca="1">MIN(IFERROR(SUM(OFFSET(AL91,0,-AL34,1,AL34))/$F91,0),SUM($H91:$CC91)-SUM($G152:AK152))</f>
        <v>9.0277901015940798E-2</v>
      </c>
      <c r="AM152" s="94">
        <f ca="1">MIN(IFERROR(SUM(OFFSET(AM91,0,-AM34,1,AM34))/$F91,0),SUM($H91:$CC91)-SUM($G152:AL152))</f>
        <v>9.0277901015940798E-2</v>
      </c>
      <c r="AN152" s="94">
        <f ca="1">MIN(IFERROR(SUM(OFFSET(AN91,0,-AN34,1,AN34))/$F91,0),SUM($H91:$CC91)-SUM($G152:AM152))</f>
        <v>9.0277901015940798E-2</v>
      </c>
      <c r="AO152" s="94">
        <f ca="1">MIN(IFERROR(SUM(OFFSET(AO91,0,-AO34,1,AO34))/$F91,0),SUM($H91:$CC91)-SUM($G152:AN152))</f>
        <v>9.0277901015940798E-2</v>
      </c>
      <c r="AP152" s="94">
        <f ca="1">MIN(IFERROR(SUM(OFFSET(AP91,0,-AP34,1,AP34))/$F91,0),SUM($H91:$CC91)-SUM($G152:AO152))</f>
        <v>9.0277901015940798E-2</v>
      </c>
      <c r="AQ152" s="94">
        <f ca="1">MIN(IFERROR(SUM(OFFSET(AQ91,0,-AQ34,1,AQ34))/$F91,0),SUM($H91:$CC91)-SUM($G152:AP152))</f>
        <v>9.0277901015940798E-2</v>
      </c>
      <c r="AR152" s="94">
        <f ca="1">MIN(IFERROR(SUM(OFFSET(AR91,0,-AR34,1,AR34))/$F91,0),SUM($H91:$CC91)-SUM($G152:AQ152))</f>
        <v>9.0277901015940798E-2</v>
      </c>
      <c r="AS152" s="94">
        <f ca="1">MIN(IFERROR(SUM(OFFSET(AS91,0,-AS34,1,AS34))/$F91,0),SUM($H91:$CC91)-SUM($G152:AR152))</f>
        <v>9.0277901015940798E-2</v>
      </c>
      <c r="AT152" s="94">
        <f ca="1">MIN(IFERROR(SUM(OFFSET(AT91,0,-AT34,1,AT34))/$F91,0),SUM($H91:$CC91)-SUM($G152:AS152))</f>
        <v>9.0277901015940798E-2</v>
      </c>
      <c r="AU152" s="94">
        <f ca="1">MIN(IFERROR(SUM(OFFSET(AU91,0,-AU34,1,AU34))/$F91,0),SUM($H91:$CC91)-SUM($G152:AT152))</f>
        <v>9.0277901015940798E-2</v>
      </c>
      <c r="AV152" s="94">
        <f ca="1">MIN(IFERROR(SUM(OFFSET(AV91,0,-AV34,1,AV34))/$F91,0),SUM($H91:$CC91)-SUM($G152:AU152))</f>
        <v>9.02779010159378E-2</v>
      </c>
      <c r="AW152" s="94">
        <f ca="1">MIN(IFERROR(SUM(OFFSET(AW91,0,-AW34,1,AW34))/$F91,0),SUM($H91:$CC91)-SUM($G152:AV152))</f>
        <v>0</v>
      </c>
      <c r="AX152" s="94">
        <f ca="1">MIN(IFERROR(SUM(OFFSET(AX91,0,-AX34,1,AX34))/$F91,0),SUM($H91:$CC91)-SUM($G152:AW152))</f>
        <v>0</v>
      </c>
      <c r="AY152" s="94">
        <f ca="1">MIN(IFERROR(SUM(OFFSET(AY91,0,-AY34,1,AY34))/$F91,0),SUM($H91:$CC91)-SUM($G152:AX152))</f>
        <v>0</v>
      </c>
      <c r="AZ152" s="94">
        <f ca="1">MIN(IFERROR(SUM(OFFSET(AZ91,0,-AZ34,1,AZ34))/$F91,0),SUM($H91:$CC91)-SUM($G152:AY152))</f>
        <v>0</v>
      </c>
      <c r="BA152" s="94">
        <f ca="1">MIN(IFERROR(SUM(OFFSET(BA91,0,-BA34,1,BA34))/$F91,0),SUM($H91:$CC91)-SUM($G152:AZ152))</f>
        <v>0</v>
      </c>
      <c r="BB152" s="94">
        <f ca="1">MIN(IFERROR(SUM(OFFSET(BB91,0,-BB34,1,BB34))/$F91,0),SUM($H91:$CC91)-SUM($G152:BA152))</f>
        <v>0</v>
      </c>
      <c r="BC152" s="94">
        <f ca="1">MIN(IFERROR(SUM(OFFSET(BC91,0,-BC34,1,BC34))/$F91,0),SUM($H91:$CC91)-SUM($G152:BB152))</f>
        <v>0</v>
      </c>
      <c r="BD152" s="94">
        <f ca="1">MIN(IFERROR(SUM(OFFSET(BD91,0,-BD34,1,BD34))/$F91,0),SUM($H91:$CC91)-SUM($G152:BC152))</f>
        <v>0</v>
      </c>
      <c r="BE152" s="94">
        <f ca="1">MIN(IFERROR(SUM(OFFSET(BE91,0,-BE34,1,BE34))/$F91,0),SUM($H91:$CC91)-SUM($G152:BD152))</f>
        <v>0</v>
      </c>
      <c r="BF152" s="94">
        <f ca="1">MIN(IFERROR(SUM(OFFSET(BF91,0,-BF34,1,BF34))/$F91,0),SUM($H91:$CC91)-SUM($G152:BE152))</f>
        <v>0</v>
      </c>
      <c r="BG152" s="94">
        <f ca="1">MIN(IFERROR(SUM(OFFSET(BG91,0,-BG34,1,BG34))/$F91,0),SUM($H91:$CC91)-SUM($G152:BF152))</f>
        <v>0</v>
      </c>
      <c r="BH152" s="94">
        <f ca="1">MIN(IFERROR(SUM(OFFSET(BH91,0,-BH34,1,BH34))/$F91,0),SUM($H91:$CC91)-SUM($G152:BG152))</f>
        <v>0</v>
      </c>
      <c r="BI152" s="94">
        <f ca="1">MIN(IFERROR(SUM(OFFSET(BI91,0,-BI34,1,BI34))/$F91,0),SUM($H91:$CC91)-SUM($G152:BH152))</f>
        <v>0</v>
      </c>
      <c r="BJ152" s="94">
        <f ca="1">MIN(IFERROR(SUM(OFFSET(BJ91,0,-BJ34,1,BJ34))/$F91,0),SUM($H91:$CC91)-SUM($G152:BI152))</f>
        <v>0</v>
      </c>
      <c r="BK152" s="94">
        <f ca="1">MIN(IFERROR(SUM(OFFSET(BK91,0,-BK34,1,BK34))/$F91,0),SUM($H91:$CC91)-SUM($G152:BJ152))</f>
        <v>0</v>
      </c>
      <c r="BL152" s="94">
        <f ca="1">MIN(IFERROR(SUM(OFFSET(BL91,0,-BL34,1,BL34))/$F91,0),SUM($H91:$CC91)-SUM($G152:BK152))</f>
        <v>0</v>
      </c>
      <c r="BM152" s="94">
        <f ca="1">MIN(IFERROR(SUM(OFFSET(BM91,0,-BM34,1,BM34))/$F91,0),SUM($H91:$CC91)-SUM($G152:BL152))</f>
        <v>0</v>
      </c>
      <c r="BN152" s="94">
        <f ca="1">MIN(IFERROR(SUM(OFFSET(BN91,0,-BN34,1,BN34))/$F91,0),SUM($H91:$CC91)-SUM($G152:BM152))</f>
        <v>0</v>
      </c>
      <c r="BO152" s="94">
        <f ca="1">MIN(IFERROR(SUM(OFFSET(BO91,0,-BO34,1,BO34))/$F91,0),SUM($H91:$CC91)-SUM($G152:BN152))</f>
        <v>0</v>
      </c>
      <c r="BP152" s="94">
        <f ca="1">MIN(IFERROR(SUM(OFFSET(BP91,0,-BP34,1,BP34))/$F91,0),SUM($H91:$CC91)-SUM($G152:BO152))</f>
        <v>0</v>
      </c>
      <c r="BQ152" s="94">
        <f ca="1">MIN(IFERROR(SUM(OFFSET(BQ91,0,-BQ34,1,BQ34))/$F91,0),SUM($H91:$CC91)-SUM($G152:BP152))</f>
        <v>0</v>
      </c>
      <c r="BR152" s="94">
        <f ca="1">MIN(IFERROR(SUM(OFFSET(BR91,0,-BR34,1,BR34))/$F91,0),SUM($H91:$CC91)-SUM($G152:BQ152))</f>
        <v>0</v>
      </c>
      <c r="BS152" s="94">
        <f ca="1">MIN(IFERROR(SUM(OFFSET(BS91,0,-BS34,1,BS34))/$F91,0),SUM($H91:$CC91)-SUM($G152:BR152))</f>
        <v>0</v>
      </c>
      <c r="BT152" s="94">
        <f ca="1">MIN(IFERROR(SUM(OFFSET(BT91,0,-BT34,1,BT34))/$F91,0),SUM($H91:$CC91)-SUM($G152:BS152))</f>
        <v>0</v>
      </c>
      <c r="BU152" s="94">
        <f ca="1">MIN(IFERROR(SUM(OFFSET(BU91,0,-BU34,1,BU34))/$F91,0),SUM($H91:$CC91)-SUM($G152:BT152))</f>
        <v>0</v>
      </c>
      <c r="BV152" s="94">
        <f ca="1">MIN(IFERROR(SUM(OFFSET(BV91,0,-BV34,1,BV34))/$F91,0),SUM($H91:$CC91)-SUM($G152:BU152))</f>
        <v>0</v>
      </c>
      <c r="BW152" s="94">
        <f ca="1">MIN(IFERROR(SUM(OFFSET(BW91,0,-BW34,1,BW34))/$F91,0),SUM($H91:$CC91)-SUM($G152:BV152))</f>
        <v>0</v>
      </c>
      <c r="BX152" s="94">
        <f ca="1">MIN(IFERROR(SUM(OFFSET(BX91,0,-BX34,1,BX34))/$F91,0),SUM($H91:$CC91)-SUM($G152:BW152))</f>
        <v>0</v>
      </c>
      <c r="BY152" s="94">
        <f ca="1">MIN(IFERROR(SUM(OFFSET(BY91,0,-BY34,1,BY34))/$F91,0),SUM($H91:$CC91)-SUM($G152:BX152))</f>
        <v>0</v>
      </c>
      <c r="BZ152" s="94">
        <f ca="1">MIN(IFERROR(SUM(OFFSET(BZ91,0,-BZ34,1,BZ34))/$F91,0),SUM($H91:$CC91)-SUM($G152:BY152))</f>
        <v>0</v>
      </c>
      <c r="CA152" s="94">
        <f ca="1">MIN(IFERROR(SUM(OFFSET(CA91,0,-CA34,1,CA34))/$F91,0),SUM($H91:$CC91)-SUM($G152:BZ152))</f>
        <v>0</v>
      </c>
      <c r="CB152" s="94">
        <f ca="1">MIN(IFERROR(SUM(OFFSET(CB91,0,-CB34,1,CB34))/$F91,0),SUM($H91:$CC91)-SUM($G152:CA152))</f>
        <v>0</v>
      </c>
      <c r="CC152" s="94">
        <f ca="1">MIN(IFERROR(SUM(OFFSET(CC91,0,-CC34,1,CC34))/$F91,0),SUM($H91:$CC91)-SUM($G152:CB152))</f>
        <v>0</v>
      </c>
    </row>
    <row r="153" spans="2:81" outlineLevel="1" x14ac:dyDescent="0.25">
      <c r="B153" s="92" t="str">
        <f>Inputs!B45</f>
        <v>Land</v>
      </c>
      <c r="C153" s="98" t="str">
        <f>"Real "&amp;Inputs!$C$8</f>
        <v>Real 2010</v>
      </c>
      <c r="D153" s="230">
        <f t="shared" ca="1" si="221"/>
        <v>0</v>
      </c>
      <c r="E153" s="123">
        <f t="shared" si="222"/>
        <v>0</v>
      </c>
      <c r="F153" s="94">
        <f t="shared" ca="1" si="223"/>
        <v>0</v>
      </c>
      <c r="G153" s="31"/>
      <c r="H153" s="94">
        <f ca="1">MIN(IFERROR(SUM(OFFSET(H92,0,-H35,1,H35))/$F92,0),SUM($H92:$CC92)-SUM($G153:G153))</f>
        <v>0</v>
      </c>
      <c r="I153" s="94">
        <f ca="1">MIN(IFERROR(SUM(OFFSET(I92,0,-I35,1,I35))/$F92,0),SUM($H92:$CC92)-SUM($G153:H153))</f>
        <v>0</v>
      </c>
      <c r="J153" s="94">
        <f ca="1">MIN(IFERROR(SUM(OFFSET(J92,0,-J35,1,J35))/$F92,0),SUM($H92:$CC92)-SUM($G153:I153))</f>
        <v>0</v>
      </c>
      <c r="K153" s="94">
        <f ca="1">MIN(IFERROR(SUM(OFFSET(K92,0,-K35,1,K35))/$F92,0),SUM($H92:$CC92)-SUM($G153:J153))</f>
        <v>0</v>
      </c>
      <c r="L153" s="94">
        <f ca="1">MIN(IFERROR(SUM(OFFSET(L92,0,-L35,1,L35))/$F92,0),SUM($H92:$CC92)-SUM($G153:K153))</f>
        <v>0</v>
      </c>
      <c r="M153" s="94">
        <f ca="1">MIN(IFERROR(SUM(OFFSET(M92,0,-M35,1,M35))/$F92,0),SUM($H92:$CC92)-SUM($G153:L153))</f>
        <v>0</v>
      </c>
      <c r="N153" s="94">
        <f ca="1">MIN(IFERROR(SUM(OFFSET(N92,0,-N35,1,N35))/$F92,0),SUM($H92:$CC92)-SUM($G153:M153))</f>
        <v>0</v>
      </c>
      <c r="O153" s="94">
        <f ca="1">MIN(IFERROR(SUM(OFFSET(O92,0,-O35,1,O35))/$F92,0),SUM($H92:$CC92)-SUM($G153:N153))</f>
        <v>0</v>
      </c>
      <c r="P153" s="94">
        <f ca="1">MIN(IFERROR(SUM(OFFSET(P92,0,-P35,1,P35))/$F92,0),SUM($H92:$CC92)-SUM($G153:O153))</f>
        <v>0</v>
      </c>
      <c r="Q153" s="94">
        <f ca="1">MIN(IFERROR(SUM(OFFSET(Q92,0,-Q35,1,Q35))/$F92,0),SUM($H92:$CC92)-SUM($G153:P153))</f>
        <v>0</v>
      </c>
      <c r="R153" s="94">
        <f ca="1">MIN(IFERROR(SUM(OFFSET(R92,0,-R35,1,R35))/$F92,0),SUM($H92:$CC92)-SUM($G153:Q153))</f>
        <v>0</v>
      </c>
      <c r="S153" s="94">
        <f ca="1">MIN(IFERROR(SUM(OFFSET(S92,0,-S35,1,S35))/$F92,0),SUM($H92:$CC92)-SUM($G153:R153))</f>
        <v>0</v>
      </c>
      <c r="T153" s="94">
        <f ca="1">MIN(IFERROR(SUM(OFFSET(T92,0,-T35,1,T35))/$F92,0),SUM($H92:$CC92)-SUM($G153:S153))</f>
        <v>0</v>
      </c>
      <c r="U153" s="94">
        <f ca="1">MIN(IFERROR(SUM(OFFSET(U92,0,-U35,1,U35))/$F92,0),SUM($H92:$CC92)-SUM($G153:T153))</f>
        <v>0</v>
      </c>
      <c r="V153" s="94">
        <f ca="1">MIN(IFERROR(SUM(OFFSET(V92,0,-V35,1,V35))/$F92,0),SUM($H92:$CC92)-SUM($G153:U153))</f>
        <v>0</v>
      </c>
      <c r="W153" s="94">
        <f ca="1">MIN(IFERROR(SUM(OFFSET(W92,0,-W35,1,W35))/$F92,0),SUM($H92:$CC92)-SUM($G153:V153))</f>
        <v>0</v>
      </c>
      <c r="X153" s="94">
        <f ca="1">MIN(IFERROR(SUM(OFFSET(X92,0,-X35,1,X35))/$F92,0),SUM($H92:$CC92)-SUM($G153:W153))</f>
        <v>0</v>
      </c>
      <c r="Y153" s="94">
        <f ca="1">MIN(IFERROR(SUM(OFFSET(Y92,0,-Y35,1,Y35))/$F92,0),SUM($H92:$CC92)-SUM($G153:X153))</f>
        <v>0</v>
      </c>
      <c r="Z153" s="94">
        <f ca="1">MIN(IFERROR(SUM(OFFSET(Z92,0,-Z35,1,Z35))/$F92,0),SUM($H92:$CC92)-SUM($G153:Y153))</f>
        <v>0</v>
      </c>
      <c r="AA153" s="94">
        <f ca="1">MIN(IFERROR(SUM(OFFSET(AA92,0,-AA35,1,AA35))/$F92,0),SUM($H92:$CC92)-SUM($G153:Z153))</f>
        <v>0</v>
      </c>
      <c r="AB153" s="94">
        <f ca="1">MIN(IFERROR(SUM(OFFSET(AB92,0,-AB35,1,AB35))/$F92,0),SUM($H92:$CC92)-SUM($G153:AA153))</f>
        <v>0</v>
      </c>
      <c r="AC153" s="94">
        <f ca="1">MIN(IFERROR(SUM(OFFSET(AC92,0,-AC35,1,AC35))/$F92,0),SUM($H92:$CC92)-SUM($G153:AB153))</f>
        <v>0</v>
      </c>
      <c r="AD153" s="94">
        <f ca="1">MIN(IFERROR(SUM(OFFSET(AD92,0,-AD35,1,AD35))/$F92,0),SUM($H92:$CC92)-SUM($G153:AC153))</f>
        <v>0</v>
      </c>
      <c r="AE153" s="94">
        <f ca="1">MIN(IFERROR(SUM(OFFSET(AE92,0,-AE35,1,AE35))/$F92,0),SUM($H92:$CC92)-SUM($G153:AD153))</f>
        <v>0</v>
      </c>
      <c r="AF153" s="94">
        <f ca="1">MIN(IFERROR(SUM(OFFSET(AF92,0,-AF35,1,AF35))/$F92,0),SUM($H92:$CC92)-SUM($G153:AE153))</f>
        <v>0</v>
      </c>
      <c r="AG153" s="94">
        <f ca="1">MIN(IFERROR(SUM(OFFSET(AG92,0,-AG35,1,AG35))/$F92,0),SUM($H92:$CC92)-SUM($G153:AF153))</f>
        <v>0</v>
      </c>
      <c r="AH153" s="94">
        <f ca="1">MIN(IFERROR(SUM(OFFSET(AH92,0,-AH35,1,AH35))/$F92,0),SUM($H92:$CC92)-SUM($G153:AG153))</f>
        <v>0</v>
      </c>
      <c r="AI153" s="94">
        <f ca="1">MIN(IFERROR(SUM(OFFSET(AI92,0,-AI35,1,AI35))/$F92,0),SUM($H92:$CC92)-SUM($G153:AH153))</f>
        <v>0</v>
      </c>
      <c r="AJ153" s="94">
        <f ca="1">MIN(IFERROR(SUM(OFFSET(AJ92,0,-AJ35,1,AJ35))/$F92,0),SUM($H92:$CC92)-SUM($G153:AI153))</f>
        <v>0</v>
      </c>
      <c r="AK153" s="94">
        <f ca="1">MIN(IFERROR(SUM(OFFSET(AK92,0,-AK35,1,AK35))/$F92,0),SUM($H92:$CC92)-SUM($G153:AJ153))</f>
        <v>0</v>
      </c>
      <c r="AL153" s="94">
        <f ca="1">MIN(IFERROR(SUM(OFFSET(AL92,0,-AL35,1,AL35))/$F92,0),SUM($H92:$CC92)-SUM($G153:AK153))</f>
        <v>0</v>
      </c>
      <c r="AM153" s="94">
        <f ca="1">MIN(IFERROR(SUM(OFFSET(AM92,0,-AM35,1,AM35))/$F92,0),SUM($H92:$CC92)-SUM($G153:AL153))</f>
        <v>0</v>
      </c>
      <c r="AN153" s="94">
        <f ca="1">MIN(IFERROR(SUM(OFFSET(AN92,0,-AN35,1,AN35))/$F92,0),SUM($H92:$CC92)-SUM($G153:AM153))</f>
        <v>0</v>
      </c>
      <c r="AO153" s="94">
        <f ca="1">MIN(IFERROR(SUM(OFFSET(AO92,0,-AO35,1,AO35))/$F92,0),SUM($H92:$CC92)-SUM($G153:AN153))</f>
        <v>0</v>
      </c>
      <c r="AP153" s="94">
        <f ca="1">MIN(IFERROR(SUM(OFFSET(AP92,0,-AP35,1,AP35))/$F92,0),SUM($H92:$CC92)-SUM($G153:AO153))</f>
        <v>0</v>
      </c>
      <c r="AQ153" s="94">
        <f ca="1">MIN(IFERROR(SUM(OFFSET(AQ92,0,-AQ35,1,AQ35))/$F92,0),SUM($H92:$CC92)-SUM($G153:AP153))</f>
        <v>0</v>
      </c>
      <c r="AR153" s="94">
        <f ca="1">MIN(IFERROR(SUM(OFFSET(AR92,0,-AR35,1,AR35))/$F92,0),SUM($H92:$CC92)-SUM($G153:AQ153))</f>
        <v>0</v>
      </c>
      <c r="AS153" s="94">
        <f ca="1">MIN(IFERROR(SUM(OFFSET(AS92,0,-AS35,1,AS35))/$F92,0),SUM($H92:$CC92)-SUM($G153:AR153))</f>
        <v>0</v>
      </c>
      <c r="AT153" s="94">
        <f ca="1">MIN(IFERROR(SUM(OFFSET(AT92,0,-AT35,1,AT35))/$F92,0),SUM($H92:$CC92)-SUM($G153:AS153))</f>
        <v>0</v>
      </c>
      <c r="AU153" s="94">
        <f ca="1">MIN(IFERROR(SUM(OFFSET(AU92,0,-AU35,1,AU35))/$F92,0),SUM($H92:$CC92)-SUM($G153:AT153))</f>
        <v>0</v>
      </c>
      <c r="AV153" s="94">
        <f ca="1">MIN(IFERROR(SUM(OFFSET(AV92,0,-AV35,1,AV35))/$F92,0),SUM($H92:$CC92)-SUM($G153:AU153))</f>
        <v>0</v>
      </c>
      <c r="AW153" s="94">
        <f ca="1">MIN(IFERROR(SUM(OFFSET(AW92,0,-AW35,1,AW35))/$F92,0),SUM($H92:$CC92)-SUM($G153:AV153))</f>
        <v>0</v>
      </c>
      <c r="AX153" s="94">
        <f ca="1">MIN(IFERROR(SUM(OFFSET(AX92,0,-AX35,1,AX35))/$F92,0),SUM($H92:$CC92)-SUM($G153:AW153))</f>
        <v>0</v>
      </c>
      <c r="AY153" s="94">
        <f ca="1">MIN(IFERROR(SUM(OFFSET(AY92,0,-AY35,1,AY35))/$F92,0),SUM($H92:$CC92)-SUM($G153:AX153))</f>
        <v>0</v>
      </c>
      <c r="AZ153" s="94">
        <f ca="1">MIN(IFERROR(SUM(OFFSET(AZ92,0,-AZ35,1,AZ35))/$F92,0),SUM($H92:$CC92)-SUM($G153:AY153))</f>
        <v>0</v>
      </c>
      <c r="BA153" s="94">
        <f ca="1">MIN(IFERROR(SUM(OFFSET(BA92,0,-BA35,1,BA35))/$F92,0),SUM($H92:$CC92)-SUM($G153:AZ153))</f>
        <v>0</v>
      </c>
      <c r="BB153" s="94">
        <f ca="1">MIN(IFERROR(SUM(OFFSET(BB92,0,-BB35,1,BB35))/$F92,0),SUM($H92:$CC92)-SUM($G153:BA153))</f>
        <v>0</v>
      </c>
      <c r="BC153" s="94">
        <f ca="1">MIN(IFERROR(SUM(OFFSET(BC92,0,-BC35,1,BC35))/$F92,0),SUM($H92:$CC92)-SUM($G153:BB153))</f>
        <v>0</v>
      </c>
      <c r="BD153" s="94">
        <f ca="1">MIN(IFERROR(SUM(OFFSET(BD92,0,-BD35,1,BD35))/$F92,0),SUM($H92:$CC92)-SUM($G153:BC153))</f>
        <v>0</v>
      </c>
      <c r="BE153" s="94">
        <f ca="1">MIN(IFERROR(SUM(OFFSET(BE92,0,-BE35,1,BE35))/$F92,0),SUM($H92:$CC92)-SUM($G153:BD153))</f>
        <v>0</v>
      </c>
      <c r="BF153" s="94">
        <f ca="1">MIN(IFERROR(SUM(OFFSET(BF92,0,-BF35,1,BF35))/$F92,0),SUM($H92:$CC92)-SUM($G153:BE153))</f>
        <v>0</v>
      </c>
      <c r="BG153" s="94">
        <f ca="1">MIN(IFERROR(SUM(OFFSET(BG92,0,-BG35,1,BG35))/$F92,0),SUM($H92:$CC92)-SUM($G153:BF153))</f>
        <v>0</v>
      </c>
      <c r="BH153" s="94">
        <f ca="1">MIN(IFERROR(SUM(OFFSET(BH92,0,-BH35,1,BH35))/$F92,0),SUM($H92:$CC92)-SUM($G153:BG153))</f>
        <v>0</v>
      </c>
      <c r="BI153" s="94">
        <f ca="1">MIN(IFERROR(SUM(OFFSET(BI92,0,-BI35,1,BI35))/$F92,0),SUM($H92:$CC92)-SUM($G153:BH153))</f>
        <v>0</v>
      </c>
      <c r="BJ153" s="94">
        <f ca="1">MIN(IFERROR(SUM(OFFSET(BJ92,0,-BJ35,1,BJ35))/$F92,0),SUM($H92:$CC92)-SUM($G153:BI153))</f>
        <v>0</v>
      </c>
      <c r="BK153" s="94">
        <f ca="1">MIN(IFERROR(SUM(OFFSET(BK92,0,-BK35,1,BK35))/$F92,0),SUM($H92:$CC92)-SUM($G153:BJ153))</f>
        <v>0</v>
      </c>
      <c r="BL153" s="94">
        <f ca="1">MIN(IFERROR(SUM(OFFSET(BL92,0,-BL35,1,BL35))/$F92,0),SUM($H92:$CC92)-SUM($G153:BK153))</f>
        <v>0</v>
      </c>
      <c r="BM153" s="94">
        <f ca="1">MIN(IFERROR(SUM(OFFSET(BM92,0,-BM35,1,BM35))/$F92,0),SUM($H92:$CC92)-SUM($G153:BL153))</f>
        <v>0</v>
      </c>
      <c r="BN153" s="94">
        <f ca="1">MIN(IFERROR(SUM(OFFSET(BN92,0,-BN35,1,BN35))/$F92,0),SUM($H92:$CC92)-SUM($G153:BM153))</f>
        <v>0</v>
      </c>
      <c r="BO153" s="94">
        <f ca="1">MIN(IFERROR(SUM(OFFSET(BO92,0,-BO35,1,BO35))/$F92,0),SUM($H92:$CC92)-SUM($G153:BN153))</f>
        <v>0</v>
      </c>
      <c r="BP153" s="94">
        <f ca="1">MIN(IFERROR(SUM(OFFSET(BP92,0,-BP35,1,BP35))/$F92,0),SUM($H92:$CC92)-SUM($G153:BO153))</f>
        <v>0</v>
      </c>
      <c r="BQ153" s="94">
        <f ca="1">MIN(IFERROR(SUM(OFFSET(BQ92,0,-BQ35,1,BQ35))/$F92,0),SUM($H92:$CC92)-SUM($G153:BP153))</f>
        <v>0</v>
      </c>
      <c r="BR153" s="94">
        <f ca="1">MIN(IFERROR(SUM(OFFSET(BR92,0,-BR35,1,BR35))/$F92,0),SUM($H92:$CC92)-SUM($G153:BQ153))</f>
        <v>0</v>
      </c>
      <c r="BS153" s="94">
        <f ca="1">MIN(IFERROR(SUM(OFFSET(BS92,0,-BS35,1,BS35))/$F92,0),SUM($H92:$CC92)-SUM($G153:BR153))</f>
        <v>0</v>
      </c>
      <c r="BT153" s="94">
        <f ca="1">MIN(IFERROR(SUM(OFFSET(BT92,0,-BT35,1,BT35))/$F92,0),SUM($H92:$CC92)-SUM($G153:BS153))</f>
        <v>0</v>
      </c>
      <c r="BU153" s="94">
        <f ca="1">MIN(IFERROR(SUM(OFFSET(BU92,0,-BU35,1,BU35))/$F92,0),SUM($H92:$CC92)-SUM($G153:BT153))</f>
        <v>0</v>
      </c>
      <c r="BV153" s="94">
        <f ca="1">MIN(IFERROR(SUM(OFFSET(BV92,0,-BV35,1,BV35))/$F92,0),SUM($H92:$CC92)-SUM($G153:BU153))</f>
        <v>0</v>
      </c>
      <c r="BW153" s="94">
        <f ca="1">MIN(IFERROR(SUM(OFFSET(BW92,0,-BW35,1,BW35))/$F92,0),SUM($H92:$CC92)-SUM($G153:BV153))</f>
        <v>0</v>
      </c>
      <c r="BX153" s="94">
        <f ca="1">MIN(IFERROR(SUM(OFFSET(BX92,0,-BX35,1,BX35))/$F92,0),SUM($H92:$CC92)-SUM($G153:BW153))</f>
        <v>0</v>
      </c>
      <c r="BY153" s="94">
        <f ca="1">MIN(IFERROR(SUM(OFFSET(BY92,0,-BY35,1,BY35))/$F92,0),SUM($H92:$CC92)-SUM($G153:BX153))</f>
        <v>0</v>
      </c>
      <c r="BZ153" s="94">
        <f ca="1">MIN(IFERROR(SUM(OFFSET(BZ92,0,-BZ35,1,BZ35))/$F92,0),SUM($H92:$CC92)-SUM($G153:BY153))</f>
        <v>0</v>
      </c>
      <c r="CA153" s="94">
        <f ca="1">MIN(IFERROR(SUM(OFFSET(CA92,0,-CA35,1,CA35))/$F92,0),SUM($H92:$CC92)-SUM($G153:BZ153))</f>
        <v>0</v>
      </c>
      <c r="CB153" s="94">
        <f ca="1">MIN(IFERROR(SUM(OFFSET(CB92,0,-CB35,1,CB35))/$F92,0),SUM($H92:$CC92)-SUM($G153:CA153))</f>
        <v>0</v>
      </c>
      <c r="CC153" s="94">
        <f ca="1">MIN(IFERROR(SUM(OFFSET(CC92,0,-CC35,1,CC35))/$F92,0),SUM($H92:$CC92)-SUM($G153:CB153))</f>
        <v>0</v>
      </c>
    </row>
    <row r="154" spans="2:81" outlineLevel="1" x14ac:dyDescent="0.25">
      <c r="B154" s="92" t="str">
        <f>Inputs!B46</f>
        <v>[Not Used]</v>
      </c>
      <c r="C154" s="98" t="str">
        <f>"Real "&amp;Inputs!$C$8</f>
        <v>Real 2010</v>
      </c>
      <c r="D154" s="230">
        <f t="shared" ca="1" si="221"/>
        <v>0</v>
      </c>
      <c r="E154" s="123">
        <f t="shared" si="222"/>
        <v>0</v>
      </c>
      <c r="F154" s="94">
        <f t="shared" ca="1" si="223"/>
        <v>0</v>
      </c>
      <c r="G154" s="31"/>
      <c r="H154" s="94">
        <f ca="1">MIN(IFERROR(SUM(OFFSET(H93,0,-H36,1,H36))/$F93,0),SUM($H93:$CC93)-SUM($G154:G154))</f>
        <v>0</v>
      </c>
      <c r="I154" s="94">
        <f ca="1">MIN(IFERROR(SUM(OFFSET(I93,0,-I36,1,I36))/$F93,0),SUM($H93:$CC93)-SUM($G154:H154))</f>
        <v>0</v>
      </c>
      <c r="J154" s="94">
        <f ca="1">MIN(IFERROR(SUM(OFFSET(J93,0,-J36,1,J36))/$F93,0),SUM($H93:$CC93)-SUM($G154:I154))</f>
        <v>0</v>
      </c>
      <c r="K154" s="94">
        <f ca="1">MIN(IFERROR(SUM(OFFSET(K93,0,-K36,1,K36))/$F93,0),SUM($H93:$CC93)-SUM($G154:J154))</f>
        <v>0</v>
      </c>
      <c r="L154" s="94">
        <f ca="1">MIN(IFERROR(SUM(OFFSET(L93,0,-L36,1,L36))/$F93,0),SUM($H93:$CC93)-SUM($G154:K154))</f>
        <v>0</v>
      </c>
      <c r="M154" s="94">
        <f ca="1">MIN(IFERROR(SUM(OFFSET(M93,0,-M36,1,M36))/$F93,0),SUM($H93:$CC93)-SUM($G154:L154))</f>
        <v>0</v>
      </c>
      <c r="N154" s="94">
        <f ca="1">MIN(IFERROR(SUM(OFFSET(N93,0,-N36,1,N36))/$F93,0),SUM($H93:$CC93)-SUM($G154:M154))</f>
        <v>0</v>
      </c>
      <c r="O154" s="94">
        <f ca="1">MIN(IFERROR(SUM(OFFSET(O93,0,-O36,1,O36))/$F93,0),SUM($H93:$CC93)-SUM($G154:N154))</f>
        <v>0</v>
      </c>
      <c r="P154" s="94">
        <f ca="1">MIN(IFERROR(SUM(OFFSET(P93,0,-P36,1,P36))/$F93,0),SUM($H93:$CC93)-SUM($G154:O154))</f>
        <v>0</v>
      </c>
      <c r="Q154" s="94">
        <f ca="1">MIN(IFERROR(SUM(OFFSET(Q93,0,-Q36,1,Q36))/$F93,0),SUM($H93:$CC93)-SUM($G154:P154))</f>
        <v>0</v>
      </c>
      <c r="R154" s="94">
        <f ca="1">MIN(IFERROR(SUM(OFFSET(R93,0,-R36,1,R36))/$F93,0),SUM($H93:$CC93)-SUM($G154:Q154))</f>
        <v>0</v>
      </c>
      <c r="S154" s="94">
        <f ca="1">MIN(IFERROR(SUM(OFFSET(S93,0,-S36,1,S36))/$F93,0),SUM($H93:$CC93)-SUM($G154:R154))</f>
        <v>0</v>
      </c>
      <c r="T154" s="94">
        <f ca="1">MIN(IFERROR(SUM(OFFSET(T93,0,-T36,1,T36))/$F93,0),SUM($H93:$CC93)-SUM($G154:S154))</f>
        <v>0</v>
      </c>
      <c r="U154" s="94">
        <f ca="1">MIN(IFERROR(SUM(OFFSET(U93,0,-U36,1,U36))/$F93,0),SUM($H93:$CC93)-SUM($G154:T154))</f>
        <v>0</v>
      </c>
      <c r="V154" s="94">
        <f ca="1">MIN(IFERROR(SUM(OFFSET(V93,0,-V36,1,V36))/$F93,0),SUM($H93:$CC93)-SUM($G154:U154))</f>
        <v>0</v>
      </c>
      <c r="W154" s="94">
        <f ca="1">MIN(IFERROR(SUM(OFFSET(W93,0,-W36,1,W36))/$F93,0),SUM($H93:$CC93)-SUM($G154:V154))</f>
        <v>0</v>
      </c>
      <c r="X154" s="94">
        <f ca="1">MIN(IFERROR(SUM(OFFSET(X93,0,-X36,1,X36))/$F93,0),SUM($H93:$CC93)-SUM($G154:W154))</f>
        <v>0</v>
      </c>
      <c r="Y154" s="94">
        <f ca="1">MIN(IFERROR(SUM(OFFSET(Y93,0,-Y36,1,Y36))/$F93,0),SUM($H93:$CC93)-SUM($G154:X154))</f>
        <v>0</v>
      </c>
      <c r="Z154" s="94">
        <f ca="1">MIN(IFERROR(SUM(OFFSET(Z93,0,-Z36,1,Z36))/$F93,0),SUM($H93:$CC93)-SUM($G154:Y154))</f>
        <v>0</v>
      </c>
      <c r="AA154" s="94">
        <f ca="1">MIN(IFERROR(SUM(OFFSET(AA93,0,-AA36,1,AA36))/$F93,0),SUM($H93:$CC93)-SUM($G154:Z154))</f>
        <v>0</v>
      </c>
      <c r="AB154" s="94">
        <f ca="1">MIN(IFERROR(SUM(OFFSET(AB93,0,-AB36,1,AB36))/$F93,0),SUM($H93:$CC93)-SUM($G154:AA154))</f>
        <v>0</v>
      </c>
      <c r="AC154" s="94">
        <f ca="1">MIN(IFERROR(SUM(OFFSET(AC93,0,-AC36,1,AC36))/$F93,0),SUM($H93:$CC93)-SUM($G154:AB154))</f>
        <v>0</v>
      </c>
      <c r="AD154" s="94">
        <f ca="1">MIN(IFERROR(SUM(OFFSET(AD93,0,-AD36,1,AD36))/$F93,0),SUM($H93:$CC93)-SUM($G154:AC154))</f>
        <v>0</v>
      </c>
      <c r="AE154" s="94">
        <f ca="1">MIN(IFERROR(SUM(OFFSET(AE93,0,-AE36,1,AE36))/$F93,0),SUM($H93:$CC93)-SUM($G154:AD154))</f>
        <v>0</v>
      </c>
      <c r="AF154" s="94">
        <f ca="1">MIN(IFERROR(SUM(OFFSET(AF93,0,-AF36,1,AF36))/$F93,0),SUM($H93:$CC93)-SUM($G154:AE154))</f>
        <v>0</v>
      </c>
      <c r="AG154" s="94">
        <f ca="1">MIN(IFERROR(SUM(OFFSET(AG93,0,-AG36,1,AG36))/$F93,0),SUM($H93:$CC93)-SUM($G154:AF154))</f>
        <v>0</v>
      </c>
      <c r="AH154" s="94">
        <f ca="1">MIN(IFERROR(SUM(OFFSET(AH93,0,-AH36,1,AH36))/$F93,0),SUM($H93:$CC93)-SUM($G154:AG154))</f>
        <v>0</v>
      </c>
      <c r="AI154" s="94">
        <f ca="1">MIN(IFERROR(SUM(OFFSET(AI93,0,-AI36,1,AI36))/$F93,0),SUM($H93:$CC93)-SUM($G154:AH154))</f>
        <v>0</v>
      </c>
      <c r="AJ154" s="94">
        <f ca="1">MIN(IFERROR(SUM(OFFSET(AJ93,0,-AJ36,1,AJ36))/$F93,0),SUM($H93:$CC93)-SUM($G154:AI154))</f>
        <v>0</v>
      </c>
      <c r="AK154" s="94">
        <f ca="1">MIN(IFERROR(SUM(OFFSET(AK93,0,-AK36,1,AK36))/$F93,0),SUM($H93:$CC93)-SUM($G154:AJ154))</f>
        <v>0</v>
      </c>
      <c r="AL154" s="94">
        <f ca="1">MIN(IFERROR(SUM(OFFSET(AL93,0,-AL36,1,AL36))/$F93,0),SUM($H93:$CC93)-SUM($G154:AK154))</f>
        <v>0</v>
      </c>
      <c r="AM154" s="94">
        <f ca="1">MIN(IFERROR(SUM(OFFSET(AM93,0,-AM36,1,AM36))/$F93,0),SUM($H93:$CC93)-SUM($G154:AL154))</f>
        <v>0</v>
      </c>
      <c r="AN154" s="94">
        <f ca="1">MIN(IFERROR(SUM(OFFSET(AN93,0,-AN36,1,AN36))/$F93,0),SUM($H93:$CC93)-SUM($G154:AM154))</f>
        <v>0</v>
      </c>
      <c r="AO154" s="94">
        <f ca="1">MIN(IFERROR(SUM(OFFSET(AO93,0,-AO36,1,AO36))/$F93,0),SUM($H93:$CC93)-SUM($G154:AN154))</f>
        <v>0</v>
      </c>
      <c r="AP154" s="94">
        <f ca="1">MIN(IFERROR(SUM(OFFSET(AP93,0,-AP36,1,AP36))/$F93,0),SUM($H93:$CC93)-SUM($G154:AO154))</f>
        <v>0</v>
      </c>
      <c r="AQ154" s="94">
        <f ca="1">MIN(IFERROR(SUM(OFFSET(AQ93,0,-AQ36,1,AQ36))/$F93,0),SUM($H93:$CC93)-SUM($G154:AP154))</f>
        <v>0</v>
      </c>
      <c r="AR154" s="94">
        <f ca="1">MIN(IFERROR(SUM(OFFSET(AR93,0,-AR36,1,AR36))/$F93,0),SUM($H93:$CC93)-SUM($G154:AQ154))</f>
        <v>0</v>
      </c>
      <c r="AS154" s="94">
        <f ca="1">MIN(IFERROR(SUM(OFFSET(AS93,0,-AS36,1,AS36))/$F93,0),SUM($H93:$CC93)-SUM($G154:AR154))</f>
        <v>0</v>
      </c>
      <c r="AT154" s="94">
        <f ca="1">MIN(IFERROR(SUM(OFFSET(AT93,0,-AT36,1,AT36))/$F93,0),SUM($H93:$CC93)-SUM($G154:AS154))</f>
        <v>0</v>
      </c>
      <c r="AU154" s="94">
        <f ca="1">MIN(IFERROR(SUM(OFFSET(AU93,0,-AU36,1,AU36))/$F93,0),SUM($H93:$CC93)-SUM($G154:AT154))</f>
        <v>0</v>
      </c>
      <c r="AV154" s="94">
        <f ca="1">MIN(IFERROR(SUM(OFFSET(AV93,0,-AV36,1,AV36))/$F93,0),SUM($H93:$CC93)-SUM($G154:AU154))</f>
        <v>0</v>
      </c>
      <c r="AW154" s="94">
        <f ca="1">MIN(IFERROR(SUM(OFFSET(AW93,0,-AW36,1,AW36))/$F93,0),SUM($H93:$CC93)-SUM($G154:AV154))</f>
        <v>0</v>
      </c>
      <c r="AX154" s="94">
        <f ca="1">MIN(IFERROR(SUM(OFFSET(AX93,0,-AX36,1,AX36))/$F93,0),SUM($H93:$CC93)-SUM($G154:AW154))</f>
        <v>0</v>
      </c>
      <c r="AY154" s="94">
        <f ca="1">MIN(IFERROR(SUM(OFFSET(AY93,0,-AY36,1,AY36))/$F93,0),SUM($H93:$CC93)-SUM($G154:AX154))</f>
        <v>0</v>
      </c>
      <c r="AZ154" s="94">
        <f ca="1">MIN(IFERROR(SUM(OFFSET(AZ93,0,-AZ36,1,AZ36))/$F93,0),SUM($H93:$CC93)-SUM($G154:AY154))</f>
        <v>0</v>
      </c>
      <c r="BA154" s="94">
        <f ca="1">MIN(IFERROR(SUM(OFFSET(BA93,0,-BA36,1,BA36))/$F93,0),SUM($H93:$CC93)-SUM($G154:AZ154))</f>
        <v>0</v>
      </c>
      <c r="BB154" s="94">
        <f ca="1">MIN(IFERROR(SUM(OFFSET(BB93,0,-BB36,1,BB36))/$F93,0),SUM($H93:$CC93)-SUM($G154:BA154))</f>
        <v>0</v>
      </c>
      <c r="BC154" s="94">
        <f ca="1">MIN(IFERROR(SUM(OFFSET(BC93,0,-BC36,1,BC36))/$F93,0),SUM($H93:$CC93)-SUM($G154:BB154))</f>
        <v>0</v>
      </c>
      <c r="BD154" s="94">
        <f ca="1">MIN(IFERROR(SUM(OFFSET(BD93,0,-BD36,1,BD36))/$F93,0),SUM($H93:$CC93)-SUM($G154:BC154))</f>
        <v>0</v>
      </c>
      <c r="BE154" s="94">
        <f ca="1">MIN(IFERROR(SUM(OFFSET(BE93,0,-BE36,1,BE36))/$F93,0),SUM($H93:$CC93)-SUM($G154:BD154))</f>
        <v>0</v>
      </c>
      <c r="BF154" s="94">
        <f ca="1">MIN(IFERROR(SUM(OFFSET(BF93,0,-BF36,1,BF36))/$F93,0),SUM($H93:$CC93)-SUM($G154:BE154))</f>
        <v>0</v>
      </c>
      <c r="BG154" s="94">
        <f ca="1">MIN(IFERROR(SUM(OFFSET(BG93,0,-BG36,1,BG36))/$F93,0),SUM($H93:$CC93)-SUM($G154:BF154))</f>
        <v>0</v>
      </c>
      <c r="BH154" s="94">
        <f ca="1">MIN(IFERROR(SUM(OFFSET(BH93,0,-BH36,1,BH36))/$F93,0),SUM($H93:$CC93)-SUM($G154:BG154))</f>
        <v>0</v>
      </c>
      <c r="BI154" s="94">
        <f ca="1">MIN(IFERROR(SUM(OFFSET(BI93,0,-BI36,1,BI36))/$F93,0),SUM($H93:$CC93)-SUM($G154:BH154))</f>
        <v>0</v>
      </c>
      <c r="BJ154" s="94">
        <f ca="1">MIN(IFERROR(SUM(OFFSET(BJ93,0,-BJ36,1,BJ36))/$F93,0),SUM($H93:$CC93)-SUM($G154:BI154))</f>
        <v>0</v>
      </c>
      <c r="BK154" s="94">
        <f ca="1">MIN(IFERROR(SUM(OFFSET(BK93,0,-BK36,1,BK36))/$F93,0),SUM($H93:$CC93)-SUM($G154:BJ154))</f>
        <v>0</v>
      </c>
      <c r="BL154" s="94">
        <f ca="1">MIN(IFERROR(SUM(OFFSET(BL93,0,-BL36,1,BL36))/$F93,0),SUM($H93:$CC93)-SUM($G154:BK154))</f>
        <v>0</v>
      </c>
      <c r="BM154" s="94">
        <f ca="1">MIN(IFERROR(SUM(OFFSET(BM93,0,-BM36,1,BM36))/$F93,0),SUM($H93:$CC93)-SUM($G154:BL154))</f>
        <v>0</v>
      </c>
      <c r="BN154" s="94">
        <f ca="1">MIN(IFERROR(SUM(OFFSET(BN93,0,-BN36,1,BN36))/$F93,0),SUM($H93:$CC93)-SUM($G154:BM154))</f>
        <v>0</v>
      </c>
      <c r="BO154" s="94">
        <f ca="1">MIN(IFERROR(SUM(OFFSET(BO93,0,-BO36,1,BO36))/$F93,0),SUM($H93:$CC93)-SUM($G154:BN154))</f>
        <v>0</v>
      </c>
      <c r="BP154" s="94">
        <f ca="1">MIN(IFERROR(SUM(OFFSET(BP93,0,-BP36,1,BP36))/$F93,0),SUM($H93:$CC93)-SUM($G154:BO154))</f>
        <v>0</v>
      </c>
      <c r="BQ154" s="94">
        <f ca="1">MIN(IFERROR(SUM(OFFSET(BQ93,0,-BQ36,1,BQ36))/$F93,0),SUM($H93:$CC93)-SUM($G154:BP154))</f>
        <v>0</v>
      </c>
      <c r="BR154" s="94">
        <f ca="1">MIN(IFERROR(SUM(OFFSET(BR93,0,-BR36,1,BR36))/$F93,0),SUM($H93:$CC93)-SUM($G154:BQ154))</f>
        <v>0</v>
      </c>
      <c r="BS154" s="94">
        <f ca="1">MIN(IFERROR(SUM(OFFSET(BS93,0,-BS36,1,BS36))/$F93,0),SUM($H93:$CC93)-SUM($G154:BR154))</f>
        <v>0</v>
      </c>
      <c r="BT154" s="94">
        <f ca="1">MIN(IFERROR(SUM(OFFSET(BT93,0,-BT36,1,BT36))/$F93,0),SUM($H93:$CC93)-SUM($G154:BS154))</f>
        <v>0</v>
      </c>
      <c r="BU154" s="94">
        <f ca="1">MIN(IFERROR(SUM(OFFSET(BU93,0,-BU36,1,BU36))/$F93,0),SUM($H93:$CC93)-SUM($G154:BT154))</f>
        <v>0</v>
      </c>
      <c r="BV154" s="94">
        <f ca="1">MIN(IFERROR(SUM(OFFSET(BV93,0,-BV36,1,BV36))/$F93,0),SUM($H93:$CC93)-SUM($G154:BU154))</f>
        <v>0</v>
      </c>
      <c r="BW154" s="94">
        <f ca="1">MIN(IFERROR(SUM(OFFSET(BW93,0,-BW36,1,BW36))/$F93,0),SUM($H93:$CC93)-SUM($G154:BV154))</f>
        <v>0</v>
      </c>
      <c r="BX154" s="94">
        <f ca="1">MIN(IFERROR(SUM(OFFSET(BX93,0,-BX36,1,BX36))/$F93,0),SUM($H93:$CC93)-SUM($G154:BW154))</f>
        <v>0</v>
      </c>
      <c r="BY154" s="94">
        <f ca="1">MIN(IFERROR(SUM(OFFSET(BY93,0,-BY36,1,BY36))/$F93,0),SUM($H93:$CC93)-SUM($G154:BX154))</f>
        <v>0</v>
      </c>
      <c r="BZ154" s="94">
        <f ca="1">MIN(IFERROR(SUM(OFFSET(BZ93,0,-BZ36,1,BZ36))/$F93,0),SUM($H93:$CC93)-SUM($G154:BY154))</f>
        <v>0</v>
      </c>
      <c r="CA154" s="94">
        <f ca="1">MIN(IFERROR(SUM(OFFSET(CA93,0,-CA36,1,CA36))/$F93,0),SUM($H93:$CC93)-SUM($G154:BZ154))</f>
        <v>0</v>
      </c>
      <c r="CB154" s="94">
        <f ca="1">MIN(IFERROR(SUM(OFFSET(CB93,0,-CB36,1,CB36))/$F93,0),SUM($H93:$CC93)-SUM($G154:CA154))</f>
        <v>0</v>
      </c>
      <c r="CC154" s="94">
        <f ca="1">MIN(IFERROR(SUM(OFFSET(CC93,0,-CC36,1,CC36))/$F93,0),SUM($H93:$CC93)-SUM($G154:CB154))</f>
        <v>0</v>
      </c>
    </row>
    <row r="155" spans="2:81" outlineLevel="1" x14ac:dyDescent="0.25">
      <c r="B155" s="92" t="str">
        <f>Inputs!B47</f>
        <v>[Not Used]</v>
      </c>
      <c r="C155" s="98" t="str">
        <f>"Real "&amp;Inputs!$C$8</f>
        <v>Real 2010</v>
      </c>
      <c r="D155" s="230">
        <f t="shared" ca="1" si="221"/>
        <v>0</v>
      </c>
      <c r="E155" s="123">
        <f t="shared" si="222"/>
        <v>0</v>
      </c>
      <c r="F155" s="94">
        <f t="shared" ca="1" si="223"/>
        <v>0</v>
      </c>
      <c r="G155" s="31"/>
      <c r="H155" s="94">
        <f ca="1">MIN(IFERROR(SUM(OFFSET(H94,0,-H37,1,H37))/$F94,0),SUM($H94:$CC94)-SUM($G155:G155))</f>
        <v>0</v>
      </c>
      <c r="I155" s="94">
        <f ca="1">MIN(IFERROR(SUM(OFFSET(I94,0,-I37,1,I37))/$F94,0),SUM($H94:$CC94)-SUM($G155:H155))</f>
        <v>0</v>
      </c>
      <c r="J155" s="94">
        <f ca="1">MIN(IFERROR(SUM(OFFSET(J94,0,-J37,1,J37))/$F94,0),SUM($H94:$CC94)-SUM($G155:I155))</f>
        <v>0</v>
      </c>
      <c r="K155" s="94">
        <f ca="1">MIN(IFERROR(SUM(OFFSET(K94,0,-K37,1,K37))/$F94,0),SUM($H94:$CC94)-SUM($G155:J155))</f>
        <v>0</v>
      </c>
      <c r="L155" s="94">
        <f ca="1">MIN(IFERROR(SUM(OFFSET(L94,0,-L37,1,L37))/$F94,0),SUM($H94:$CC94)-SUM($G155:K155))</f>
        <v>0</v>
      </c>
      <c r="M155" s="94">
        <f ca="1">MIN(IFERROR(SUM(OFFSET(M94,0,-M37,1,M37))/$F94,0),SUM($H94:$CC94)-SUM($G155:L155))</f>
        <v>0</v>
      </c>
      <c r="N155" s="94">
        <f ca="1">MIN(IFERROR(SUM(OFFSET(N94,0,-N37,1,N37))/$F94,0),SUM($H94:$CC94)-SUM($G155:M155))</f>
        <v>0</v>
      </c>
      <c r="O155" s="94">
        <f ca="1">MIN(IFERROR(SUM(OFFSET(O94,0,-O37,1,O37))/$F94,0),SUM($H94:$CC94)-SUM($G155:N155))</f>
        <v>0</v>
      </c>
      <c r="P155" s="94">
        <f ca="1">MIN(IFERROR(SUM(OFFSET(P94,0,-P37,1,P37))/$F94,0),SUM($H94:$CC94)-SUM($G155:O155))</f>
        <v>0</v>
      </c>
      <c r="Q155" s="94">
        <f ca="1">MIN(IFERROR(SUM(OFFSET(Q94,0,-Q37,1,Q37))/$F94,0),SUM($H94:$CC94)-SUM($G155:P155))</f>
        <v>0</v>
      </c>
      <c r="R155" s="94">
        <f ca="1">MIN(IFERROR(SUM(OFFSET(R94,0,-R37,1,R37))/$F94,0),SUM($H94:$CC94)-SUM($G155:Q155))</f>
        <v>0</v>
      </c>
      <c r="S155" s="94">
        <f ca="1">MIN(IFERROR(SUM(OFFSET(S94,0,-S37,1,S37))/$F94,0),SUM($H94:$CC94)-SUM($G155:R155))</f>
        <v>0</v>
      </c>
      <c r="T155" s="94">
        <f ca="1">MIN(IFERROR(SUM(OFFSET(T94,0,-T37,1,T37))/$F94,0),SUM($H94:$CC94)-SUM($G155:S155))</f>
        <v>0</v>
      </c>
      <c r="U155" s="94">
        <f ca="1">MIN(IFERROR(SUM(OFFSET(U94,0,-U37,1,U37))/$F94,0),SUM($H94:$CC94)-SUM($G155:T155))</f>
        <v>0</v>
      </c>
      <c r="V155" s="94">
        <f ca="1">MIN(IFERROR(SUM(OFFSET(V94,0,-V37,1,V37))/$F94,0),SUM($H94:$CC94)-SUM($G155:U155))</f>
        <v>0</v>
      </c>
      <c r="W155" s="94">
        <f ca="1">MIN(IFERROR(SUM(OFFSET(W94,0,-W37,1,W37))/$F94,0),SUM($H94:$CC94)-SUM($G155:V155))</f>
        <v>0</v>
      </c>
      <c r="X155" s="94">
        <f ca="1">MIN(IFERROR(SUM(OFFSET(X94,0,-X37,1,X37))/$F94,0),SUM($H94:$CC94)-SUM($G155:W155))</f>
        <v>0</v>
      </c>
      <c r="Y155" s="94">
        <f ca="1">MIN(IFERROR(SUM(OFFSET(Y94,0,-Y37,1,Y37))/$F94,0),SUM($H94:$CC94)-SUM($G155:X155))</f>
        <v>0</v>
      </c>
      <c r="Z155" s="94">
        <f ca="1">MIN(IFERROR(SUM(OFFSET(Z94,0,-Z37,1,Z37))/$F94,0),SUM($H94:$CC94)-SUM($G155:Y155))</f>
        <v>0</v>
      </c>
      <c r="AA155" s="94">
        <f ca="1">MIN(IFERROR(SUM(OFFSET(AA94,0,-AA37,1,AA37))/$F94,0),SUM($H94:$CC94)-SUM($G155:Z155))</f>
        <v>0</v>
      </c>
      <c r="AB155" s="94">
        <f ca="1">MIN(IFERROR(SUM(OFFSET(AB94,0,-AB37,1,AB37))/$F94,0),SUM($H94:$CC94)-SUM($G155:AA155))</f>
        <v>0</v>
      </c>
      <c r="AC155" s="94">
        <f ca="1">MIN(IFERROR(SUM(OFFSET(AC94,0,-AC37,1,AC37))/$F94,0),SUM($H94:$CC94)-SUM($G155:AB155))</f>
        <v>0</v>
      </c>
      <c r="AD155" s="94">
        <f ca="1">MIN(IFERROR(SUM(OFFSET(AD94,0,-AD37,1,AD37))/$F94,0),SUM($H94:$CC94)-SUM($G155:AC155))</f>
        <v>0</v>
      </c>
      <c r="AE155" s="94">
        <f ca="1">MIN(IFERROR(SUM(OFFSET(AE94,0,-AE37,1,AE37))/$F94,0),SUM($H94:$CC94)-SUM($G155:AD155))</f>
        <v>0</v>
      </c>
      <c r="AF155" s="94">
        <f ca="1">MIN(IFERROR(SUM(OFFSET(AF94,0,-AF37,1,AF37))/$F94,0),SUM($H94:$CC94)-SUM($G155:AE155))</f>
        <v>0</v>
      </c>
      <c r="AG155" s="94">
        <f ca="1">MIN(IFERROR(SUM(OFFSET(AG94,0,-AG37,1,AG37))/$F94,0),SUM($H94:$CC94)-SUM($G155:AF155))</f>
        <v>0</v>
      </c>
      <c r="AH155" s="94">
        <f ca="1">MIN(IFERROR(SUM(OFFSET(AH94,0,-AH37,1,AH37))/$F94,0),SUM($H94:$CC94)-SUM($G155:AG155))</f>
        <v>0</v>
      </c>
      <c r="AI155" s="94">
        <f ca="1">MIN(IFERROR(SUM(OFFSET(AI94,0,-AI37,1,AI37))/$F94,0),SUM($H94:$CC94)-SUM($G155:AH155))</f>
        <v>0</v>
      </c>
      <c r="AJ155" s="94">
        <f ca="1">MIN(IFERROR(SUM(OFFSET(AJ94,0,-AJ37,1,AJ37))/$F94,0),SUM($H94:$CC94)-SUM($G155:AI155))</f>
        <v>0</v>
      </c>
      <c r="AK155" s="94">
        <f ca="1">MIN(IFERROR(SUM(OFFSET(AK94,0,-AK37,1,AK37))/$F94,0),SUM($H94:$CC94)-SUM($G155:AJ155))</f>
        <v>0</v>
      </c>
      <c r="AL155" s="94">
        <f ca="1">MIN(IFERROR(SUM(OFFSET(AL94,0,-AL37,1,AL37))/$F94,0),SUM($H94:$CC94)-SUM($G155:AK155))</f>
        <v>0</v>
      </c>
      <c r="AM155" s="94">
        <f ca="1">MIN(IFERROR(SUM(OFFSET(AM94,0,-AM37,1,AM37))/$F94,0),SUM($H94:$CC94)-SUM($G155:AL155))</f>
        <v>0</v>
      </c>
      <c r="AN155" s="94">
        <f ca="1">MIN(IFERROR(SUM(OFFSET(AN94,0,-AN37,1,AN37))/$F94,0),SUM($H94:$CC94)-SUM($G155:AM155))</f>
        <v>0</v>
      </c>
      <c r="AO155" s="94">
        <f ca="1">MIN(IFERROR(SUM(OFFSET(AO94,0,-AO37,1,AO37))/$F94,0),SUM($H94:$CC94)-SUM($G155:AN155))</f>
        <v>0</v>
      </c>
      <c r="AP155" s="94">
        <f ca="1">MIN(IFERROR(SUM(OFFSET(AP94,0,-AP37,1,AP37))/$F94,0),SUM($H94:$CC94)-SUM($G155:AO155))</f>
        <v>0</v>
      </c>
      <c r="AQ155" s="94">
        <f ca="1">MIN(IFERROR(SUM(OFFSET(AQ94,0,-AQ37,1,AQ37))/$F94,0),SUM($H94:$CC94)-SUM($G155:AP155))</f>
        <v>0</v>
      </c>
      <c r="AR155" s="94">
        <f ca="1">MIN(IFERROR(SUM(OFFSET(AR94,0,-AR37,1,AR37))/$F94,0),SUM($H94:$CC94)-SUM($G155:AQ155))</f>
        <v>0</v>
      </c>
      <c r="AS155" s="94">
        <f ca="1">MIN(IFERROR(SUM(OFFSET(AS94,0,-AS37,1,AS37))/$F94,0),SUM($H94:$CC94)-SUM($G155:AR155))</f>
        <v>0</v>
      </c>
      <c r="AT155" s="94">
        <f ca="1">MIN(IFERROR(SUM(OFFSET(AT94,0,-AT37,1,AT37))/$F94,0),SUM($H94:$CC94)-SUM($G155:AS155))</f>
        <v>0</v>
      </c>
      <c r="AU155" s="94">
        <f ca="1">MIN(IFERROR(SUM(OFFSET(AU94,0,-AU37,1,AU37))/$F94,0),SUM($H94:$CC94)-SUM($G155:AT155))</f>
        <v>0</v>
      </c>
      <c r="AV155" s="94">
        <f ca="1">MIN(IFERROR(SUM(OFFSET(AV94,0,-AV37,1,AV37))/$F94,0),SUM($H94:$CC94)-SUM($G155:AU155))</f>
        <v>0</v>
      </c>
      <c r="AW155" s="94">
        <f ca="1">MIN(IFERROR(SUM(OFFSET(AW94,0,-AW37,1,AW37))/$F94,0),SUM($H94:$CC94)-SUM($G155:AV155))</f>
        <v>0</v>
      </c>
      <c r="AX155" s="94">
        <f ca="1">MIN(IFERROR(SUM(OFFSET(AX94,0,-AX37,1,AX37))/$F94,0),SUM($H94:$CC94)-SUM($G155:AW155))</f>
        <v>0</v>
      </c>
      <c r="AY155" s="94">
        <f ca="1">MIN(IFERROR(SUM(OFFSET(AY94,0,-AY37,1,AY37))/$F94,0),SUM($H94:$CC94)-SUM($G155:AX155))</f>
        <v>0</v>
      </c>
      <c r="AZ155" s="94">
        <f ca="1">MIN(IFERROR(SUM(OFFSET(AZ94,0,-AZ37,1,AZ37))/$F94,0),SUM($H94:$CC94)-SUM($G155:AY155))</f>
        <v>0</v>
      </c>
      <c r="BA155" s="94">
        <f ca="1">MIN(IFERROR(SUM(OFFSET(BA94,0,-BA37,1,BA37))/$F94,0),SUM($H94:$CC94)-SUM($G155:AZ155))</f>
        <v>0</v>
      </c>
      <c r="BB155" s="94">
        <f ca="1">MIN(IFERROR(SUM(OFFSET(BB94,0,-BB37,1,BB37))/$F94,0),SUM($H94:$CC94)-SUM($G155:BA155))</f>
        <v>0</v>
      </c>
      <c r="BC155" s="94">
        <f ca="1">MIN(IFERROR(SUM(OFFSET(BC94,0,-BC37,1,BC37))/$F94,0),SUM($H94:$CC94)-SUM($G155:BB155))</f>
        <v>0</v>
      </c>
      <c r="BD155" s="94">
        <f ca="1">MIN(IFERROR(SUM(OFFSET(BD94,0,-BD37,1,BD37))/$F94,0),SUM($H94:$CC94)-SUM($G155:BC155))</f>
        <v>0</v>
      </c>
      <c r="BE155" s="94">
        <f ca="1">MIN(IFERROR(SUM(OFFSET(BE94,0,-BE37,1,BE37))/$F94,0),SUM($H94:$CC94)-SUM($G155:BD155))</f>
        <v>0</v>
      </c>
      <c r="BF155" s="94">
        <f ca="1">MIN(IFERROR(SUM(OFFSET(BF94,0,-BF37,1,BF37))/$F94,0),SUM($H94:$CC94)-SUM($G155:BE155))</f>
        <v>0</v>
      </c>
      <c r="BG155" s="94">
        <f ca="1">MIN(IFERROR(SUM(OFFSET(BG94,0,-BG37,1,BG37))/$F94,0),SUM($H94:$CC94)-SUM($G155:BF155))</f>
        <v>0</v>
      </c>
      <c r="BH155" s="94">
        <f ca="1">MIN(IFERROR(SUM(OFFSET(BH94,0,-BH37,1,BH37))/$F94,0),SUM($H94:$CC94)-SUM($G155:BG155))</f>
        <v>0</v>
      </c>
      <c r="BI155" s="94">
        <f ca="1">MIN(IFERROR(SUM(OFFSET(BI94,0,-BI37,1,BI37))/$F94,0),SUM($H94:$CC94)-SUM($G155:BH155))</f>
        <v>0</v>
      </c>
      <c r="BJ155" s="94">
        <f ca="1">MIN(IFERROR(SUM(OFFSET(BJ94,0,-BJ37,1,BJ37))/$F94,0),SUM($H94:$CC94)-SUM($G155:BI155))</f>
        <v>0</v>
      </c>
      <c r="BK155" s="94">
        <f ca="1">MIN(IFERROR(SUM(OFFSET(BK94,0,-BK37,1,BK37))/$F94,0),SUM($H94:$CC94)-SUM($G155:BJ155))</f>
        <v>0</v>
      </c>
      <c r="BL155" s="94">
        <f ca="1">MIN(IFERROR(SUM(OFFSET(BL94,0,-BL37,1,BL37))/$F94,0),SUM($H94:$CC94)-SUM($G155:BK155))</f>
        <v>0</v>
      </c>
      <c r="BM155" s="94">
        <f ca="1">MIN(IFERROR(SUM(OFFSET(BM94,0,-BM37,1,BM37))/$F94,0),SUM($H94:$CC94)-SUM($G155:BL155))</f>
        <v>0</v>
      </c>
      <c r="BN155" s="94">
        <f ca="1">MIN(IFERROR(SUM(OFFSET(BN94,0,-BN37,1,BN37))/$F94,0),SUM($H94:$CC94)-SUM($G155:BM155))</f>
        <v>0</v>
      </c>
      <c r="BO155" s="94">
        <f ca="1">MIN(IFERROR(SUM(OFFSET(BO94,0,-BO37,1,BO37))/$F94,0),SUM($H94:$CC94)-SUM($G155:BN155))</f>
        <v>0</v>
      </c>
      <c r="BP155" s="94">
        <f ca="1">MIN(IFERROR(SUM(OFFSET(BP94,0,-BP37,1,BP37))/$F94,0),SUM($H94:$CC94)-SUM($G155:BO155))</f>
        <v>0</v>
      </c>
      <c r="BQ155" s="94">
        <f ca="1">MIN(IFERROR(SUM(OFFSET(BQ94,0,-BQ37,1,BQ37))/$F94,0),SUM($H94:$CC94)-SUM($G155:BP155))</f>
        <v>0</v>
      </c>
      <c r="BR155" s="94">
        <f ca="1">MIN(IFERROR(SUM(OFFSET(BR94,0,-BR37,1,BR37))/$F94,0),SUM($H94:$CC94)-SUM($G155:BQ155))</f>
        <v>0</v>
      </c>
      <c r="BS155" s="94">
        <f ca="1">MIN(IFERROR(SUM(OFFSET(BS94,0,-BS37,1,BS37))/$F94,0),SUM($H94:$CC94)-SUM($G155:BR155))</f>
        <v>0</v>
      </c>
      <c r="BT155" s="94">
        <f ca="1">MIN(IFERROR(SUM(OFFSET(BT94,0,-BT37,1,BT37))/$F94,0),SUM($H94:$CC94)-SUM($G155:BS155))</f>
        <v>0</v>
      </c>
      <c r="BU155" s="94">
        <f ca="1">MIN(IFERROR(SUM(OFFSET(BU94,0,-BU37,1,BU37))/$F94,0),SUM($H94:$CC94)-SUM($G155:BT155))</f>
        <v>0</v>
      </c>
      <c r="BV155" s="94">
        <f ca="1">MIN(IFERROR(SUM(OFFSET(BV94,0,-BV37,1,BV37))/$F94,0),SUM($H94:$CC94)-SUM($G155:BU155))</f>
        <v>0</v>
      </c>
      <c r="BW155" s="94">
        <f ca="1">MIN(IFERROR(SUM(OFFSET(BW94,0,-BW37,1,BW37))/$F94,0),SUM($H94:$CC94)-SUM($G155:BV155))</f>
        <v>0</v>
      </c>
      <c r="BX155" s="94">
        <f ca="1">MIN(IFERROR(SUM(OFFSET(BX94,0,-BX37,1,BX37))/$F94,0),SUM($H94:$CC94)-SUM($G155:BW155))</f>
        <v>0</v>
      </c>
      <c r="BY155" s="94">
        <f ca="1">MIN(IFERROR(SUM(OFFSET(BY94,0,-BY37,1,BY37))/$F94,0),SUM($H94:$CC94)-SUM($G155:BX155))</f>
        <v>0</v>
      </c>
      <c r="BZ155" s="94">
        <f ca="1">MIN(IFERROR(SUM(OFFSET(BZ94,0,-BZ37,1,BZ37))/$F94,0),SUM($H94:$CC94)-SUM($G155:BY155))</f>
        <v>0</v>
      </c>
      <c r="CA155" s="94">
        <f ca="1">MIN(IFERROR(SUM(OFFSET(CA94,0,-CA37,1,CA37))/$F94,0),SUM($H94:$CC94)-SUM($G155:BZ155))</f>
        <v>0</v>
      </c>
      <c r="CB155" s="94">
        <f ca="1">MIN(IFERROR(SUM(OFFSET(CB94,0,-CB37,1,CB37))/$F94,0),SUM($H94:$CC94)-SUM($G155:CA155))</f>
        <v>0</v>
      </c>
      <c r="CC155" s="94">
        <f ca="1">MIN(IFERROR(SUM(OFFSET(CC94,0,-CC37,1,CC37))/$F94,0),SUM($H94:$CC94)-SUM($G155:CB155))</f>
        <v>0</v>
      </c>
    </row>
    <row r="156" spans="2:81" outlineLevel="1" x14ac:dyDescent="0.25">
      <c r="B156" s="92" t="str">
        <f>Inputs!B48</f>
        <v>[Not Used]</v>
      </c>
      <c r="C156" s="98" t="str">
        <f>"Real "&amp;Inputs!$C$8</f>
        <v>Real 2010</v>
      </c>
      <c r="D156" s="230">
        <f t="shared" ca="1" si="221"/>
        <v>0</v>
      </c>
      <c r="E156" s="123">
        <f t="shared" si="222"/>
        <v>0</v>
      </c>
      <c r="F156" s="94">
        <f t="shared" ca="1" si="223"/>
        <v>0</v>
      </c>
      <c r="G156" s="31"/>
      <c r="H156" s="94">
        <f ca="1">MIN(IFERROR(SUM(OFFSET(H95,0,-H38,1,H38))/$F95,0),SUM($H95:$CC95)-SUM($G156:G156))</f>
        <v>0</v>
      </c>
      <c r="I156" s="94">
        <f ca="1">MIN(IFERROR(SUM(OFFSET(I95,0,-I38,1,I38))/$F95,0),SUM($H95:$CC95)-SUM($G156:H156))</f>
        <v>0</v>
      </c>
      <c r="J156" s="94">
        <f ca="1">MIN(IFERROR(SUM(OFFSET(J95,0,-J38,1,J38))/$F95,0),SUM($H95:$CC95)-SUM($G156:I156))</f>
        <v>0</v>
      </c>
      <c r="K156" s="94">
        <f ca="1">MIN(IFERROR(SUM(OFFSET(K95,0,-K38,1,K38))/$F95,0),SUM($H95:$CC95)-SUM($G156:J156))</f>
        <v>0</v>
      </c>
      <c r="L156" s="94">
        <f ca="1">MIN(IFERROR(SUM(OFFSET(L95,0,-L38,1,L38))/$F95,0),SUM($H95:$CC95)-SUM($G156:K156))</f>
        <v>0</v>
      </c>
      <c r="M156" s="94">
        <f ca="1">MIN(IFERROR(SUM(OFFSET(M95,0,-M38,1,M38))/$F95,0),SUM($H95:$CC95)-SUM($G156:L156))</f>
        <v>0</v>
      </c>
      <c r="N156" s="94">
        <f ca="1">MIN(IFERROR(SUM(OFFSET(N95,0,-N38,1,N38))/$F95,0),SUM($H95:$CC95)-SUM($G156:M156))</f>
        <v>0</v>
      </c>
      <c r="O156" s="94">
        <f ca="1">MIN(IFERROR(SUM(OFFSET(O95,0,-O38,1,O38))/$F95,0),SUM($H95:$CC95)-SUM($G156:N156))</f>
        <v>0</v>
      </c>
      <c r="P156" s="94">
        <f ca="1">MIN(IFERROR(SUM(OFFSET(P95,0,-P38,1,P38))/$F95,0),SUM($H95:$CC95)-SUM($G156:O156))</f>
        <v>0</v>
      </c>
      <c r="Q156" s="94">
        <f ca="1">MIN(IFERROR(SUM(OFFSET(Q95,0,-Q38,1,Q38))/$F95,0),SUM($H95:$CC95)-SUM($G156:P156))</f>
        <v>0</v>
      </c>
      <c r="R156" s="94">
        <f ca="1">MIN(IFERROR(SUM(OFFSET(R95,0,-R38,1,R38))/$F95,0),SUM($H95:$CC95)-SUM($G156:Q156))</f>
        <v>0</v>
      </c>
      <c r="S156" s="94">
        <f ca="1">MIN(IFERROR(SUM(OFFSET(S95,0,-S38,1,S38))/$F95,0),SUM($H95:$CC95)-SUM($G156:R156))</f>
        <v>0</v>
      </c>
      <c r="T156" s="94">
        <f ca="1">MIN(IFERROR(SUM(OFFSET(T95,0,-T38,1,T38))/$F95,0),SUM($H95:$CC95)-SUM($G156:S156))</f>
        <v>0</v>
      </c>
      <c r="U156" s="94">
        <f ca="1">MIN(IFERROR(SUM(OFFSET(U95,0,-U38,1,U38))/$F95,0),SUM($H95:$CC95)-SUM($G156:T156))</f>
        <v>0</v>
      </c>
      <c r="V156" s="94">
        <f ca="1">MIN(IFERROR(SUM(OFFSET(V95,0,-V38,1,V38))/$F95,0),SUM($H95:$CC95)-SUM($G156:U156))</f>
        <v>0</v>
      </c>
      <c r="W156" s="94">
        <f ca="1">MIN(IFERROR(SUM(OFFSET(W95,0,-W38,1,W38))/$F95,0),SUM($H95:$CC95)-SUM($G156:V156))</f>
        <v>0</v>
      </c>
      <c r="X156" s="94">
        <f ca="1">MIN(IFERROR(SUM(OFFSET(X95,0,-X38,1,X38))/$F95,0),SUM($H95:$CC95)-SUM($G156:W156))</f>
        <v>0</v>
      </c>
      <c r="Y156" s="94">
        <f ca="1">MIN(IFERROR(SUM(OFFSET(Y95,0,-Y38,1,Y38))/$F95,0),SUM($H95:$CC95)-SUM($G156:X156))</f>
        <v>0</v>
      </c>
      <c r="Z156" s="94">
        <f ca="1">MIN(IFERROR(SUM(OFFSET(Z95,0,-Z38,1,Z38))/$F95,0),SUM($H95:$CC95)-SUM($G156:Y156))</f>
        <v>0</v>
      </c>
      <c r="AA156" s="94">
        <f ca="1">MIN(IFERROR(SUM(OFFSET(AA95,0,-AA38,1,AA38))/$F95,0),SUM($H95:$CC95)-SUM($G156:Z156))</f>
        <v>0</v>
      </c>
      <c r="AB156" s="94">
        <f ca="1">MIN(IFERROR(SUM(OFFSET(AB95,0,-AB38,1,AB38))/$F95,0),SUM($H95:$CC95)-SUM($G156:AA156))</f>
        <v>0</v>
      </c>
      <c r="AC156" s="94">
        <f ca="1">MIN(IFERROR(SUM(OFFSET(AC95,0,-AC38,1,AC38))/$F95,0),SUM($H95:$CC95)-SUM($G156:AB156))</f>
        <v>0</v>
      </c>
      <c r="AD156" s="94">
        <f ca="1">MIN(IFERROR(SUM(OFFSET(AD95,0,-AD38,1,AD38))/$F95,0),SUM($H95:$CC95)-SUM($G156:AC156))</f>
        <v>0</v>
      </c>
      <c r="AE156" s="94">
        <f ca="1">MIN(IFERROR(SUM(OFFSET(AE95,0,-AE38,1,AE38))/$F95,0),SUM($H95:$CC95)-SUM($G156:AD156))</f>
        <v>0</v>
      </c>
      <c r="AF156" s="94">
        <f ca="1">MIN(IFERROR(SUM(OFFSET(AF95,0,-AF38,1,AF38))/$F95,0),SUM($H95:$CC95)-SUM($G156:AE156))</f>
        <v>0</v>
      </c>
      <c r="AG156" s="94">
        <f ca="1">MIN(IFERROR(SUM(OFFSET(AG95,0,-AG38,1,AG38))/$F95,0),SUM($H95:$CC95)-SUM($G156:AF156))</f>
        <v>0</v>
      </c>
      <c r="AH156" s="94">
        <f ca="1">MIN(IFERROR(SUM(OFFSET(AH95,0,-AH38,1,AH38))/$F95,0),SUM($H95:$CC95)-SUM($G156:AG156))</f>
        <v>0</v>
      </c>
      <c r="AI156" s="94">
        <f ca="1">MIN(IFERROR(SUM(OFFSET(AI95,0,-AI38,1,AI38))/$F95,0),SUM($H95:$CC95)-SUM($G156:AH156))</f>
        <v>0</v>
      </c>
      <c r="AJ156" s="94">
        <f ca="1">MIN(IFERROR(SUM(OFFSET(AJ95,0,-AJ38,1,AJ38))/$F95,0),SUM($H95:$CC95)-SUM($G156:AI156))</f>
        <v>0</v>
      </c>
      <c r="AK156" s="94">
        <f ca="1">MIN(IFERROR(SUM(OFFSET(AK95,0,-AK38,1,AK38))/$F95,0),SUM($H95:$CC95)-SUM($G156:AJ156))</f>
        <v>0</v>
      </c>
      <c r="AL156" s="94">
        <f ca="1">MIN(IFERROR(SUM(OFFSET(AL95,0,-AL38,1,AL38))/$F95,0),SUM($H95:$CC95)-SUM($G156:AK156))</f>
        <v>0</v>
      </c>
      <c r="AM156" s="94">
        <f ca="1">MIN(IFERROR(SUM(OFFSET(AM95,0,-AM38,1,AM38))/$F95,0),SUM($H95:$CC95)-SUM($G156:AL156))</f>
        <v>0</v>
      </c>
      <c r="AN156" s="94">
        <f ca="1">MIN(IFERROR(SUM(OFFSET(AN95,0,-AN38,1,AN38))/$F95,0),SUM($H95:$CC95)-SUM($G156:AM156))</f>
        <v>0</v>
      </c>
      <c r="AO156" s="94">
        <f ca="1">MIN(IFERROR(SUM(OFFSET(AO95,0,-AO38,1,AO38))/$F95,0),SUM($H95:$CC95)-SUM($G156:AN156))</f>
        <v>0</v>
      </c>
      <c r="AP156" s="94">
        <f ca="1">MIN(IFERROR(SUM(OFFSET(AP95,0,-AP38,1,AP38))/$F95,0),SUM($H95:$CC95)-SUM($G156:AO156))</f>
        <v>0</v>
      </c>
      <c r="AQ156" s="94">
        <f ca="1">MIN(IFERROR(SUM(OFFSET(AQ95,0,-AQ38,1,AQ38))/$F95,0),SUM($H95:$CC95)-SUM($G156:AP156))</f>
        <v>0</v>
      </c>
      <c r="AR156" s="94">
        <f ca="1">MIN(IFERROR(SUM(OFFSET(AR95,0,-AR38,1,AR38))/$F95,0),SUM($H95:$CC95)-SUM($G156:AQ156))</f>
        <v>0</v>
      </c>
      <c r="AS156" s="94">
        <f ca="1">MIN(IFERROR(SUM(OFFSET(AS95,0,-AS38,1,AS38))/$F95,0),SUM($H95:$CC95)-SUM($G156:AR156))</f>
        <v>0</v>
      </c>
      <c r="AT156" s="94">
        <f ca="1">MIN(IFERROR(SUM(OFFSET(AT95,0,-AT38,1,AT38))/$F95,0),SUM($H95:$CC95)-SUM($G156:AS156))</f>
        <v>0</v>
      </c>
      <c r="AU156" s="94">
        <f ca="1">MIN(IFERROR(SUM(OFFSET(AU95,0,-AU38,1,AU38))/$F95,0),SUM($H95:$CC95)-SUM($G156:AT156))</f>
        <v>0</v>
      </c>
      <c r="AV156" s="94">
        <f ca="1">MIN(IFERROR(SUM(OFFSET(AV95,0,-AV38,1,AV38))/$F95,0),SUM($H95:$CC95)-SUM($G156:AU156))</f>
        <v>0</v>
      </c>
      <c r="AW156" s="94">
        <f ca="1">MIN(IFERROR(SUM(OFFSET(AW95,0,-AW38,1,AW38))/$F95,0),SUM($H95:$CC95)-SUM($G156:AV156))</f>
        <v>0</v>
      </c>
      <c r="AX156" s="94">
        <f ca="1">MIN(IFERROR(SUM(OFFSET(AX95,0,-AX38,1,AX38))/$F95,0),SUM($H95:$CC95)-SUM($G156:AW156))</f>
        <v>0</v>
      </c>
      <c r="AY156" s="94">
        <f ca="1">MIN(IFERROR(SUM(OFFSET(AY95,0,-AY38,1,AY38))/$F95,0),SUM($H95:$CC95)-SUM($G156:AX156))</f>
        <v>0</v>
      </c>
      <c r="AZ156" s="94">
        <f ca="1">MIN(IFERROR(SUM(OFFSET(AZ95,0,-AZ38,1,AZ38))/$F95,0),SUM($H95:$CC95)-SUM($G156:AY156))</f>
        <v>0</v>
      </c>
      <c r="BA156" s="94">
        <f ca="1">MIN(IFERROR(SUM(OFFSET(BA95,0,-BA38,1,BA38))/$F95,0),SUM($H95:$CC95)-SUM($G156:AZ156))</f>
        <v>0</v>
      </c>
      <c r="BB156" s="94">
        <f ca="1">MIN(IFERROR(SUM(OFFSET(BB95,0,-BB38,1,BB38))/$F95,0),SUM($H95:$CC95)-SUM($G156:BA156))</f>
        <v>0</v>
      </c>
      <c r="BC156" s="94">
        <f ca="1">MIN(IFERROR(SUM(OFFSET(BC95,0,-BC38,1,BC38))/$F95,0),SUM($H95:$CC95)-SUM($G156:BB156))</f>
        <v>0</v>
      </c>
      <c r="BD156" s="94">
        <f ca="1">MIN(IFERROR(SUM(OFFSET(BD95,0,-BD38,1,BD38))/$F95,0),SUM($H95:$CC95)-SUM($G156:BC156))</f>
        <v>0</v>
      </c>
      <c r="BE156" s="94">
        <f ca="1">MIN(IFERROR(SUM(OFFSET(BE95,0,-BE38,1,BE38))/$F95,0),SUM($H95:$CC95)-SUM($G156:BD156))</f>
        <v>0</v>
      </c>
      <c r="BF156" s="94">
        <f ca="1">MIN(IFERROR(SUM(OFFSET(BF95,0,-BF38,1,BF38))/$F95,0),SUM($H95:$CC95)-SUM($G156:BE156))</f>
        <v>0</v>
      </c>
      <c r="BG156" s="94">
        <f ca="1">MIN(IFERROR(SUM(OFFSET(BG95,0,-BG38,1,BG38))/$F95,0),SUM($H95:$CC95)-SUM($G156:BF156))</f>
        <v>0</v>
      </c>
      <c r="BH156" s="94">
        <f ca="1">MIN(IFERROR(SUM(OFFSET(BH95,0,-BH38,1,BH38))/$F95,0),SUM($H95:$CC95)-SUM($G156:BG156))</f>
        <v>0</v>
      </c>
      <c r="BI156" s="94">
        <f ca="1">MIN(IFERROR(SUM(OFFSET(BI95,0,-BI38,1,BI38))/$F95,0),SUM($H95:$CC95)-SUM($G156:BH156))</f>
        <v>0</v>
      </c>
      <c r="BJ156" s="94">
        <f ca="1">MIN(IFERROR(SUM(OFFSET(BJ95,0,-BJ38,1,BJ38))/$F95,0),SUM($H95:$CC95)-SUM($G156:BI156))</f>
        <v>0</v>
      </c>
      <c r="BK156" s="94">
        <f ca="1">MIN(IFERROR(SUM(OFFSET(BK95,0,-BK38,1,BK38))/$F95,0),SUM($H95:$CC95)-SUM($G156:BJ156))</f>
        <v>0</v>
      </c>
      <c r="BL156" s="94">
        <f ca="1">MIN(IFERROR(SUM(OFFSET(BL95,0,-BL38,1,BL38))/$F95,0),SUM($H95:$CC95)-SUM($G156:BK156))</f>
        <v>0</v>
      </c>
      <c r="BM156" s="94">
        <f ca="1">MIN(IFERROR(SUM(OFFSET(BM95,0,-BM38,1,BM38))/$F95,0),SUM($H95:$CC95)-SUM($G156:BL156))</f>
        <v>0</v>
      </c>
      <c r="BN156" s="94">
        <f ca="1">MIN(IFERROR(SUM(OFFSET(BN95,0,-BN38,1,BN38))/$F95,0),SUM($H95:$CC95)-SUM($G156:BM156))</f>
        <v>0</v>
      </c>
      <c r="BO156" s="94">
        <f ca="1">MIN(IFERROR(SUM(OFFSET(BO95,0,-BO38,1,BO38))/$F95,0),SUM($H95:$CC95)-SUM($G156:BN156))</f>
        <v>0</v>
      </c>
      <c r="BP156" s="94">
        <f ca="1">MIN(IFERROR(SUM(OFFSET(BP95,0,-BP38,1,BP38))/$F95,0),SUM($H95:$CC95)-SUM($G156:BO156))</f>
        <v>0</v>
      </c>
      <c r="BQ156" s="94">
        <f ca="1">MIN(IFERROR(SUM(OFFSET(BQ95,0,-BQ38,1,BQ38))/$F95,0),SUM($H95:$CC95)-SUM($G156:BP156))</f>
        <v>0</v>
      </c>
      <c r="BR156" s="94">
        <f ca="1">MIN(IFERROR(SUM(OFFSET(BR95,0,-BR38,1,BR38))/$F95,0),SUM($H95:$CC95)-SUM($G156:BQ156))</f>
        <v>0</v>
      </c>
      <c r="BS156" s="94">
        <f ca="1">MIN(IFERROR(SUM(OFFSET(BS95,0,-BS38,1,BS38))/$F95,0),SUM($H95:$CC95)-SUM($G156:BR156))</f>
        <v>0</v>
      </c>
      <c r="BT156" s="94">
        <f ca="1">MIN(IFERROR(SUM(OFFSET(BT95,0,-BT38,1,BT38))/$F95,0),SUM($H95:$CC95)-SUM($G156:BS156))</f>
        <v>0</v>
      </c>
      <c r="BU156" s="94">
        <f ca="1">MIN(IFERROR(SUM(OFFSET(BU95,0,-BU38,1,BU38))/$F95,0),SUM($H95:$CC95)-SUM($G156:BT156))</f>
        <v>0</v>
      </c>
      <c r="BV156" s="94">
        <f ca="1">MIN(IFERROR(SUM(OFFSET(BV95,0,-BV38,1,BV38))/$F95,0),SUM($H95:$CC95)-SUM($G156:BU156))</f>
        <v>0</v>
      </c>
      <c r="BW156" s="94">
        <f ca="1">MIN(IFERROR(SUM(OFFSET(BW95,0,-BW38,1,BW38))/$F95,0),SUM($H95:$CC95)-SUM($G156:BV156))</f>
        <v>0</v>
      </c>
      <c r="BX156" s="94">
        <f ca="1">MIN(IFERROR(SUM(OFFSET(BX95,0,-BX38,1,BX38))/$F95,0),SUM($H95:$CC95)-SUM($G156:BW156))</f>
        <v>0</v>
      </c>
      <c r="BY156" s="94">
        <f ca="1">MIN(IFERROR(SUM(OFFSET(BY95,0,-BY38,1,BY38))/$F95,0),SUM($H95:$CC95)-SUM($G156:BX156))</f>
        <v>0</v>
      </c>
      <c r="BZ156" s="94">
        <f ca="1">MIN(IFERROR(SUM(OFFSET(BZ95,0,-BZ38,1,BZ38))/$F95,0),SUM($H95:$CC95)-SUM($G156:BY156))</f>
        <v>0</v>
      </c>
      <c r="CA156" s="94">
        <f ca="1">MIN(IFERROR(SUM(OFFSET(CA95,0,-CA38,1,CA38))/$F95,0),SUM($H95:$CC95)-SUM($G156:BZ156))</f>
        <v>0</v>
      </c>
      <c r="CB156" s="94">
        <f ca="1">MIN(IFERROR(SUM(OFFSET(CB95,0,-CB38,1,CB38))/$F95,0),SUM($H95:$CC95)-SUM($G156:CA156))</f>
        <v>0</v>
      </c>
      <c r="CC156" s="94">
        <f ca="1">MIN(IFERROR(SUM(OFFSET(CC95,0,-CC38,1,CC38))/$F95,0),SUM($H95:$CC95)-SUM($G156:CB156))</f>
        <v>0</v>
      </c>
    </row>
    <row r="157" spans="2:81" outlineLevel="1" x14ac:dyDescent="0.25">
      <c r="B157" s="92" t="str">
        <f>Inputs!B49</f>
        <v>[Not Used]</v>
      </c>
      <c r="C157" s="98" t="str">
        <f>"Real "&amp;Inputs!$C$8</f>
        <v>Real 2010</v>
      </c>
      <c r="D157" s="230">
        <f t="shared" ca="1" si="221"/>
        <v>0</v>
      </c>
      <c r="E157" s="123">
        <f t="shared" si="222"/>
        <v>0</v>
      </c>
      <c r="F157" s="94">
        <f t="shared" ca="1" si="223"/>
        <v>0</v>
      </c>
      <c r="G157" s="31"/>
      <c r="H157" s="94">
        <f ca="1">MIN(IFERROR(SUM(OFFSET(H96,0,-H39,1,H39))/$F96,0),SUM($H96:$CC96)-SUM($G157:G157))</f>
        <v>0</v>
      </c>
      <c r="I157" s="94">
        <f ca="1">MIN(IFERROR(SUM(OFFSET(I96,0,-I39,1,I39))/$F96,0),SUM($H96:$CC96)-SUM($G157:H157))</f>
        <v>0</v>
      </c>
      <c r="J157" s="94">
        <f ca="1">MIN(IFERROR(SUM(OFFSET(J96,0,-J39,1,J39))/$F96,0),SUM($H96:$CC96)-SUM($G157:I157))</f>
        <v>0</v>
      </c>
      <c r="K157" s="94">
        <f ca="1">MIN(IFERROR(SUM(OFFSET(K96,0,-K39,1,K39))/$F96,0),SUM($H96:$CC96)-SUM($G157:J157))</f>
        <v>0</v>
      </c>
      <c r="L157" s="94">
        <f ca="1">MIN(IFERROR(SUM(OFFSET(L96,0,-L39,1,L39))/$F96,0),SUM($H96:$CC96)-SUM($G157:K157))</f>
        <v>0</v>
      </c>
      <c r="M157" s="94">
        <f ca="1">MIN(IFERROR(SUM(OFFSET(M96,0,-M39,1,M39))/$F96,0),SUM($H96:$CC96)-SUM($G157:L157))</f>
        <v>0</v>
      </c>
      <c r="N157" s="94">
        <f ca="1">MIN(IFERROR(SUM(OFFSET(N96,0,-N39,1,N39))/$F96,0),SUM($H96:$CC96)-SUM($G157:M157))</f>
        <v>0</v>
      </c>
      <c r="O157" s="94">
        <f ca="1">MIN(IFERROR(SUM(OFFSET(O96,0,-O39,1,O39))/$F96,0),SUM($H96:$CC96)-SUM($G157:N157))</f>
        <v>0</v>
      </c>
      <c r="P157" s="94">
        <f ca="1">MIN(IFERROR(SUM(OFFSET(P96,0,-P39,1,P39))/$F96,0),SUM($H96:$CC96)-SUM($G157:O157))</f>
        <v>0</v>
      </c>
      <c r="Q157" s="94">
        <f ca="1">MIN(IFERROR(SUM(OFFSET(Q96,0,-Q39,1,Q39))/$F96,0),SUM($H96:$CC96)-SUM($G157:P157))</f>
        <v>0</v>
      </c>
      <c r="R157" s="94">
        <f ca="1">MIN(IFERROR(SUM(OFFSET(R96,0,-R39,1,R39))/$F96,0),SUM($H96:$CC96)-SUM($G157:Q157))</f>
        <v>0</v>
      </c>
      <c r="S157" s="94">
        <f ca="1">MIN(IFERROR(SUM(OFFSET(S96,0,-S39,1,S39))/$F96,0),SUM($H96:$CC96)-SUM($G157:R157))</f>
        <v>0</v>
      </c>
      <c r="T157" s="94">
        <f ca="1">MIN(IFERROR(SUM(OFFSET(T96,0,-T39,1,T39))/$F96,0),SUM($H96:$CC96)-SUM($G157:S157))</f>
        <v>0</v>
      </c>
      <c r="U157" s="94">
        <f ca="1">MIN(IFERROR(SUM(OFFSET(U96,0,-U39,1,U39))/$F96,0),SUM($H96:$CC96)-SUM($G157:T157))</f>
        <v>0</v>
      </c>
      <c r="V157" s="94">
        <f ca="1">MIN(IFERROR(SUM(OFFSET(V96,0,-V39,1,V39))/$F96,0),SUM($H96:$CC96)-SUM($G157:U157))</f>
        <v>0</v>
      </c>
      <c r="W157" s="94">
        <f ca="1">MIN(IFERROR(SUM(OFFSET(W96,0,-W39,1,W39))/$F96,0),SUM($H96:$CC96)-SUM($G157:V157))</f>
        <v>0</v>
      </c>
      <c r="X157" s="94">
        <f ca="1">MIN(IFERROR(SUM(OFFSET(X96,0,-X39,1,X39))/$F96,0),SUM($H96:$CC96)-SUM($G157:W157))</f>
        <v>0</v>
      </c>
      <c r="Y157" s="94">
        <f ca="1">MIN(IFERROR(SUM(OFFSET(Y96,0,-Y39,1,Y39))/$F96,0),SUM($H96:$CC96)-SUM($G157:X157))</f>
        <v>0</v>
      </c>
      <c r="Z157" s="94">
        <f ca="1">MIN(IFERROR(SUM(OFFSET(Z96,0,-Z39,1,Z39))/$F96,0),SUM($H96:$CC96)-SUM($G157:Y157))</f>
        <v>0</v>
      </c>
      <c r="AA157" s="94">
        <f ca="1">MIN(IFERROR(SUM(OFFSET(AA96,0,-AA39,1,AA39))/$F96,0),SUM($H96:$CC96)-SUM($G157:Z157))</f>
        <v>0</v>
      </c>
      <c r="AB157" s="94">
        <f ca="1">MIN(IFERROR(SUM(OFFSET(AB96,0,-AB39,1,AB39))/$F96,0),SUM($H96:$CC96)-SUM($G157:AA157))</f>
        <v>0</v>
      </c>
      <c r="AC157" s="94">
        <f ca="1">MIN(IFERROR(SUM(OFFSET(AC96,0,-AC39,1,AC39))/$F96,0),SUM($H96:$CC96)-SUM($G157:AB157))</f>
        <v>0</v>
      </c>
      <c r="AD157" s="94">
        <f ca="1">MIN(IFERROR(SUM(OFFSET(AD96,0,-AD39,1,AD39))/$F96,0),SUM($H96:$CC96)-SUM($G157:AC157))</f>
        <v>0</v>
      </c>
      <c r="AE157" s="94">
        <f ca="1">MIN(IFERROR(SUM(OFFSET(AE96,0,-AE39,1,AE39))/$F96,0),SUM($H96:$CC96)-SUM($G157:AD157))</f>
        <v>0</v>
      </c>
      <c r="AF157" s="94">
        <f ca="1">MIN(IFERROR(SUM(OFFSET(AF96,0,-AF39,1,AF39))/$F96,0),SUM($H96:$CC96)-SUM($G157:AE157))</f>
        <v>0</v>
      </c>
      <c r="AG157" s="94">
        <f ca="1">MIN(IFERROR(SUM(OFFSET(AG96,0,-AG39,1,AG39))/$F96,0),SUM($H96:$CC96)-SUM($G157:AF157))</f>
        <v>0</v>
      </c>
      <c r="AH157" s="94">
        <f ca="1">MIN(IFERROR(SUM(OFFSET(AH96,0,-AH39,1,AH39))/$F96,0),SUM($H96:$CC96)-SUM($G157:AG157))</f>
        <v>0</v>
      </c>
      <c r="AI157" s="94">
        <f ca="1">MIN(IFERROR(SUM(OFFSET(AI96,0,-AI39,1,AI39))/$F96,0),SUM($H96:$CC96)-SUM($G157:AH157))</f>
        <v>0</v>
      </c>
      <c r="AJ157" s="94">
        <f ca="1">MIN(IFERROR(SUM(OFFSET(AJ96,0,-AJ39,1,AJ39))/$F96,0),SUM($H96:$CC96)-SUM($G157:AI157))</f>
        <v>0</v>
      </c>
      <c r="AK157" s="94">
        <f ca="1">MIN(IFERROR(SUM(OFFSET(AK96,0,-AK39,1,AK39))/$F96,0),SUM($H96:$CC96)-SUM($G157:AJ157))</f>
        <v>0</v>
      </c>
      <c r="AL157" s="94">
        <f ca="1">MIN(IFERROR(SUM(OFFSET(AL96,0,-AL39,1,AL39))/$F96,0),SUM($H96:$CC96)-SUM($G157:AK157))</f>
        <v>0</v>
      </c>
      <c r="AM157" s="94">
        <f ca="1">MIN(IFERROR(SUM(OFFSET(AM96,0,-AM39,1,AM39))/$F96,0),SUM($H96:$CC96)-SUM($G157:AL157))</f>
        <v>0</v>
      </c>
      <c r="AN157" s="94">
        <f ca="1">MIN(IFERROR(SUM(OFFSET(AN96,0,-AN39,1,AN39))/$F96,0),SUM($H96:$CC96)-SUM($G157:AM157))</f>
        <v>0</v>
      </c>
      <c r="AO157" s="94">
        <f ca="1">MIN(IFERROR(SUM(OFFSET(AO96,0,-AO39,1,AO39))/$F96,0),SUM($H96:$CC96)-SUM($G157:AN157))</f>
        <v>0</v>
      </c>
      <c r="AP157" s="94">
        <f ca="1">MIN(IFERROR(SUM(OFFSET(AP96,0,-AP39,1,AP39))/$F96,0),SUM($H96:$CC96)-SUM($G157:AO157))</f>
        <v>0</v>
      </c>
      <c r="AQ157" s="94">
        <f ca="1">MIN(IFERROR(SUM(OFFSET(AQ96,0,-AQ39,1,AQ39))/$F96,0),SUM($H96:$CC96)-SUM($G157:AP157))</f>
        <v>0</v>
      </c>
      <c r="AR157" s="94">
        <f ca="1">MIN(IFERROR(SUM(OFFSET(AR96,0,-AR39,1,AR39))/$F96,0),SUM($H96:$CC96)-SUM($G157:AQ157))</f>
        <v>0</v>
      </c>
      <c r="AS157" s="94">
        <f ca="1">MIN(IFERROR(SUM(OFFSET(AS96,0,-AS39,1,AS39))/$F96,0),SUM($H96:$CC96)-SUM($G157:AR157))</f>
        <v>0</v>
      </c>
      <c r="AT157" s="94">
        <f ca="1">MIN(IFERROR(SUM(OFFSET(AT96,0,-AT39,1,AT39))/$F96,0),SUM($H96:$CC96)-SUM($G157:AS157))</f>
        <v>0</v>
      </c>
      <c r="AU157" s="94">
        <f ca="1">MIN(IFERROR(SUM(OFFSET(AU96,0,-AU39,1,AU39))/$F96,0),SUM($H96:$CC96)-SUM($G157:AT157))</f>
        <v>0</v>
      </c>
      <c r="AV157" s="94">
        <f ca="1">MIN(IFERROR(SUM(OFFSET(AV96,0,-AV39,1,AV39))/$F96,0),SUM($H96:$CC96)-SUM($G157:AU157))</f>
        <v>0</v>
      </c>
      <c r="AW157" s="94">
        <f ca="1">MIN(IFERROR(SUM(OFFSET(AW96,0,-AW39,1,AW39))/$F96,0),SUM($H96:$CC96)-SUM($G157:AV157))</f>
        <v>0</v>
      </c>
      <c r="AX157" s="94">
        <f ca="1">MIN(IFERROR(SUM(OFFSET(AX96,0,-AX39,1,AX39))/$F96,0),SUM($H96:$CC96)-SUM($G157:AW157))</f>
        <v>0</v>
      </c>
      <c r="AY157" s="94">
        <f ca="1">MIN(IFERROR(SUM(OFFSET(AY96,0,-AY39,1,AY39))/$F96,0),SUM($H96:$CC96)-SUM($G157:AX157))</f>
        <v>0</v>
      </c>
      <c r="AZ157" s="94">
        <f ca="1">MIN(IFERROR(SUM(OFFSET(AZ96,0,-AZ39,1,AZ39))/$F96,0),SUM($H96:$CC96)-SUM($G157:AY157))</f>
        <v>0</v>
      </c>
      <c r="BA157" s="94">
        <f ca="1">MIN(IFERROR(SUM(OFFSET(BA96,0,-BA39,1,BA39))/$F96,0),SUM($H96:$CC96)-SUM($G157:AZ157))</f>
        <v>0</v>
      </c>
      <c r="BB157" s="94">
        <f ca="1">MIN(IFERROR(SUM(OFFSET(BB96,0,-BB39,1,BB39))/$F96,0),SUM($H96:$CC96)-SUM($G157:BA157))</f>
        <v>0</v>
      </c>
      <c r="BC157" s="94">
        <f ca="1">MIN(IFERROR(SUM(OFFSET(BC96,0,-BC39,1,BC39))/$F96,0),SUM($H96:$CC96)-SUM($G157:BB157))</f>
        <v>0</v>
      </c>
      <c r="BD157" s="94">
        <f ca="1">MIN(IFERROR(SUM(OFFSET(BD96,0,-BD39,1,BD39))/$F96,0),SUM($H96:$CC96)-SUM($G157:BC157))</f>
        <v>0</v>
      </c>
      <c r="BE157" s="94">
        <f ca="1">MIN(IFERROR(SUM(OFFSET(BE96,0,-BE39,1,BE39))/$F96,0),SUM($H96:$CC96)-SUM($G157:BD157))</f>
        <v>0</v>
      </c>
      <c r="BF157" s="94">
        <f ca="1">MIN(IFERROR(SUM(OFFSET(BF96,0,-BF39,1,BF39))/$F96,0),SUM($H96:$CC96)-SUM($G157:BE157))</f>
        <v>0</v>
      </c>
      <c r="BG157" s="94">
        <f ca="1">MIN(IFERROR(SUM(OFFSET(BG96,0,-BG39,1,BG39))/$F96,0),SUM($H96:$CC96)-SUM($G157:BF157))</f>
        <v>0</v>
      </c>
      <c r="BH157" s="94">
        <f ca="1">MIN(IFERROR(SUM(OFFSET(BH96,0,-BH39,1,BH39))/$F96,0),SUM($H96:$CC96)-SUM($G157:BG157))</f>
        <v>0</v>
      </c>
      <c r="BI157" s="94">
        <f ca="1">MIN(IFERROR(SUM(OFFSET(BI96,0,-BI39,1,BI39))/$F96,0),SUM($H96:$CC96)-SUM($G157:BH157))</f>
        <v>0</v>
      </c>
      <c r="BJ157" s="94">
        <f ca="1">MIN(IFERROR(SUM(OFFSET(BJ96,0,-BJ39,1,BJ39))/$F96,0),SUM($H96:$CC96)-SUM($G157:BI157))</f>
        <v>0</v>
      </c>
      <c r="BK157" s="94">
        <f ca="1">MIN(IFERROR(SUM(OFFSET(BK96,0,-BK39,1,BK39))/$F96,0),SUM($H96:$CC96)-SUM($G157:BJ157))</f>
        <v>0</v>
      </c>
      <c r="BL157" s="94">
        <f ca="1">MIN(IFERROR(SUM(OFFSET(BL96,0,-BL39,1,BL39))/$F96,0),SUM($H96:$CC96)-SUM($G157:BK157))</f>
        <v>0</v>
      </c>
      <c r="BM157" s="94">
        <f ca="1">MIN(IFERROR(SUM(OFFSET(BM96,0,-BM39,1,BM39))/$F96,0),SUM($H96:$CC96)-SUM($G157:BL157))</f>
        <v>0</v>
      </c>
      <c r="BN157" s="94">
        <f ca="1">MIN(IFERROR(SUM(OFFSET(BN96,0,-BN39,1,BN39))/$F96,0),SUM($H96:$CC96)-SUM($G157:BM157))</f>
        <v>0</v>
      </c>
      <c r="BO157" s="94">
        <f ca="1">MIN(IFERROR(SUM(OFFSET(BO96,0,-BO39,1,BO39))/$F96,0),SUM($H96:$CC96)-SUM($G157:BN157))</f>
        <v>0</v>
      </c>
      <c r="BP157" s="94">
        <f ca="1">MIN(IFERROR(SUM(OFFSET(BP96,0,-BP39,1,BP39))/$F96,0),SUM($H96:$CC96)-SUM($G157:BO157))</f>
        <v>0</v>
      </c>
      <c r="BQ157" s="94">
        <f ca="1">MIN(IFERROR(SUM(OFFSET(BQ96,0,-BQ39,1,BQ39))/$F96,0),SUM($H96:$CC96)-SUM($G157:BP157))</f>
        <v>0</v>
      </c>
      <c r="BR157" s="94">
        <f ca="1">MIN(IFERROR(SUM(OFFSET(BR96,0,-BR39,1,BR39))/$F96,0),SUM($H96:$CC96)-SUM($G157:BQ157))</f>
        <v>0</v>
      </c>
      <c r="BS157" s="94">
        <f ca="1">MIN(IFERROR(SUM(OFFSET(BS96,0,-BS39,1,BS39))/$F96,0),SUM($H96:$CC96)-SUM($G157:BR157))</f>
        <v>0</v>
      </c>
      <c r="BT157" s="94">
        <f ca="1">MIN(IFERROR(SUM(OFFSET(BT96,0,-BT39,1,BT39))/$F96,0),SUM($H96:$CC96)-SUM($G157:BS157))</f>
        <v>0</v>
      </c>
      <c r="BU157" s="94">
        <f ca="1">MIN(IFERROR(SUM(OFFSET(BU96,0,-BU39,1,BU39))/$F96,0),SUM($H96:$CC96)-SUM($G157:BT157))</f>
        <v>0</v>
      </c>
      <c r="BV157" s="94">
        <f ca="1">MIN(IFERROR(SUM(OFFSET(BV96,0,-BV39,1,BV39))/$F96,0),SUM($H96:$CC96)-SUM($G157:BU157))</f>
        <v>0</v>
      </c>
      <c r="BW157" s="94">
        <f ca="1">MIN(IFERROR(SUM(OFFSET(BW96,0,-BW39,1,BW39))/$F96,0),SUM($H96:$CC96)-SUM($G157:BV157))</f>
        <v>0</v>
      </c>
      <c r="BX157" s="94">
        <f ca="1">MIN(IFERROR(SUM(OFFSET(BX96,0,-BX39,1,BX39))/$F96,0),SUM($H96:$CC96)-SUM($G157:BW157))</f>
        <v>0</v>
      </c>
      <c r="BY157" s="94">
        <f ca="1">MIN(IFERROR(SUM(OFFSET(BY96,0,-BY39,1,BY39))/$F96,0),SUM($H96:$CC96)-SUM($G157:BX157))</f>
        <v>0</v>
      </c>
      <c r="BZ157" s="94">
        <f ca="1">MIN(IFERROR(SUM(OFFSET(BZ96,0,-BZ39,1,BZ39))/$F96,0),SUM($H96:$CC96)-SUM($G157:BY157))</f>
        <v>0</v>
      </c>
      <c r="CA157" s="94">
        <f ca="1">MIN(IFERROR(SUM(OFFSET(CA96,0,-CA39,1,CA39))/$F96,0),SUM($H96:$CC96)-SUM($G157:BZ157))</f>
        <v>0</v>
      </c>
      <c r="CB157" s="94">
        <f ca="1">MIN(IFERROR(SUM(OFFSET(CB96,0,-CB39,1,CB39))/$F96,0),SUM($H96:$CC96)-SUM($G157:CA157))</f>
        <v>0</v>
      </c>
      <c r="CC157" s="94">
        <f ca="1">MIN(IFERROR(SUM(OFFSET(CC96,0,-CC39,1,CC39))/$F96,0),SUM($H96:$CC96)-SUM($G157:CB157))</f>
        <v>0</v>
      </c>
    </row>
    <row r="158" spans="2:81" outlineLevel="1" x14ac:dyDescent="0.25">
      <c r="B158" s="92" t="str">
        <f>Inputs!B50</f>
        <v>[Not Used]</v>
      </c>
      <c r="C158" s="98" t="str">
        <f>"Real "&amp;Inputs!$C$8</f>
        <v>Real 2010</v>
      </c>
      <c r="D158" s="230">
        <f t="shared" ca="1" si="221"/>
        <v>0</v>
      </c>
      <c r="E158" s="123">
        <f t="shared" si="222"/>
        <v>0</v>
      </c>
      <c r="F158" s="94">
        <f t="shared" ca="1" si="223"/>
        <v>0</v>
      </c>
      <c r="G158" s="31"/>
      <c r="H158" s="94">
        <f ca="1">MIN(IFERROR(SUM(OFFSET(H97,0,-H40,1,H40))/$F97,0),SUM($H97:$CC97)-SUM($G158:G158))</f>
        <v>0</v>
      </c>
      <c r="I158" s="94">
        <f ca="1">MIN(IFERROR(SUM(OFFSET(I97,0,-I40,1,I40))/$F97,0),SUM($H97:$CC97)-SUM($G158:H158))</f>
        <v>0</v>
      </c>
      <c r="J158" s="94">
        <f ca="1">MIN(IFERROR(SUM(OFFSET(J97,0,-J40,1,J40))/$F97,0),SUM($H97:$CC97)-SUM($G158:I158))</f>
        <v>0</v>
      </c>
      <c r="K158" s="94">
        <f ca="1">MIN(IFERROR(SUM(OFFSET(K97,0,-K40,1,K40))/$F97,0),SUM($H97:$CC97)-SUM($G158:J158))</f>
        <v>0</v>
      </c>
      <c r="L158" s="94">
        <f ca="1">MIN(IFERROR(SUM(OFFSET(L97,0,-L40,1,L40))/$F97,0),SUM($H97:$CC97)-SUM($G158:K158))</f>
        <v>0</v>
      </c>
      <c r="M158" s="94">
        <f ca="1">MIN(IFERROR(SUM(OFFSET(M97,0,-M40,1,M40))/$F97,0),SUM($H97:$CC97)-SUM($G158:L158))</f>
        <v>0</v>
      </c>
      <c r="N158" s="94">
        <f ca="1">MIN(IFERROR(SUM(OFFSET(N97,0,-N40,1,N40))/$F97,0),SUM($H97:$CC97)-SUM($G158:M158))</f>
        <v>0</v>
      </c>
      <c r="O158" s="94">
        <f ca="1">MIN(IFERROR(SUM(OFFSET(O97,0,-O40,1,O40))/$F97,0),SUM($H97:$CC97)-SUM($G158:N158))</f>
        <v>0</v>
      </c>
      <c r="P158" s="94">
        <f ca="1">MIN(IFERROR(SUM(OFFSET(P97,0,-P40,1,P40))/$F97,0),SUM($H97:$CC97)-SUM($G158:O158))</f>
        <v>0</v>
      </c>
      <c r="Q158" s="94">
        <f ca="1">MIN(IFERROR(SUM(OFFSET(Q97,0,-Q40,1,Q40))/$F97,0),SUM($H97:$CC97)-SUM($G158:P158))</f>
        <v>0</v>
      </c>
      <c r="R158" s="94">
        <f ca="1">MIN(IFERROR(SUM(OFFSET(R97,0,-R40,1,R40))/$F97,0),SUM($H97:$CC97)-SUM($G158:Q158))</f>
        <v>0</v>
      </c>
      <c r="S158" s="94">
        <f ca="1">MIN(IFERROR(SUM(OFFSET(S97,0,-S40,1,S40))/$F97,0),SUM($H97:$CC97)-SUM($G158:R158))</f>
        <v>0</v>
      </c>
      <c r="T158" s="94">
        <f ca="1">MIN(IFERROR(SUM(OFFSET(T97,0,-T40,1,T40))/$F97,0),SUM($H97:$CC97)-SUM($G158:S158))</f>
        <v>0</v>
      </c>
      <c r="U158" s="94">
        <f ca="1">MIN(IFERROR(SUM(OFFSET(U97,0,-U40,1,U40))/$F97,0),SUM($H97:$CC97)-SUM($G158:T158))</f>
        <v>0</v>
      </c>
      <c r="V158" s="94">
        <f ca="1">MIN(IFERROR(SUM(OFFSET(V97,0,-V40,1,V40))/$F97,0),SUM($H97:$CC97)-SUM($G158:U158))</f>
        <v>0</v>
      </c>
      <c r="W158" s="94">
        <f ca="1">MIN(IFERROR(SUM(OFFSET(W97,0,-W40,1,W40))/$F97,0),SUM($H97:$CC97)-SUM($G158:V158))</f>
        <v>0</v>
      </c>
      <c r="X158" s="94">
        <f ca="1">MIN(IFERROR(SUM(OFFSET(X97,0,-X40,1,X40))/$F97,0),SUM($H97:$CC97)-SUM($G158:W158))</f>
        <v>0</v>
      </c>
      <c r="Y158" s="94">
        <f ca="1">MIN(IFERROR(SUM(OFFSET(Y97,0,-Y40,1,Y40))/$F97,0),SUM($H97:$CC97)-SUM($G158:X158))</f>
        <v>0</v>
      </c>
      <c r="Z158" s="94">
        <f ca="1">MIN(IFERROR(SUM(OFFSET(Z97,0,-Z40,1,Z40))/$F97,0),SUM($H97:$CC97)-SUM($G158:Y158))</f>
        <v>0</v>
      </c>
      <c r="AA158" s="94">
        <f ca="1">MIN(IFERROR(SUM(OFFSET(AA97,0,-AA40,1,AA40))/$F97,0),SUM($H97:$CC97)-SUM($G158:Z158))</f>
        <v>0</v>
      </c>
      <c r="AB158" s="94">
        <f ca="1">MIN(IFERROR(SUM(OFFSET(AB97,0,-AB40,1,AB40))/$F97,0),SUM($H97:$CC97)-SUM($G158:AA158))</f>
        <v>0</v>
      </c>
      <c r="AC158" s="94">
        <f ca="1">MIN(IFERROR(SUM(OFFSET(AC97,0,-AC40,1,AC40))/$F97,0),SUM($H97:$CC97)-SUM($G158:AB158))</f>
        <v>0</v>
      </c>
      <c r="AD158" s="94">
        <f ca="1">MIN(IFERROR(SUM(OFFSET(AD97,0,-AD40,1,AD40))/$F97,0),SUM($H97:$CC97)-SUM($G158:AC158))</f>
        <v>0</v>
      </c>
      <c r="AE158" s="94">
        <f ca="1">MIN(IFERROR(SUM(OFFSET(AE97,0,-AE40,1,AE40))/$F97,0),SUM($H97:$CC97)-SUM($G158:AD158))</f>
        <v>0</v>
      </c>
      <c r="AF158" s="94">
        <f ca="1">MIN(IFERROR(SUM(OFFSET(AF97,0,-AF40,1,AF40))/$F97,0),SUM($H97:$CC97)-SUM($G158:AE158))</f>
        <v>0</v>
      </c>
      <c r="AG158" s="94">
        <f ca="1">MIN(IFERROR(SUM(OFFSET(AG97,0,-AG40,1,AG40))/$F97,0),SUM($H97:$CC97)-SUM($G158:AF158))</f>
        <v>0</v>
      </c>
      <c r="AH158" s="94">
        <f ca="1">MIN(IFERROR(SUM(OFFSET(AH97,0,-AH40,1,AH40))/$F97,0),SUM($H97:$CC97)-SUM($G158:AG158))</f>
        <v>0</v>
      </c>
      <c r="AI158" s="94">
        <f ca="1">MIN(IFERROR(SUM(OFFSET(AI97,0,-AI40,1,AI40))/$F97,0),SUM($H97:$CC97)-SUM($G158:AH158))</f>
        <v>0</v>
      </c>
      <c r="AJ158" s="94">
        <f ca="1">MIN(IFERROR(SUM(OFFSET(AJ97,0,-AJ40,1,AJ40))/$F97,0),SUM($H97:$CC97)-SUM($G158:AI158))</f>
        <v>0</v>
      </c>
      <c r="AK158" s="94">
        <f ca="1">MIN(IFERROR(SUM(OFFSET(AK97,0,-AK40,1,AK40))/$F97,0),SUM($H97:$CC97)-SUM($G158:AJ158))</f>
        <v>0</v>
      </c>
      <c r="AL158" s="94">
        <f ca="1">MIN(IFERROR(SUM(OFFSET(AL97,0,-AL40,1,AL40))/$F97,0),SUM($H97:$CC97)-SUM($G158:AK158))</f>
        <v>0</v>
      </c>
      <c r="AM158" s="94">
        <f ca="1">MIN(IFERROR(SUM(OFFSET(AM97,0,-AM40,1,AM40))/$F97,0),SUM($H97:$CC97)-SUM($G158:AL158))</f>
        <v>0</v>
      </c>
      <c r="AN158" s="94">
        <f ca="1">MIN(IFERROR(SUM(OFFSET(AN97,0,-AN40,1,AN40))/$F97,0),SUM($H97:$CC97)-SUM($G158:AM158))</f>
        <v>0</v>
      </c>
      <c r="AO158" s="94">
        <f ca="1">MIN(IFERROR(SUM(OFFSET(AO97,0,-AO40,1,AO40))/$F97,0),SUM($H97:$CC97)-SUM($G158:AN158))</f>
        <v>0</v>
      </c>
      <c r="AP158" s="94">
        <f ca="1">MIN(IFERROR(SUM(OFFSET(AP97,0,-AP40,1,AP40))/$F97,0),SUM($H97:$CC97)-SUM($G158:AO158))</f>
        <v>0</v>
      </c>
      <c r="AQ158" s="94">
        <f ca="1">MIN(IFERROR(SUM(OFFSET(AQ97,0,-AQ40,1,AQ40))/$F97,0),SUM($H97:$CC97)-SUM($G158:AP158))</f>
        <v>0</v>
      </c>
      <c r="AR158" s="94">
        <f ca="1">MIN(IFERROR(SUM(OFFSET(AR97,0,-AR40,1,AR40))/$F97,0),SUM($H97:$CC97)-SUM($G158:AQ158))</f>
        <v>0</v>
      </c>
      <c r="AS158" s="94">
        <f ca="1">MIN(IFERROR(SUM(OFFSET(AS97,0,-AS40,1,AS40))/$F97,0),SUM($H97:$CC97)-SUM($G158:AR158))</f>
        <v>0</v>
      </c>
      <c r="AT158" s="94">
        <f ca="1">MIN(IFERROR(SUM(OFFSET(AT97,0,-AT40,1,AT40))/$F97,0),SUM($H97:$CC97)-SUM($G158:AS158))</f>
        <v>0</v>
      </c>
      <c r="AU158" s="94">
        <f ca="1">MIN(IFERROR(SUM(OFFSET(AU97,0,-AU40,1,AU40))/$F97,0),SUM($H97:$CC97)-SUM($G158:AT158))</f>
        <v>0</v>
      </c>
      <c r="AV158" s="94">
        <f ca="1">MIN(IFERROR(SUM(OFFSET(AV97,0,-AV40,1,AV40))/$F97,0),SUM($H97:$CC97)-SUM($G158:AU158))</f>
        <v>0</v>
      </c>
      <c r="AW158" s="94">
        <f ca="1">MIN(IFERROR(SUM(OFFSET(AW97,0,-AW40,1,AW40))/$F97,0),SUM($H97:$CC97)-SUM($G158:AV158))</f>
        <v>0</v>
      </c>
      <c r="AX158" s="94">
        <f ca="1">MIN(IFERROR(SUM(OFFSET(AX97,0,-AX40,1,AX40))/$F97,0),SUM($H97:$CC97)-SUM($G158:AW158))</f>
        <v>0</v>
      </c>
      <c r="AY158" s="94">
        <f ca="1">MIN(IFERROR(SUM(OFFSET(AY97,0,-AY40,1,AY40))/$F97,0),SUM($H97:$CC97)-SUM($G158:AX158))</f>
        <v>0</v>
      </c>
      <c r="AZ158" s="94">
        <f ca="1">MIN(IFERROR(SUM(OFFSET(AZ97,0,-AZ40,1,AZ40))/$F97,0),SUM($H97:$CC97)-SUM($G158:AY158))</f>
        <v>0</v>
      </c>
      <c r="BA158" s="94">
        <f ca="1">MIN(IFERROR(SUM(OFFSET(BA97,0,-BA40,1,BA40))/$F97,0),SUM($H97:$CC97)-SUM($G158:AZ158))</f>
        <v>0</v>
      </c>
      <c r="BB158" s="94">
        <f ca="1">MIN(IFERROR(SUM(OFFSET(BB97,0,-BB40,1,BB40))/$F97,0),SUM($H97:$CC97)-SUM($G158:BA158))</f>
        <v>0</v>
      </c>
      <c r="BC158" s="94">
        <f ca="1">MIN(IFERROR(SUM(OFFSET(BC97,0,-BC40,1,BC40))/$F97,0),SUM($H97:$CC97)-SUM($G158:BB158))</f>
        <v>0</v>
      </c>
      <c r="BD158" s="94">
        <f ca="1">MIN(IFERROR(SUM(OFFSET(BD97,0,-BD40,1,BD40))/$F97,0),SUM($H97:$CC97)-SUM($G158:BC158))</f>
        <v>0</v>
      </c>
      <c r="BE158" s="94">
        <f ca="1">MIN(IFERROR(SUM(OFFSET(BE97,0,-BE40,1,BE40))/$F97,0),SUM($H97:$CC97)-SUM($G158:BD158))</f>
        <v>0</v>
      </c>
      <c r="BF158" s="94">
        <f ca="1">MIN(IFERROR(SUM(OFFSET(BF97,0,-BF40,1,BF40))/$F97,0),SUM($H97:$CC97)-SUM($G158:BE158))</f>
        <v>0</v>
      </c>
      <c r="BG158" s="94">
        <f ca="1">MIN(IFERROR(SUM(OFFSET(BG97,0,-BG40,1,BG40))/$F97,0),SUM($H97:$CC97)-SUM($G158:BF158))</f>
        <v>0</v>
      </c>
      <c r="BH158" s="94">
        <f ca="1">MIN(IFERROR(SUM(OFFSET(BH97,0,-BH40,1,BH40))/$F97,0),SUM($H97:$CC97)-SUM($G158:BG158))</f>
        <v>0</v>
      </c>
      <c r="BI158" s="94">
        <f ca="1">MIN(IFERROR(SUM(OFFSET(BI97,0,-BI40,1,BI40))/$F97,0),SUM($H97:$CC97)-SUM($G158:BH158))</f>
        <v>0</v>
      </c>
      <c r="BJ158" s="94">
        <f ca="1">MIN(IFERROR(SUM(OFFSET(BJ97,0,-BJ40,1,BJ40))/$F97,0),SUM($H97:$CC97)-SUM($G158:BI158))</f>
        <v>0</v>
      </c>
      <c r="BK158" s="94">
        <f ca="1">MIN(IFERROR(SUM(OFFSET(BK97,0,-BK40,1,BK40))/$F97,0),SUM($H97:$CC97)-SUM($G158:BJ158))</f>
        <v>0</v>
      </c>
      <c r="BL158" s="94">
        <f ca="1">MIN(IFERROR(SUM(OFFSET(BL97,0,-BL40,1,BL40))/$F97,0),SUM($H97:$CC97)-SUM($G158:BK158))</f>
        <v>0</v>
      </c>
      <c r="BM158" s="94">
        <f ca="1">MIN(IFERROR(SUM(OFFSET(BM97,0,-BM40,1,BM40))/$F97,0),SUM($H97:$CC97)-SUM($G158:BL158))</f>
        <v>0</v>
      </c>
      <c r="BN158" s="94">
        <f ca="1">MIN(IFERROR(SUM(OFFSET(BN97,0,-BN40,1,BN40))/$F97,0),SUM($H97:$CC97)-SUM($G158:BM158))</f>
        <v>0</v>
      </c>
      <c r="BO158" s="94">
        <f ca="1">MIN(IFERROR(SUM(OFFSET(BO97,0,-BO40,1,BO40))/$F97,0),SUM($H97:$CC97)-SUM($G158:BN158))</f>
        <v>0</v>
      </c>
      <c r="BP158" s="94">
        <f ca="1">MIN(IFERROR(SUM(OFFSET(BP97,0,-BP40,1,BP40))/$F97,0),SUM($H97:$CC97)-SUM($G158:BO158))</f>
        <v>0</v>
      </c>
      <c r="BQ158" s="94">
        <f ca="1">MIN(IFERROR(SUM(OFFSET(BQ97,0,-BQ40,1,BQ40))/$F97,0),SUM($H97:$CC97)-SUM($G158:BP158))</f>
        <v>0</v>
      </c>
      <c r="BR158" s="94">
        <f ca="1">MIN(IFERROR(SUM(OFFSET(BR97,0,-BR40,1,BR40))/$F97,0),SUM($H97:$CC97)-SUM($G158:BQ158))</f>
        <v>0</v>
      </c>
      <c r="BS158" s="94">
        <f ca="1">MIN(IFERROR(SUM(OFFSET(BS97,0,-BS40,1,BS40))/$F97,0),SUM($H97:$CC97)-SUM($G158:BR158))</f>
        <v>0</v>
      </c>
      <c r="BT158" s="94">
        <f ca="1">MIN(IFERROR(SUM(OFFSET(BT97,0,-BT40,1,BT40))/$F97,0),SUM($H97:$CC97)-SUM($G158:BS158))</f>
        <v>0</v>
      </c>
      <c r="BU158" s="94">
        <f ca="1">MIN(IFERROR(SUM(OFFSET(BU97,0,-BU40,1,BU40))/$F97,0),SUM($H97:$CC97)-SUM($G158:BT158))</f>
        <v>0</v>
      </c>
      <c r="BV158" s="94">
        <f ca="1">MIN(IFERROR(SUM(OFFSET(BV97,0,-BV40,1,BV40))/$F97,0),SUM($H97:$CC97)-SUM($G158:BU158))</f>
        <v>0</v>
      </c>
      <c r="BW158" s="94">
        <f ca="1">MIN(IFERROR(SUM(OFFSET(BW97,0,-BW40,1,BW40))/$F97,0),SUM($H97:$CC97)-SUM($G158:BV158))</f>
        <v>0</v>
      </c>
      <c r="BX158" s="94">
        <f ca="1">MIN(IFERROR(SUM(OFFSET(BX97,0,-BX40,1,BX40))/$F97,0),SUM($H97:$CC97)-SUM($G158:BW158))</f>
        <v>0</v>
      </c>
      <c r="BY158" s="94">
        <f ca="1">MIN(IFERROR(SUM(OFFSET(BY97,0,-BY40,1,BY40))/$F97,0),SUM($H97:$CC97)-SUM($G158:BX158))</f>
        <v>0</v>
      </c>
      <c r="BZ158" s="94">
        <f ca="1">MIN(IFERROR(SUM(OFFSET(BZ97,0,-BZ40,1,BZ40))/$F97,0),SUM($H97:$CC97)-SUM($G158:BY158))</f>
        <v>0</v>
      </c>
      <c r="CA158" s="94">
        <f ca="1">MIN(IFERROR(SUM(OFFSET(CA97,0,-CA40,1,CA40))/$F97,0),SUM($H97:$CC97)-SUM($G158:BZ158))</f>
        <v>0</v>
      </c>
      <c r="CB158" s="94">
        <f ca="1">MIN(IFERROR(SUM(OFFSET(CB97,0,-CB40,1,CB40))/$F97,0),SUM($H97:$CC97)-SUM($G158:CA158))</f>
        <v>0</v>
      </c>
      <c r="CC158" s="94">
        <f ca="1">MIN(IFERROR(SUM(OFFSET(CC97,0,-CC40,1,CC40))/$F97,0),SUM($H97:$CC97)-SUM($G158:CB158))</f>
        <v>0</v>
      </c>
    </row>
    <row r="159" spans="2:81" outlineLevel="1" x14ac:dyDescent="0.25">
      <c r="B159" s="92" t="str">
        <f>Inputs!B51</f>
        <v>[Not Used]</v>
      </c>
      <c r="C159" s="98" t="str">
        <f>"Real "&amp;Inputs!$C$8</f>
        <v>Real 2010</v>
      </c>
      <c r="D159" s="230">
        <f t="shared" ca="1" si="221"/>
        <v>0</v>
      </c>
      <c r="E159" s="123">
        <f t="shared" si="222"/>
        <v>0</v>
      </c>
      <c r="F159" s="94">
        <f t="shared" ca="1" si="223"/>
        <v>0</v>
      </c>
      <c r="G159" s="31"/>
      <c r="H159" s="94">
        <f ca="1">MIN(IFERROR(SUM(OFFSET(H98,0,-H41,1,H41))/$F98,0),SUM($H98:$CC98)-SUM($G159:G159))</f>
        <v>0</v>
      </c>
      <c r="I159" s="94">
        <f ca="1">MIN(IFERROR(SUM(OFFSET(I98,0,-I41,1,I41))/$F98,0),SUM($H98:$CC98)-SUM($G159:H159))</f>
        <v>0</v>
      </c>
      <c r="J159" s="94">
        <f ca="1">MIN(IFERROR(SUM(OFFSET(J98,0,-J41,1,J41))/$F98,0),SUM($H98:$CC98)-SUM($G159:I159))</f>
        <v>0</v>
      </c>
      <c r="K159" s="94">
        <f ca="1">MIN(IFERROR(SUM(OFFSET(K98,0,-K41,1,K41))/$F98,0),SUM($H98:$CC98)-SUM($G159:J159))</f>
        <v>0</v>
      </c>
      <c r="L159" s="94">
        <f ca="1">MIN(IFERROR(SUM(OFFSET(L98,0,-L41,1,L41))/$F98,0),SUM($H98:$CC98)-SUM($G159:K159))</f>
        <v>0</v>
      </c>
      <c r="M159" s="94">
        <f ca="1">MIN(IFERROR(SUM(OFFSET(M98,0,-M41,1,M41))/$F98,0),SUM($H98:$CC98)-SUM($G159:L159))</f>
        <v>0</v>
      </c>
      <c r="N159" s="94">
        <f ca="1">MIN(IFERROR(SUM(OFFSET(N98,0,-N41,1,N41))/$F98,0),SUM($H98:$CC98)-SUM($G159:M159))</f>
        <v>0</v>
      </c>
      <c r="O159" s="94">
        <f ca="1">MIN(IFERROR(SUM(OFFSET(O98,0,-O41,1,O41))/$F98,0),SUM($H98:$CC98)-SUM($G159:N159))</f>
        <v>0</v>
      </c>
      <c r="P159" s="94">
        <f ca="1">MIN(IFERROR(SUM(OFFSET(P98,0,-P41,1,P41))/$F98,0),SUM($H98:$CC98)-SUM($G159:O159))</f>
        <v>0</v>
      </c>
      <c r="Q159" s="94">
        <f ca="1">MIN(IFERROR(SUM(OFFSET(Q98,0,-Q41,1,Q41))/$F98,0),SUM($H98:$CC98)-SUM($G159:P159))</f>
        <v>0</v>
      </c>
      <c r="R159" s="94">
        <f ca="1">MIN(IFERROR(SUM(OFFSET(R98,0,-R41,1,R41))/$F98,0),SUM($H98:$CC98)-SUM($G159:Q159))</f>
        <v>0</v>
      </c>
      <c r="S159" s="94">
        <f ca="1">MIN(IFERROR(SUM(OFFSET(S98,0,-S41,1,S41))/$F98,0),SUM($H98:$CC98)-SUM($G159:R159))</f>
        <v>0</v>
      </c>
      <c r="T159" s="94">
        <f ca="1">MIN(IFERROR(SUM(OFFSET(T98,0,-T41,1,T41))/$F98,0),SUM($H98:$CC98)-SUM($G159:S159))</f>
        <v>0</v>
      </c>
      <c r="U159" s="94">
        <f ca="1">MIN(IFERROR(SUM(OFFSET(U98,0,-U41,1,U41))/$F98,0),SUM($H98:$CC98)-SUM($G159:T159))</f>
        <v>0</v>
      </c>
      <c r="V159" s="94">
        <f ca="1">MIN(IFERROR(SUM(OFFSET(V98,0,-V41,1,V41))/$F98,0),SUM($H98:$CC98)-SUM($G159:U159))</f>
        <v>0</v>
      </c>
      <c r="W159" s="94">
        <f ca="1">MIN(IFERROR(SUM(OFFSET(W98,0,-W41,1,W41))/$F98,0),SUM($H98:$CC98)-SUM($G159:V159))</f>
        <v>0</v>
      </c>
      <c r="X159" s="94">
        <f ca="1">MIN(IFERROR(SUM(OFFSET(X98,0,-X41,1,X41))/$F98,0),SUM($H98:$CC98)-SUM($G159:W159))</f>
        <v>0</v>
      </c>
      <c r="Y159" s="94">
        <f ca="1">MIN(IFERROR(SUM(OFFSET(Y98,0,-Y41,1,Y41))/$F98,0),SUM($H98:$CC98)-SUM($G159:X159))</f>
        <v>0</v>
      </c>
      <c r="Z159" s="94">
        <f ca="1">MIN(IFERROR(SUM(OFFSET(Z98,0,-Z41,1,Z41))/$F98,0),SUM($H98:$CC98)-SUM($G159:Y159))</f>
        <v>0</v>
      </c>
      <c r="AA159" s="94">
        <f ca="1">MIN(IFERROR(SUM(OFFSET(AA98,0,-AA41,1,AA41))/$F98,0),SUM($H98:$CC98)-SUM($G159:Z159))</f>
        <v>0</v>
      </c>
      <c r="AB159" s="94">
        <f ca="1">MIN(IFERROR(SUM(OFFSET(AB98,0,-AB41,1,AB41))/$F98,0),SUM($H98:$CC98)-SUM($G159:AA159))</f>
        <v>0</v>
      </c>
      <c r="AC159" s="94">
        <f ca="1">MIN(IFERROR(SUM(OFFSET(AC98,0,-AC41,1,AC41))/$F98,0),SUM($H98:$CC98)-SUM($G159:AB159))</f>
        <v>0</v>
      </c>
      <c r="AD159" s="94">
        <f ca="1">MIN(IFERROR(SUM(OFFSET(AD98,0,-AD41,1,AD41))/$F98,0),SUM($H98:$CC98)-SUM($G159:AC159))</f>
        <v>0</v>
      </c>
      <c r="AE159" s="94">
        <f ca="1">MIN(IFERROR(SUM(OFFSET(AE98,0,-AE41,1,AE41))/$F98,0),SUM($H98:$CC98)-SUM($G159:AD159))</f>
        <v>0</v>
      </c>
      <c r="AF159" s="94">
        <f ca="1">MIN(IFERROR(SUM(OFFSET(AF98,0,-AF41,1,AF41))/$F98,0),SUM($H98:$CC98)-SUM($G159:AE159))</f>
        <v>0</v>
      </c>
      <c r="AG159" s="94">
        <f ca="1">MIN(IFERROR(SUM(OFFSET(AG98,0,-AG41,1,AG41))/$F98,0),SUM($H98:$CC98)-SUM($G159:AF159))</f>
        <v>0</v>
      </c>
      <c r="AH159" s="94">
        <f ca="1">MIN(IFERROR(SUM(OFFSET(AH98,0,-AH41,1,AH41))/$F98,0),SUM($H98:$CC98)-SUM($G159:AG159))</f>
        <v>0</v>
      </c>
      <c r="AI159" s="94">
        <f ca="1">MIN(IFERROR(SUM(OFFSET(AI98,0,-AI41,1,AI41))/$F98,0),SUM($H98:$CC98)-SUM($G159:AH159))</f>
        <v>0</v>
      </c>
      <c r="AJ159" s="94">
        <f ca="1">MIN(IFERROR(SUM(OFFSET(AJ98,0,-AJ41,1,AJ41))/$F98,0),SUM($H98:$CC98)-SUM($G159:AI159))</f>
        <v>0</v>
      </c>
      <c r="AK159" s="94">
        <f ca="1">MIN(IFERROR(SUM(OFFSET(AK98,0,-AK41,1,AK41))/$F98,0),SUM($H98:$CC98)-SUM($G159:AJ159))</f>
        <v>0</v>
      </c>
      <c r="AL159" s="94">
        <f ca="1">MIN(IFERROR(SUM(OFFSET(AL98,0,-AL41,1,AL41))/$F98,0),SUM($H98:$CC98)-SUM($G159:AK159))</f>
        <v>0</v>
      </c>
      <c r="AM159" s="94">
        <f ca="1">MIN(IFERROR(SUM(OFFSET(AM98,0,-AM41,1,AM41))/$F98,0),SUM($H98:$CC98)-SUM($G159:AL159))</f>
        <v>0</v>
      </c>
      <c r="AN159" s="94">
        <f ca="1">MIN(IFERROR(SUM(OFFSET(AN98,0,-AN41,1,AN41))/$F98,0),SUM($H98:$CC98)-SUM($G159:AM159))</f>
        <v>0</v>
      </c>
      <c r="AO159" s="94">
        <f ca="1">MIN(IFERROR(SUM(OFFSET(AO98,0,-AO41,1,AO41))/$F98,0),SUM($H98:$CC98)-SUM($G159:AN159))</f>
        <v>0</v>
      </c>
      <c r="AP159" s="94">
        <f ca="1">MIN(IFERROR(SUM(OFFSET(AP98,0,-AP41,1,AP41))/$F98,0),SUM($H98:$CC98)-SUM($G159:AO159))</f>
        <v>0</v>
      </c>
      <c r="AQ159" s="94">
        <f ca="1">MIN(IFERROR(SUM(OFFSET(AQ98,0,-AQ41,1,AQ41))/$F98,0),SUM($H98:$CC98)-SUM($G159:AP159))</f>
        <v>0</v>
      </c>
      <c r="AR159" s="94">
        <f ca="1">MIN(IFERROR(SUM(OFFSET(AR98,0,-AR41,1,AR41))/$F98,0),SUM($H98:$CC98)-SUM($G159:AQ159))</f>
        <v>0</v>
      </c>
      <c r="AS159" s="94">
        <f ca="1">MIN(IFERROR(SUM(OFFSET(AS98,0,-AS41,1,AS41))/$F98,0),SUM($H98:$CC98)-SUM($G159:AR159))</f>
        <v>0</v>
      </c>
      <c r="AT159" s="94">
        <f ca="1">MIN(IFERROR(SUM(OFFSET(AT98,0,-AT41,1,AT41))/$F98,0),SUM($H98:$CC98)-SUM($G159:AS159))</f>
        <v>0</v>
      </c>
      <c r="AU159" s="94">
        <f ca="1">MIN(IFERROR(SUM(OFFSET(AU98,0,-AU41,1,AU41))/$F98,0),SUM($H98:$CC98)-SUM($G159:AT159))</f>
        <v>0</v>
      </c>
      <c r="AV159" s="94">
        <f ca="1">MIN(IFERROR(SUM(OFFSET(AV98,0,-AV41,1,AV41))/$F98,0),SUM($H98:$CC98)-SUM($G159:AU159))</f>
        <v>0</v>
      </c>
      <c r="AW159" s="94">
        <f ca="1">MIN(IFERROR(SUM(OFFSET(AW98,0,-AW41,1,AW41))/$F98,0),SUM($H98:$CC98)-SUM($G159:AV159))</f>
        <v>0</v>
      </c>
      <c r="AX159" s="94">
        <f ca="1">MIN(IFERROR(SUM(OFFSET(AX98,0,-AX41,1,AX41))/$F98,0),SUM($H98:$CC98)-SUM($G159:AW159))</f>
        <v>0</v>
      </c>
      <c r="AY159" s="94">
        <f ca="1">MIN(IFERROR(SUM(OFFSET(AY98,0,-AY41,1,AY41))/$F98,0),SUM($H98:$CC98)-SUM($G159:AX159))</f>
        <v>0</v>
      </c>
      <c r="AZ159" s="94">
        <f ca="1">MIN(IFERROR(SUM(OFFSET(AZ98,0,-AZ41,1,AZ41))/$F98,0),SUM($H98:$CC98)-SUM($G159:AY159))</f>
        <v>0</v>
      </c>
      <c r="BA159" s="94">
        <f ca="1">MIN(IFERROR(SUM(OFFSET(BA98,0,-BA41,1,BA41))/$F98,0),SUM($H98:$CC98)-SUM($G159:AZ159))</f>
        <v>0</v>
      </c>
      <c r="BB159" s="94">
        <f ca="1">MIN(IFERROR(SUM(OFFSET(BB98,0,-BB41,1,BB41))/$F98,0),SUM($H98:$CC98)-SUM($G159:BA159))</f>
        <v>0</v>
      </c>
      <c r="BC159" s="94">
        <f ca="1">MIN(IFERROR(SUM(OFFSET(BC98,0,-BC41,1,BC41))/$F98,0),SUM($H98:$CC98)-SUM($G159:BB159))</f>
        <v>0</v>
      </c>
      <c r="BD159" s="94">
        <f ca="1">MIN(IFERROR(SUM(OFFSET(BD98,0,-BD41,1,BD41))/$F98,0),SUM($H98:$CC98)-SUM($G159:BC159))</f>
        <v>0</v>
      </c>
      <c r="BE159" s="94">
        <f ca="1">MIN(IFERROR(SUM(OFFSET(BE98,0,-BE41,1,BE41))/$F98,0),SUM($H98:$CC98)-SUM($G159:BD159))</f>
        <v>0</v>
      </c>
      <c r="BF159" s="94">
        <f ca="1">MIN(IFERROR(SUM(OFFSET(BF98,0,-BF41,1,BF41))/$F98,0),SUM($H98:$CC98)-SUM($G159:BE159))</f>
        <v>0</v>
      </c>
      <c r="BG159" s="94">
        <f ca="1">MIN(IFERROR(SUM(OFFSET(BG98,0,-BG41,1,BG41))/$F98,0),SUM($H98:$CC98)-SUM($G159:BF159))</f>
        <v>0</v>
      </c>
      <c r="BH159" s="94">
        <f ca="1">MIN(IFERROR(SUM(OFFSET(BH98,0,-BH41,1,BH41))/$F98,0),SUM($H98:$CC98)-SUM($G159:BG159))</f>
        <v>0</v>
      </c>
      <c r="BI159" s="94">
        <f ca="1">MIN(IFERROR(SUM(OFFSET(BI98,0,-BI41,1,BI41))/$F98,0),SUM($H98:$CC98)-SUM($G159:BH159))</f>
        <v>0</v>
      </c>
      <c r="BJ159" s="94">
        <f ca="1">MIN(IFERROR(SUM(OFFSET(BJ98,0,-BJ41,1,BJ41))/$F98,0),SUM($H98:$CC98)-SUM($G159:BI159))</f>
        <v>0</v>
      </c>
      <c r="BK159" s="94">
        <f ca="1">MIN(IFERROR(SUM(OFFSET(BK98,0,-BK41,1,BK41))/$F98,0),SUM($H98:$CC98)-SUM($G159:BJ159))</f>
        <v>0</v>
      </c>
      <c r="BL159" s="94">
        <f ca="1">MIN(IFERROR(SUM(OFFSET(BL98,0,-BL41,1,BL41))/$F98,0),SUM($H98:$CC98)-SUM($G159:BK159))</f>
        <v>0</v>
      </c>
      <c r="BM159" s="94">
        <f ca="1">MIN(IFERROR(SUM(OFFSET(BM98,0,-BM41,1,BM41))/$F98,0),SUM($H98:$CC98)-SUM($G159:BL159))</f>
        <v>0</v>
      </c>
      <c r="BN159" s="94">
        <f ca="1">MIN(IFERROR(SUM(OFFSET(BN98,0,-BN41,1,BN41))/$F98,0),SUM($H98:$CC98)-SUM($G159:BM159))</f>
        <v>0</v>
      </c>
      <c r="BO159" s="94">
        <f ca="1">MIN(IFERROR(SUM(OFFSET(BO98,0,-BO41,1,BO41))/$F98,0),SUM($H98:$CC98)-SUM($G159:BN159))</f>
        <v>0</v>
      </c>
      <c r="BP159" s="94">
        <f ca="1">MIN(IFERROR(SUM(OFFSET(BP98,0,-BP41,1,BP41))/$F98,0),SUM($H98:$CC98)-SUM($G159:BO159))</f>
        <v>0</v>
      </c>
      <c r="BQ159" s="94">
        <f ca="1">MIN(IFERROR(SUM(OFFSET(BQ98,0,-BQ41,1,BQ41))/$F98,0),SUM($H98:$CC98)-SUM($G159:BP159))</f>
        <v>0</v>
      </c>
      <c r="BR159" s="94">
        <f ca="1">MIN(IFERROR(SUM(OFFSET(BR98,0,-BR41,1,BR41))/$F98,0),SUM($H98:$CC98)-SUM($G159:BQ159))</f>
        <v>0</v>
      </c>
      <c r="BS159" s="94">
        <f ca="1">MIN(IFERROR(SUM(OFFSET(BS98,0,-BS41,1,BS41))/$F98,0),SUM($H98:$CC98)-SUM($G159:BR159))</f>
        <v>0</v>
      </c>
      <c r="BT159" s="94">
        <f ca="1">MIN(IFERROR(SUM(OFFSET(BT98,0,-BT41,1,BT41))/$F98,0),SUM($H98:$CC98)-SUM($G159:BS159))</f>
        <v>0</v>
      </c>
      <c r="BU159" s="94">
        <f ca="1">MIN(IFERROR(SUM(OFFSET(BU98,0,-BU41,1,BU41))/$F98,0),SUM($H98:$CC98)-SUM($G159:BT159))</f>
        <v>0</v>
      </c>
      <c r="BV159" s="94">
        <f ca="1">MIN(IFERROR(SUM(OFFSET(BV98,0,-BV41,1,BV41))/$F98,0),SUM($H98:$CC98)-SUM($G159:BU159))</f>
        <v>0</v>
      </c>
      <c r="BW159" s="94">
        <f ca="1">MIN(IFERROR(SUM(OFFSET(BW98,0,-BW41,1,BW41))/$F98,0),SUM($H98:$CC98)-SUM($G159:BV159))</f>
        <v>0</v>
      </c>
      <c r="BX159" s="94">
        <f ca="1">MIN(IFERROR(SUM(OFFSET(BX98,0,-BX41,1,BX41))/$F98,0),SUM($H98:$CC98)-SUM($G159:BW159))</f>
        <v>0</v>
      </c>
      <c r="BY159" s="94">
        <f ca="1">MIN(IFERROR(SUM(OFFSET(BY98,0,-BY41,1,BY41))/$F98,0),SUM($H98:$CC98)-SUM($G159:BX159))</f>
        <v>0</v>
      </c>
      <c r="BZ159" s="94">
        <f ca="1">MIN(IFERROR(SUM(OFFSET(BZ98,0,-BZ41,1,BZ41))/$F98,0),SUM($H98:$CC98)-SUM($G159:BY159))</f>
        <v>0</v>
      </c>
      <c r="CA159" s="94">
        <f ca="1">MIN(IFERROR(SUM(OFFSET(CA98,0,-CA41,1,CA41))/$F98,0),SUM($H98:$CC98)-SUM($G159:BZ159))</f>
        <v>0</v>
      </c>
      <c r="CB159" s="94">
        <f ca="1">MIN(IFERROR(SUM(OFFSET(CB98,0,-CB41,1,CB41))/$F98,0),SUM($H98:$CC98)-SUM($G159:CA159))</f>
        <v>0</v>
      </c>
      <c r="CC159" s="94">
        <f ca="1">MIN(IFERROR(SUM(OFFSET(CC98,0,-CC41,1,CC41))/$F98,0),SUM($H98:$CC98)-SUM($G159:CB159))</f>
        <v>0</v>
      </c>
    </row>
    <row r="160" spans="2:81" outlineLevel="1" x14ac:dyDescent="0.25">
      <c r="B160" s="92" t="str">
        <f>Inputs!B52</f>
        <v>[Not Used]</v>
      </c>
      <c r="C160" s="98" t="str">
        <f>"Real "&amp;Inputs!$C$8</f>
        <v>Real 2010</v>
      </c>
      <c r="D160" s="230">
        <f t="shared" ca="1" si="221"/>
        <v>0</v>
      </c>
      <c r="E160" s="123">
        <f t="shared" si="222"/>
        <v>0</v>
      </c>
      <c r="F160" s="94">
        <f t="shared" ca="1" si="223"/>
        <v>0</v>
      </c>
      <c r="G160" s="31"/>
      <c r="H160" s="94">
        <f ca="1">MIN(IFERROR(SUM(OFFSET(H99,0,-H42,1,H42))/$F99,0),SUM($H99:$CC99)-SUM($G160:G160))</f>
        <v>0</v>
      </c>
      <c r="I160" s="94">
        <f ca="1">MIN(IFERROR(SUM(OFFSET(I99,0,-I42,1,I42))/$F99,0),SUM($H99:$CC99)-SUM($G160:H160))</f>
        <v>0</v>
      </c>
      <c r="J160" s="94">
        <f ca="1">MIN(IFERROR(SUM(OFFSET(J99,0,-J42,1,J42))/$F99,0),SUM($H99:$CC99)-SUM($G160:I160))</f>
        <v>0</v>
      </c>
      <c r="K160" s="94">
        <f ca="1">MIN(IFERROR(SUM(OFFSET(K99,0,-K42,1,K42))/$F99,0),SUM($H99:$CC99)-SUM($G160:J160))</f>
        <v>0</v>
      </c>
      <c r="L160" s="94">
        <f ca="1">MIN(IFERROR(SUM(OFFSET(L99,0,-L42,1,L42))/$F99,0),SUM($H99:$CC99)-SUM($G160:K160))</f>
        <v>0</v>
      </c>
      <c r="M160" s="94">
        <f ca="1">MIN(IFERROR(SUM(OFFSET(M99,0,-M42,1,M42))/$F99,0),SUM($H99:$CC99)-SUM($G160:L160))</f>
        <v>0</v>
      </c>
      <c r="N160" s="94">
        <f ca="1">MIN(IFERROR(SUM(OFFSET(N99,0,-N42,1,N42))/$F99,0),SUM($H99:$CC99)-SUM($G160:M160))</f>
        <v>0</v>
      </c>
      <c r="O160" s="94">
        <f ca="1">MIN(IFERROR(SUM(OFFSET(O99,0,-O42,1,O42))/$F99,0),SUM($H99:$CC99)-SUM($G160:N160))</f>
        <v>0</v>
      </c>
      <c r="P160" s="94">
        <f ca="1">MIN(IFERROR(SUM(OFFSET(P99,0,-P42,1,P42))/$F99,0),SUM($H99:$CC99)-SUM($G160:O160))</f>
        <v>0</v>
      </c>
      <c r="Q160" s="94">
        <f ca="1">MIN(IFERROR(SUM(OFFSET(Q99,0,-Q42,1,Q42))/$F99,0),SUM($H99:$CC99)-SUM($G160:P160))</f>
        <v>0</v>
      </c>
      <c r="R160" s="94">
        <f ca="1">MIN(IFERROR(SUM(OFFSET(R99,0,-R42,1,R42))/$F99,0),SUM($H99:$CC99)-SUM($G160:Q160))</f>
        <v>0</v>
      </c>
      <c r="S160" s="94">
        <f ca="1">MIN(IFERROR(SUM(OFFSET(S99,0,-S42,1,S42))/$F99,0),SUM($H99:$CC99)-SUM($G160:R160))</f>
        <v>0</v>
      </c>
      <c r="T160" s="94">
        <f ca="1">MIN(IFERROR(SUM(OFFSET(T99,0,-T42,1,T42))/$F99,0),SUM($H99:$CC99)-SUM($G160:S160))</f>
        <v>0</v>
      </c>
      <c r="U160" s="94">
        <f ca="1">MIN(IFERROR(SUM(OFFSET(U99,0,-U42,1,U42))/$F99,0),SUM($H99:$CC99)-SUM($G160:T160))</f>
        <v>0</v>
      </c>
      <c r="V160" s="94">
        <f ca="1">MIN(IFERROR(SUM(OFFSET(V99,0,-V42,1,V42))/$F99,0),SUM($H99:$CC99)-SUM($G160:U160))</f>
        <v>0</v>
      </c>
      <c r="W160" s="94">
        <f ca="1">MIN(IFERROR(SUM(OFFSET(W99,0,-W42,1,W42))/$F99,0),SUM($H99:$CC99)-SUM($G160:V160))</f>
        <v>0</v>
      </c>
      <c r="X160" s="94">
        <f ca="1">MIN(IFERROR(SUM(OFFSET(X99,0,-X42,1,X42))/$F99,0),SUM($H99:$CC99)-SUM($G160:W160))</f>
        <v>0</v>
      </c>
      <c r="Y160" s="94">
        <f ca="1">MIN(IFERROR(SUM(OFFSET(Y99,0,-Y42,1,Y42))/$F99,0),SUM($H99:$CC99)-SUM($G160:X160))</f>
        <v>0</v>
      </c>
      <c r="Z160" s="94">
        <f ca="1">MIN(IFERROR(SUM(OFFSET(Z99,0,-Z42,1,Z42))/$F99,0),SUM($H99:$CC99)-SUM($G160:Y160))</f>
        <v>0</v>
      </c>
      <c r="AA160" s="94">
        <f ca="1">MIN(IFERROR(SUM(OFFSET(AA99,0,-AA42,1,AA42))/$F99,0),SUM($H99:$CC99)-SUM($G160:Z160))</f>
        <v>0</v>
      </c>
      <c r="AB160" s="94">
        <f ca="1">MIN(IFERROR(SUM(OFFSET(AB99,0,-AB42,1,AB42))/$F99,0),SUM($H99:$CC99)-SUM($G160:AA160))</f>
        <v>0</v>
      </c>
      <c r="AC160" s="94">
        <f ca="1">MIN(IFERROR(SUM(OFFSET(AC99,0,-AC42,1,AC42))/$F99,0),SUM($H99:$CC99)-SUM($G160:AB160))</f>
        <v>0</v>
      </c>
      <c r="AD160" s="94">
        <f ca="1">MIN(IFERROR(SUM(OFFSET(AD99,0,-AD42,1,AD42))/$F99,0),SUM($H99:$CC99)-SUM($G160:AC160))</f>
        <v>0</v>
      </c>
      <c r="AE160" s="94">
        <f ca="1">MIN(IFERROR(SUM(OFFSET(AE99,0,-AE42,1,AE42))/$F99,0),SUM($H99:$CC99)-SUM($G160:AD160))</f>
        <v>0</v>
      </c>
      <c r="AF160" s="94">
        <f ca="1">MIN(IFERROR(SUM(OFFSET(AF99,0,-AF42,1,AF42))/$F99,0),SUM($H99:$CC99)-SUM($G160:AE160))</f>
        <v>0</v>
      </c>
      <c r="AG160" s="94">
        <f ca="1">MIN(IFERROR(SUM(OFFSET(AG99,0,-AG42,1,AG42))/$F99,0),SUM($H99:$CC99)-SUM($G160:AF160))</f>
        <v>0</v>
      </c>
      <c r="AH160" s="94">
        <f ca="1">MIN(IFERROR(SUM(OFFSET(AH99,0,-AH42,1,AH42))/$F99,0),SUM($H99:$CC99)-SUM($G160:AG160))</f>
        <v>0</v>
      </c>
      <c r="AI160" s="94">
        <f ca="1">MIN(IFERROR(SUM(OFFSET(AI99,0,-AI42,1,AI42))/$F99,0),SUM($H99:$CC99)-SUM($G160:AH160))</f>
        <v>0</v>
      </c>
      <c r="AJ160" s="94">
        <f ca="1">MIN(IFERROR(SUM(OFFSET(AJ99,0,-AJ42,1,AJ42))/$F99,0),SUM($H99:$CC99)-SUM($G160:AI160))</f>
        <v>0</v>
      </c>
      <c r="AK160" s="94">
        <f ca="1">MIN(IFERROR(SUM(OFFSET(AK99,0,-AK42,1,AK42))/$F99,0),SUM($H99:$CC99)-SUM($G160:AJ160))</f>
        <v>0</v>
      </c>
      <c r="AL160" s="94">
        <f ca="1">MIN(IFERROR(SUM(OFFSET(AL99,0,-AL42,1,AL42))/$F99,0),SUM($H99:$CC99)-SUM($G160:AK160))</f>
        <v>0</v>
      </c>
      <c r="AM160" s="94">
        <f ca="1">MIN(IFERROR(SUM(OFFSET(AM99,0,-AM42,1,AM42))/$F99,0),SUM($H99:$CC99)-SUM($G160:AL160))</f>
        <v>0</v>
      </c>
      <c r="AN160" s="94">
        <f ca="1">MIN(IFERROR(SUM(OFFSET(AN99,0,-AN42,1,AN42))/$F99,0),SUM($H99:$CC99)-SUM($G160:AM160))</f>
        <v>0</v>
      </c>
      <c r="AO160" s="94">
        <f ca="1">MIN(IFERROR(SUM(OFFSET(AO99,0,-AO42,1,AO42))/$F99,0),SUM($H99:$CC99)-SUM($G160:AN160))</f>
        <v>0</v>
      </c>
      <c r="AP160" s="94">
        <f ca="1">MIN(IFERROR(SUM(OFFSET(AP99,0,-AP42,1,AP42))/$F99,0),SUM($H99:$CC99)-SUM($G160:AO160))</f>
        <v>0</v>
      </c>
      <c r="AQ160" s="94">
        <f ca="1">MIN(IFERROR(SUM(OFFSET(AQ99,0,-AQ42,1,AQ42))/$F99,0),SUM($H99:$CC99)-SUM($G160:AP160))</f>
        <v>0</v>
      </c>
      <c r="AR160" s="94">
        <f ca="1">MIN(IFERROR(SUM(OFFSET(AR99,0,-AR42,1,AR42))/$F99,0),SUM($H99:$CC99)-SUM($G160:AQ160))</f>
        <v>0</v>
      </c>
      <c r="AS160" s="94">
        <f ca="1">MIN(IFERROR(SUM(OFFSET(AS99,0,-AS42,1,AS42))/$F99,0),SUM($H99:$CC99)-SUM($G160:AR160))</f>
        <v>0</v>
      </c>
      <c r="AT160" s="94">
        <f ca="1">MIN(IFERROR(SUM(OFFSET(AT99,0,-AT42,1,AT42))/$F99,0),SUM($H99:$CC99)-SUM($G160:AS160))</f>
        <v>0</v>
      </c>
      <c r="AU160" s="94">
        <f ca="1">MIN(IFERROR(SUM(OFFSET(AU99,0,-AU42,1,AU42))/$F99,0),SUM($H99:$CC99)-SUM($G160:AT160))</f>
        <v>0</v>
      </c>
      <c r="AV160" s="94">
        <f ca="1">MIN(IFERROR(SUM(OFFSET(AV99,0,-AV42,1,AV42))/$F99,0),SUM($H99:$CC99)-SUM($G160:AU160))</f>
        <v>0</v>
      </c>
      <c r="AW160" s="94">
        <f ca="1">MIN(IFERROR(SUM(OFFSET(AW99,0,-AW42,1,AW42))/$F99,0),SUM($H99:$CC99)-SUM($G160:AV160))</f>
        <v>0</v>
      </c>
      <c r="AX160" s="94">
        <f ca="1">MIN(IFERROR(SUM(OFFSET(AX99,0,-AX42,1,AX42))/$F99,0),SUM($H99:$CC99)-SUM($G160:AW160))</f>
        <v>0</v>
      </c>
      <c r="AY160" s="94">
        <f ca="1">MIN(IFERROR(SUM(OFFSET(AY99,0,-AY42,1,AY42))/$F99,0),SUM($H99:$CC99)-SUM($G160:AX160))</f>
        <v>0</v>
      </c>
      <c r="AZ160" s="94">
        <f ca="1">MIN(IFERROR(SUM(OFFSET(AZ99,0,-AZ42,1,AZ42))/$F99,0),SUM($H99:$CC99)-SUM($G160:AY160))</f>
        <v>0</v>
      </c>
      <c r="BA160" s="94">
        <f ca="1">MIN(IFERROR(SUM(OFFSET(BA99,0,-BA42,1,BA42))/$F99,0),SUM($H99:$CC99)-SUM($G160:AZ160))</f>
        <v>0</v>
      </c>
      <c r="BB160" s="94">
        <f ca="1">MIN(IFERROR(SUM(OFFSET(BB99,0,-BB42,1,BB42))/$F99,0),SUM($H99:$CC99)-SUM($G160:BA160))</f>
        <v>0</v>
      </c>
      <c r="BC160" s="94">
        <f ca="1">MIN(IFERROR(SUM(OFFSET(BC99,0,-BC42,1,BC42))/$F99,0),SUM($H99:$CC99)-SUM($G160:BB160))</f>
        <v>0</v>
      </c>
      <c r="BD160" s="94">
        <f ca="1">MIN(IFERROR(SUM(OFFSET(BD99,0,-BD42,1,BD42))/$F99,0),SUM($H99:$CC99)-SUM($G160:BC160))</f>
        <v>0</v>
      </c>
      <c r="BE160" s="94">
        <f ca="1">MIN(IFERROR(SUM(OFFSET(BE99,0,-BE42,1,BE42))/$F99,0),SUM($H99:$CC99)-SUM($G160:BD160))</f>
        <v>0</v>
      </c>
      <c r="BF160" s="94">
        <f ca="1">MIN(IFERROR(SUM(OFFSET(BF99,0,-BF42,1,BF42))/$F99,0),SUM($H99:$CC99)-SUM($G160:BE160))</f>
        <v>0</v>
      </c>
      <c r="BG160" s="94">
        <f ca="1">MIN(IFERROR(SUM(OFFSET(BG99,0,-BG42,1,BG42))/$F99,0),SUM($H99:$CC99)-SUM($G160:BF160))</f>
        <v>0</v>
      </c>
      <c r="BH160" s="94">
        <f ca="1">MIN(IFERROR(SUM(OFFSET(BH99,0,-BH42,1,BH42))/$F99,0),SUM($H99:$CC99)-SUM($G160:BG160))</f>
        <v>0</v>
      </c>
      <c r="BI160" s="94">
        <f ca="1">MIN(IFERROR(SUM(OFFSET(BI99,0,-BI42,1,BI42))/$F99,0),SUM($H99:$CC99)-SUM($G160:BH160))</f>
        <v>0</v>
      </c>
      <c r="BJ160" s="94">
        <f ca="1">MIN(IFERROR(SUM(OFFSET(BJ99,0,-BJ42,1,BJ42))/$F99,0),SUM($H99:$CC99)-SUM($G160:BI160))</f>
        <v>0</v>
      </c>
      <c r="BK160" s="94">
        <f ca="1">MIN(IFERROR(SUM(OFFSET(BK99,0,-BK42,1,BK42))/$F99,0),SUM($H99:$CC99)-SUM($G160:BJ160))</f>
        <v>0</v>
      </c>
      <c r="BL160" s="94">
        <f ca="1">MIN(IFERROR(SUM(OFFSET(BL99,0,-BL42,1,BL42))/$F99,0),SUM($H99:$CC99)-SUM($G160:BK160))</f>
        <v>0</v>
      </c>
      <c r="BM160" s="94">
        <f ca="1">MIN(IFERROR(SUM(OFFSET(BM99,0,-BM42,1,BM42))/$F99,0),SUM($H99:$CC99)-SUM($G160:BL160))</f>
        <v>0</v>
      </c>
      <c r="BN160" s="94">
        <f ca="1">MIN(IFERROR(SUM(OFFSET(BN99,0,-BN42,1,BN42))/$F99,0),SUM($H99:$CC99)-SUM($G160:BM160))</f>
        <v>0</v>
      </c>
      <c r="BO160" s="94">
        <f ca="1">MIN(IFERROR(SUM(OFFSET(BO99,0,-BO42,1,BO42))/$F99,0),SUM($H99:$CC99)-SUM($G160:BN160))</f>
        <v>0</v>
      </c>
      <c r="BP160" s="94">
        <f ca="1">MIN(IFERROR(SUM(OFFSET(BP99,0,-BP42,1,BP42))/$F99,0),SUM($H99:$CC99)-SUM($G160:BO160))</f>
        <v>0</v>
      </c>
      <c r="BQ160" s="94">
        <f ca="1">MIN(IFERROR(SUM(OFFSET(BQ99,0,-BQ42,1,BQ42))/$F99,0),SUM($H99:$CC99)-SUM($G160:BP160))</f>
        <v>0</v>
      </c>
      <c r="BR160" s="94">
        <f ca="1">MIN(IFERROR(SUM(OFFSET(BR99,0,-BR42,1,BR42))/$F99,0),SUM($H99:$CC99)-SUM($G160:BQ160))</f>
        <v>0</v>
      </c>
      <c r="BS160" s="94">
        <f ca="1">MIN(IFERROR(SUM(OFFSET(BS99,0,-BS42,1,BS42))/$F99,0),SUM($H99:$CC99)-SUM($G160:BR160))</f>
        <v>0</v>
      </c>
      <c r="BT160" s="94">
        <f ca="1">MIN(IFERROR(SUM(OFFSET(BT99,0,-BT42,1,BT42))/$F99,0),SUM($H99:$CC99)-SUM($G160:BS160))</f>
        <v>0</v>
      </c>
      <c r="BU160" s="94">
        <f ca="1">MIN(IFERROR(SUM(OFFSET(BU99,0,-BU42,1,BU42))/$F99,0),SUM($H99:$CC99)-SUM($G160:BT160))</f>
        <v>0</v>
      </c>
      <c r="BV160" s="94">
        <f ca="1">MIN(IFERROR(SUM(OFFSET(BV99,0,-BV42,1,BV42))/$F99,0),SUM($H99:$CC99)-SUM($G160:BU160))</f>
        <v>0</v>
      </c>
      <c r="BW160" s="94">
        <f ca="1">MIN(IFERROR(SUM(OFFSET(BW99,0,-BW42,1,BW42))/$F99,0),SUM($H99:$CC99)-SUM($G160:BV160))</f>
        <v>0</v>
      </c>
      <c r="BX160" s="94">
        <f ca="1">MIN(IFERROR(SUM(OFFSET(BX99,0,-BX42,1,BX42))/$F99,0),SUM($H99:$CC99)-SUM($G160:BW160))</f>
        <v>0</v>
      </c>
      <c r="BY160" s="94">
        <f ca="1">MIN(IFERROR(SUM(OFFSET(BY99,0,-BY42,1,BY42))/$F99,0),SUM($H99:$CC99)-SUM($G160:BX160))</f>
        <v>0</v>
      </c>
      <c r="BZ160" s="94">
        <f ca="1">MIN(IFERROR(SUM(OFFSET(BZ99,0,-BZ42,1,BZ42))/$F99,0),SUM($H99:$CC99)-SUM($G160:BY160))</f>
        <v>0</v>
      </c>
      <c r="CA160" s="94">
        <f ca="1">MIN(IFERROR(SUM(OFFSET(CA99,0,-CA42,1,CA42))/$F99,0),SUM($H99:$CC99)-SUM($G160:BZ160))</f>
        <v>0</v>
      </c>
      <c r="CB160" s="94">
        <f ca="1">MIN(IFERROR(SUM(OFFSET(CB99,0,-CB42,1,CB42))/$F99,0),SUM($H99:$CC99)-SUM($G160:CA160))</f>
        <v>0</v>
      </c>
      <c r="CC160" s="94">
        <f ca="1">MIN(IFERROR(SUM(OFFSET(CC99,0,-CC42,1,CC42))/$F99,0),SUM($H99:$CC99)-SUM($G160:CB160))</f>
        <v>0</v>
      </c>
    </row>
    <row r="161" spans="1:81" outlineLevel="1" x14ac:dyDescent="0.25">
      <c r="B161" s="92" t="str">
        <f>Inputs!B53</f>
        <v>[Not Used]</v>
      </c>
      <c r="C161" s="98" t="str">
        <f>"Real "&amp;Inputs!$C$8</f>
        <v>Real 2010</v>
      </c>
      <c r="D161" s="230">
        <f t="shared" ca="1" si="221"/>
        <v>0</v>
      </c>
      <c r="E161" s="123">
        <f t="shared" si="222"/>
        <v>0</v>
      </c>
      <c r="F161" s="94">
        <f t="shared" ca="1" si="223"/>
        <v>0</v>
      </c>
      <c r="G161" s="31"/>
      <c r="H161" s="94">
        <f ca="1">MIN(IFERROR(SUM(OFFSET(H100,0,-H43,1,H43))/$F100,0),SUM($H100:$CC100)-SUM($G161:G161))</f>
        <v>0</v>
      </c>
      <c r="I161" s="94">
        <f ca="1">MIN(IFERROR(SUM(OFFSET(I100,0,-I43,1,I43))/$F100,0),SUM($H100:$CC100)-SUM($G161:H161))</f>
        <v>0</v>
      </c>
      <c r="J161" s="94">
        <f ca="1">MIN(IFERROR(SUM(OFFSET(J100,0,-J43,1,J43))/$F100,0),SUM($H100:$CC100)-SUM($G161:I161))</f>
        <v>0</v>
      </c>
      <c r="K161" s="94">
        <f ca="1">MIN(IFERROR(SUM(OFFSET(K100,0,-K43,1,K43))/$F100,0),SUM($H100:$CC100)-SUM($G161:J161))</f>
        <v>0</v>
      </c>
      <c r="L161" s="94">
        <f ca="1">MIN(IFERROR(SUM(OFFSET(L100,0,-L43,1,L43))/$F100,0),SUM($H100:$CC100)-SUM($G161:K161))</f>
        <v>0</v>
      </c>
      <c r="M161" s="94">
        <f ca="1">MIN(IFERROR(SUM(OFFSET(M100,0,-M43,1,M43))/$F100,0),SUM($H100:$CC100)-SUM($G161:L161))</f>
        <v>0</v>
      </c>
      <c r="N161" s="94">
        <f ca="1">MIN(IFERROR(SUM(OFFSET(N100,0,-N43,1,N43))/$F100,0),SUM($H100:$CC100)-SUM($G161:M161))</f>
        <v>0</v>
      </c>
      <c r="O161" s="94">
        <f ca="1">MIN(IFERROR(SUM(OFFSET(O100,0,-O43,1,O43))/$F100,0),SUM($H100:$CC100)-SUM($G161:N161))</f>
        <v>0</v>
      </c>
      <c r="P161" s="94">
        <f ca="1">MIN(IFERROR(SUM(OFFSET(P100,0,-P43,1,P43))/$F100,0),SUM($H100:$CC100)-SUM($G161:O161))</f>
        <v>0</v>
      </c>
      <c r="Q161" s="94">
        <f ca="1">MIN(IFERROR(SUM(OFFSET(Q100,0,-Q43,1,Q43))/$F100,0),SUM($H100:$CC100)-SUM($G161:P161))</f>
        <v>0</v>
      </c>
      <c r="R161" s="94">
        <f ca="1">MIN(IFERROR(SUM(OFFSET(R100,0,-R43,1,R43))/$F100,0),SUM($H100:$CC100)-SUM($G161:Q161))</f>
        <v>0</v>
      </c>
      <c r="S161" s="94">
        <f ca="1">MIN(IFERROR(SUM(OFFSET(S100,0,-S43,1,S43))/$F100,0),SUM($H100:$CC100)-SUM($G161:R161))</f>
        <v>0</v>
      </c>
      <c r="T161" s="94">
        <f ca="1">MIN(IFERROR(SUM(OFFSET(T100,0,-T43,1,T43))/$F100,0),SUM($H100:$CC100)-SUM($G161:S161))</f>
        <v>0</v>
      </c>
      <c r="U161" s="94">
        <f ca="1">MIN(IFERROR(SUM(OFFSET(U100,0,-U43,1,U43))/$F100,0),SUM($H100:$CC100)-SUM($G161:T161))</f>
        <v>0</v>
      </c>
      <c r="V161" s="94">
        <f ca="1">MIN(IFERROR(SUM(OFFSET(V100,0,-V43,1,V43))/$F100,0),SUM($H100:$CC100)-SUM($G161:U161))</f>
        <v>0</v>
      </c>
      <c r="W161" s="94">
        <f ca="1">MIN(IFERROR(SUM(OFFSET(W100,0,-W43,1,W43))/$F100,0),SUM($H100:$CC100)-SUM($G161:V161))</f>
        <v>0</v>
      </c>
      <c r="X161" s="94">
        <f ca="1">MIN(IFERROR(SUM(OFFSET(X100,0,-X43,1,X43))/$F100,0),SUM($H100:$CC100)-SUM($G161:W161))</f>
        <v>0</v>
      </c>
      <c r="Y161" s="94">
        <f ca="1">MIN(IFERROR(SUM(OFFSET(Y100,0,-Y43,1,Y43))/$F100,0),SUM($H100:$CC100)-SUM($G161:X161))</f>
        <v>0</v>
      </c>
      <c r="Z161" s="94">
        <f ca="1">MIN(IFERROR(SUM(OFFSET(Z100,0,-Z43,1,Z43))/$F100,0),SUM($H100:$CC100)-SUM($G161:Y161))</f>
        <v>0</v>
      </c>
      <c r="AA161" s="94">
        <f ca="1">MIN(IFERROR(SUM(OFFSET(AA100,0,-AA43,1,AA43))/$F100,0),SUM($H100:$CC100)-SUM($G161:Z161))</f>
        <v>0</v>
      </c>
      <c r="AB161" s="94">
        <f ca="1">MIN(IFERROR(SUM(OFFSET(AB100,0,-AB43,1,AB43))/$F100,0),SUM($H100:$CC100)-SUM($G161:AA161))</f>
        <v>0</v>
      </c>
      <c r="AC161" s="94">
        <f ca="1">MIN(IFERROR(SUM(OFFSET(AC100,0,-AC43,1,AC43))/$F100,0),SUM($H100:$CC100)-SUM($G161:AB161))</f>
        <v>0</v>
      </c>
      <c r="AD161" s="94">
        <f ca="1">MIN(IFERROR(SUM(OFFSET(AD100,0,-AD43,1,AD43))/$F100,0),SUM($H100:$CC100)-SUM($G161:AC161))</f>
        <v>0</v>
      </c>
      <c r="AE161" s="94">
        <f ca="1">MIN(IFERROR(SUM(OFFSET(AE100,0,-AE43,1,AE43))/$F100,0),SUM($H100:$CC100)-SUM($G161:AD161))</f>
        <v>0</v>
      </c>
      <c r="AF161" s="94">
        <f ca="1">MIN(IFERROR(SUM(OFFSET(AF100,0,-AF43,1,AF43))/$F100,0),SUM($H100:$CC100)-SUM($G161:AE161))</f>
        <v>0</v>
      </c>
      <c r="AG161" s="94">
        <f ca="1">MIN(IFERROR(SUM(OFFSET(AG100,0,-AG43,1,AG43))/$F100,0),SUM($H100:$CC100)-SUM($G161:AF161))</f>
        <v>0</v>
      </c>
      <c r="AH161" s="94">
        <f ca="1">MIN(IFERROR(SUM(OFFSET(AH100,0,-AH43,1,AH43))/$F100,0),SUM($H100:$CC100)-SUM($G161:AG161))</f>
        <v>0</v>
      </c>
      <c r="AI161" s="94">
        <f ca="1">MIN(IFERROR(SUM(OFFSET(AI100,0,-AI43,1,AI43))/$F100,0),SUM($H100:$CC100)-SUM($G161:AH161))</f>
        <v>0</v>
      </c>
      <c r="AJ161" s="94">
        <f ca="1">MIN(IFERROR(SUM(OFFSET(AJ100,0,-AJ43,1,AJ43))/$F100,0),SUM($H100:$CC100)-SUM($G161:AI161))</f>
        <v>0</v>
      </c>
      <c r="AK161" s="94">
        <f ca="1">MIN(IFERROR(SUM(OFFSET(AK100,0,-AK43,1,AK43))/$F100,0),SUM($H100:$CC100)-SUM($G161:AJ161))</f>
        <v>0</v>
      </c>
      <c r="AL161" s="94">
        <f ca="1">MIN(IFERROR(SUM(OFFSET(AL100,0,-AL43,1,AL43))/$F100,0),SUM($H100:$CC100)-SUM($G161:AK161))</f>
        <v>0</v>
      </c>
      <c r="AM161" s="94">
        <f ca="1">MIN(IFERROR(SUM(OFFSET(AM100,0,-AM43,1,AM43))/$F100,0),SUM($H100:$CC100)-SUM($G161:AL161))</f>
        <v>0</v>
      </c>
      <c r="AN161" s="94">
        <f ca="1">MIN(IFERROR(SUM(OFFSET(AN100,0,-AN43,1,AN43))/$F100,0),SUM($H100:$CC100)-SUM($G161:AM161))</f>
        <v>0</v>
      </c>
      <c r="AO161" s="94">
        <f ca="1">MIN(IFERROR(SUM(OFFSET(AO100,0,-AO43,1,AO43))/$F100,0),SUM($H100:$CC100)-SUM($G161:AN161))</f>
        <v>0</v>
      </c>
      <c r="AP161" s="94">
        <f ca="1">MIN(IFERROR(SUM(OFFSET(AP100,0,-AP43,1,AP43))/$F100,0),SUM($H100:$CC100)-SUM($G161:AO161))</f>
        <v>0</v>
      </c>
      <c r="AQ161" s="94">
        <f ca="1">MIN(IFERROR(SUM(OFFSET(AQ100,0,-AQ43,1,AQ43))/$F100,0),SUM($H100:$CC100)-SUM($G161:AP161))</f>
        <v>0</v>
      </c>
      <c r="AR161" s="94">
        <f ca="1">MIN(IFERROR(SUM(OFFSET(AR100,0,-AR43,1,AR43))/$F100,0),SUM($H100:$CC100)-SUM($G161:AQ161))</f>
        <v>0</v>
      </c>
      <c r="AS161" s="94">
        <f ca="1">MIN(IFERROR(SUM(OFFSET(AS100,0,-AS43,1,AS43))/$F100,0),SUM($H100:$CC100)-SUM($G161:AR161))</f>
        <v>0</v>
      </c>
      <c r="AT161" s="94">
        <f ca="1">MIN(IFERROR(SUM(OFFSET(AT100,0,-AT43,1,AT43))/$F100,0),SUM($H100:$CC100)-SUM($G161:AS161))</f>
        <v>0</v>
      </c>
      <c r="AU161" s="94">
        <f ca="1">MIN(IFERROR(SUM(OFFSET(AU100,0,-AU43,1,AU43))/$F100,0),SUM($H100:$CC100)-SUM($G161:AT161))</f>
        <v>0</v>
      </c>
      <c r="AV161" s="94">
        <f ca="1">MIN(IFERROR(SUM(OFFSET(AV100,0,-AV43,1,AV43))/$F100,0),SUM($H100:$CC100)-SUM($G161:AU161))</f>
        <v>0</v>
      </c>
      <c r="AW161" s="94">
        <f ca="1">MIN(IFERROR(SUM(OFFSET(AW100,0,-AW43,1,AW43))/$F100,0),SUM($H100:$CC100)-SUM($G161:AV161))</f>
        <v>0</v>
      </c>
      <c r="AX161" s="94">
        <f ca="1">MIN(IFERROR(SUM(OFFSET(AX100,0,-AX43,1,AX43))/$F100,0),SUM($H100:$CC100)-SUM($G161:AW161))</f>
        <v>0</v>
      </c>
      <c r="AY161" s="94">
        <f ca="1">MIN(IFERROR(SUM(OFFSET(AY100,0,-AY43,1,AY43))/$F100,0),SUM($H100:$CC100)-SUM($G161:AX161))</f>
        <v>0</v>
      </c>
      <c r="AZ161" s="94">
        <f ca="1">MIN(IFERROR(SUM(OFFSET(AZ100,0,-AZ43,1,AZ43))/$F100,0),SUM($H100:$CC100)-SUM($G161:AY161))</f>
        <v>0</v>
      </c>
      <c r="BA161" s="94">
        <f ca="1">MIN(IFERROR(SUM(OFFSET(BA100,0,-BA43,1,BA43))/$F100,0),SUM($H100:$CC100)-SUM($G161:AZ161))</f>
        <v>0</v>
      </c>
      <c r="BB161" s="94">
        <f ca="1">MIN(IFERROR(SUM(OFFSET(BB100,0,-BB43,1,BB43))/$F100,0),SUM($H100:$CC100)-SUM($G161:BA161))</f>
        <v>0</v>
      </c>
      <c r="BC161" s="94">
        <f ca="1">MIN(IFERROR(SUM(OFFSET(BC100,0,-BC43,1,BC43))/$F100,0),SUM($H100:$CC100)-SUM($G161:BB161))</f>
        <v>0</v>
      </c>
      <c r="BD161" s="94">
        <f ca="1">MIN(IFERROR(SUM(OFFSET(BD100,0,-BD43,1,BD43))/$F100,0),SUM($H100:$CC100)-SUM($G161:BC161))</f>
        <v>0</v>
      </c>
      <c r="BE161" s="94">
        <f ca="1">MIN(IFERROR(SUM(OFFSET(BE100,0,-BE43,1,BE43))/$F100,0),SUM($H100:$CC100)-SUM($G161:BD161))</f>
        <v>0</v>
      </c>
      <c r="BF161" s="94">
        <f ca="1">MIN(IFERROR(SUM(OFFSET(BF100,0,-BF43,1,BF43))/$F100,0),SUM($H100:$CC100)-SUM($G161:BE161))</f>
        <v>0</v>
      </c>
      <c r="BG161" s="94">
        <f ca="1">MIN(IFERROR(SUM(OFFSET(BG100,0,-BG43,1,BG43))/$F100,0),SUM($H100:$CC100)-SUM($G161:BF161))</f>
        <v>0</v>
      </c>
      <c r="BH161" s="94">
        <f ca="1">MIN(IFERROR(SUM(OFFSET(BH100,0,-BH43,1,BH43))/$F100,0),SUM($H100:$CC100)-SUM($G161:BG161))</f>
        <v>0</v>
      </c>
      <c r="BI161" s="94">
        <f ca="1">MIN(IFERROR(SUM(OFFSET(BI100,0,-BI43,1,BI43))/$F100,0),SUM($H100:$CC100)-SUM($G161:BH161))</f>
        <v>0</v>
      </c>
      <c r="BJ161" s="94">
        <f ca="1">MIN(IFERROR(SUM(OFFSET(BJ100,0,-BJ43,1,BJ43))/$F100,0),SUM($H100:$CC100)-SUM($G161:BI161))</f>
        <v>0</v>
      </c>
      <c r="BK161" s="94">
        <f ca="1">MIN(IFERROR(SUM(OFFSET(BK100,0,-BK43,1,BK43))/$F100,0),SUM($H100:$CC100)-SUM($G161:BJ161))</f>
        <v>0</v>
      </c>
      <c r="BL161" s="94">
        <f ca="1">MIN(IFERROR(SUM(OFFSET(BL100,0,-BL43,1,BL43))/$F100,0),SUM($H100:$CC100)-SUM($G161:BK161))</f>
        <v>0</v>
      </c>
      <c r="BM161" s="94">
        <f ca="1">MIN(IFERROR(SUM(OFFSET(BM100,0,-BM43,1,BM43))/$F100,0),SUM($H100:$CC100)-SUM($G161:BL161))</f>
        <v>0</v>
      </c>
      <c r="BN161" s="94">
        <f ca="1">MIN(IFERROR(SUM(OFFSET(BN100,0,-BN43,1,BN43))/$F100,0),SUM($H100:$CC100)-SUM($G161:BM161))</f>
        <v>0</v>
      </c>
      <c r="BO161" s="94">
        <f ca="1">MIN(IFERROR(SUM(OFFSET(BO100,0,-BO43,1,BO43))/$F100,0),SUM($H100:$CC100)-SUM($G161:BN161))</f>
        <v>0</v>
      </c>
      <c r="BP161" s="94">
        <f ca="1">MIN(IFERROR(SUM(OFFSET(BP100,0,-BP43,1,BP43))/$F100,0),SUM($H100:$CC100)-SUM($G161:BO161))</f>
        <v>0</v>
      </c>
      <c r="BQ161" s="94">
        <f ca="1">MIN(IFERROR(SUM(OFFSET(BQ100,0,-BQ43,1,BQ43))/$F100,0),SUM($H100:$CC100)-SUM($G161:BP161))</f>
        <v>0</v>
      </c>
      <c r="BR161" s="94">
        <f ca="1">MIN(IFERROR(SUM(OFFSET(BR100,0,-BR43,1,BR43))/$F100,0),SUM($H100:$CC100)-SUM($G161:BQ161))</f>
        <v>0</v>
      </c>
      <c r="BS161" s="94">
        <f ca="1">MIN(IFERROR(SUM(OFFSET(BS100,0,-BS43,1,BS43))/$F100,0),SUM($H100:$CC100)-SUM($G161:BR161))</f>
        <v>0</v>
      </c>
      <c r="BT161" s="94">
        <f ca="1">MIN(IFERROR(SUM(OFFSET(BT100,0,-BT43,1,BT43))/$F100,0),SUM($H100:$CC100)-SUM($G161:BS161))</f>
        <v>0</v>
      </c>
      <c r="BU161" s="94">
        <f ca="1">MIN(IFERROR(SUM(OFFSET(BU100,0,-BU43,1,BU43))/$F100,0),SUM($H100:$CC100)-SUM($G161:BT161))</f>
        <v>0</v>
      </c>
      <c r="BV161" s="94">
        <f ca="1">MIN(IFERROR(SUM(OFFSET(BV100,0,-BV43,1,BV43))/$F100,0),SUM($H100:$CC100)-SUM($G161:BU161))</f>
        <v>0</v>
      </c>
      <c r="BW161" s="94">
        <f ca="1">MIN(IFERROR(SUM(OFFSET(BW100,0,-BW43,1,BW43))/$F100,0),SUM($H100:$CC100)-SUM($G161:BV161))</f>
        <v>0</v>
      </c>
      <c r="BX161" s="94">
        <f ca="1">MIN(IFERROR(SUM(OFFSET(BX100,0,-BX43,1,BX43))/$F100,0),SUM($H100:$CC100)-SUM($G161:BW161))</f>
        <v>0</v>
      </c>
      <c r="BY161" s="94">
        <f ca="1">MIN(IFERROR(SUM(OFFSET(BY100,0,-BY43,1,BY43))/$F100,0),SUM($H100:$CC100)-SUM($G161:BX161))</f>
        <v>0</v>
      </c>
      <c r="BZ161" s="94">
        <f ca="1">MIN(IFERROR(SUM(OFFSET(BZ100,0,-BZ43,1,BZ43))/$F100,0),SUM($H100:$CC100)-SUM($G161:BY161))</f>
        <v>0</v>
      </c>
      <c r="CA161" s="94">
        <f ca="1">MIN(IFERROR(SUM(OFFSET(CA100,0,-CA43,1,CA43))/$F100,0),SUM($H100:$CC100)-SUM($G161:BZ161))</f>
        <v>0</v>
      </c>
      <c r="CB161" s="94">
        <f ca="1">MIN(IFERROR(SUM(OFFSET(CB100,0,-CB43,1,CB43))/$F100,0),SUM($H100:$CC100)-SUM($G161:CA161))</f>
        <v>0</v>
      </c>
      <c r="CC161" s="94">
        <f ca="1">MIN(IFERROR(SUM(OFFSET(CC100,0,-CC43,1,CC43))/$F100,0),SUM($H100:$CC100)-SUM($G161:CB161))</f>
        <v>0</v>
      </c>
    </row>
    <row r="162" spans="1:81" outlineLevel="1" x14ac:dyDescent="0.25">
      <c r="B162" s="92" t="str">
        <f>Inputs!B54</f>
        <v>[Not Used]</v>
      </c>
      <c r="C162" s="98" t="str">
        <f>"Real "&amp;Inputs!$C$8</f>
        <v>Real 2010</v>
      </c>
      <c r="D162" s="230">
        <f t="shared" ca="1" si="221"/>
        <v>0</v>
      </c>
      <c r="E162" s="123">
        <f t="shared" si="222"/>
        <v>0</v>
      </c>
      <c r="F162" s="94">
        <f t="shared" ca="1" si="223"/>
        <v>0</v>
      </c>
      <c r="G162" s="31"/>
      <c r="H162" s="94">
        <f ca="1">MIN(IFERROR(SUM(OFFSET(H101,0,-H44,1,H44))/$F101,0),SUM($H101:$CC101)-SUM($G162:G162))</f>
        <v>0</v>
      </c>
      <c r="I162" s="94">
        <f ca="1">MIN(IFERROR(SUM(OFFSET(I101,0,-I44,1,I44))/$F101,0),SUM($H101:$CC101)-SUM($G162:H162))</f>
        <v>0</v>
      </c>
      <c r="J162" s="94">
        <f ca="1">MIN(IFERROR(SUM(OFFSET(J101,0,-J44,1,J44))/$F101,0),SUM($H101:$CC101)-SUM($G162:I162))</f>
        <v>0</v>
      </c>
      <c r="K162" s="94">
        <f ca="1">MIN(IFERROR(SUM(OFFSET(K101,0,-K44,1,K44))/$F101,0),SUM($H101:$CC101)-SUM($G162:J162))</f>
        <v>0</v>
      </c>
      <c r="L162" s="94">
        <f ca="1">MIN(IFERROR(SUM(OFFSET(L101,0,-L44,1,L44))/$F101,0),SUM($H101:$CC101)-SUM($G162:K162))</f>
        <v>0</v>
      </c>
      <c r="M162" s="94">
        <f ca="1">MIN(IFERROR(SUM(OFFSET(M101,0,-M44,1,M44))/$F101,0),SUM($H101:$CC101)-SUM($G162:L162))</f>
        <v>0</v>
      </c>
      <c r="N162" s="94">
        <f ca="1">MIN(IFERROR(SUM(OFFSET(N101,0,-N44,1,N44))/$F101,0),SUM($H101:$CC101)-SUM($G162:M162))</f>
        <v>0</v>
      </c>
      <c r="O162" s="94">
        <f ca="1">MIN(IFERROR(SUM(OFFSET(O101,0,-O44,1,O44))/$F101,0),SUM($H101:$CC101)-SUM($G162:N162))</f>
        <v>0</v>
      </c>
      <c r="P162" s="94">
        <f ca="1">MIN(IFERROR(SUM(OFFSET(P101,0,-P44,1,P44))/$F101,0),SUM($H101:$CC101)-SUM($G162:O162))</f>
        <v>0</v>
      </c>
      <c r="Q162" s="94">
        <f ca="1">MIN(IFERROR(SUM(OFFSET(Q101,0,-Q44,1,Q44))/$F101,0),SUM($H101:$CC101)-SUM($G162:P162))</f>
        <v>0</v>
      </c>
      <c r="R162" s="94">
        <f ca="1">MIN(IFERROR(SUM(OFFSET(R101,0,-R44,1,R44))/$F101,0),SUM($H101:$CC101)-SUM($G162:Q162))</f>
        <v>0</v>
      </c>
      <c r="S162" s="94">
        <f ca="1">MIN(IFERROR(SUM(OFFSET(S101,0,-S44,1,S44))/$F101,0),SUM($H101:$CC101)-SUM($G162:R162))</f>
        <v>0</v>
      </c>
      <c r="T162" s="94">
        <f ca="1">MIN(IFERROR(SUM(OFFSET(T101,0,-T44,1,T44))/$F101,0),SUM($H101:$CC101)-SUM($G162:S162))</f>
        <v>0</v>
      </c>
      <c r="U162" s="94">
        <f ca="1">MIN(IFERROR(SUM(OFFSET(U101,0,-U44,1,U44))/$F101,0),SUM($H101:$CC101)-SUM($G162:T162))</f>
        <v>0</v>
      </c>
      <c r="V162" s="94">
        <f ca="1">MIN(IFERROR(SUM(OFFSET(V101,0,-V44,1,V44))/$F101,0),SUM($H101:$CC101)-SUM($G162:U162))</f>
        <v>0</v>
      </c>
      <c r="W162" s="94">
        <f ca="1">MIN(IFERROR(SUM(OFFSET(W101,0,-W44,1,W44))/$F101,0),SUM($H101:$CC101)-SUM($G162:V162))</f>
        <v>0</v>
      </c>
      <c r="X162" s="94">
        <f ca="1">MIN(IFERROR(SUM(OFFSET(X101,0,-X44,1,X44))/$F101,0),SUM($H101:$CC101)-SUM($G162:W162))</f>
        <v>0</v>
      </c>
      <c r="Y162" s="94">
        <f ca="1">MIN(IFERROR(SUM(OFFSET(Y101,0,-Y44,1,Y44))/$F101,0),SUM($H101:$CC101)-SUM($G162:X162))</f>
        <v>0</v>
      </c>
      <c r="Z162" s="94">
        <f ca="1">MIN(IFERROR(SUM(OFFSET(Z101,0,-Z44,1,Z44))/$F101,0),SUM($H101:$CC101)-SUM($G162:Y162))</f>
        <v>0</v>
      </c>
      <c r="AA162" s="94">
        <f ca="1">MIN(IFERROR(SUM(OFFSET(AA101,0,-AA44,1,AA44))/$F101,0),SUM($H101:$CC101)-SUM($G162:Z162))</f>
        <v>0</v>
      </c>
      <c r="AB162" s="94">
        <f ca="1">MIN(IFERROR(SUM(OFFSET(AB101,0,-AB44,1,AB44))/$F101,0),SUM($H101:$CC101)-SUM($G162:AA162))</f>
        <v>0</v>
      </c>
      <c r="AC162" s="94">
        <f ca="1">MIN(IFERROR(SUM(OFFSET(AC101,0,-AC44,1,AC44))/$F101,0),SUM($H101:$CC101)-SUM($G162:AB162))</f>
        <v>0</v>
      </c>
      <c r="AD162" s="94">
        <f ca="1">MIN(IFERROR(SUM(OFFSET(AD101,0,-AD44,1,AD44))/$F101,0),SUM($H101:$CC101)-SUM($G162:AC162))</f>
        <v>0</v>
      </c>
      <c r="AE162" s="94">
        <f ca="1">MIN(IFERROR(SUM(OFFSET(AE101,0,-AE44,1,AE44))/$F101,0),SUM($H101:$CC101)-SUM($G162:AD162))</f>
        <v>0</v>
      </c>
      <c r="AF162" s="94">
        <f ca="1">MIN(IFERROR(SUM(OFFSET(AF101,0,-AF44,1,AF44))/$F101,0),SUM($H101:$CC101)-SUM($G162:AE162))</f>
        <v>0</v>
      </c>
      <c r="AG162" s="94">
        <f ca="1">MIN(IFERROR(SUM(OFFSET(AG101,0,-AG44,1,AG44))/$F101,0),SUM($H101:$CC101)-SUM($G162:AF162))</f>
        <v>0</v>
      </c>
      <c r="AH162" s="94">
        <f ca="1">MIN(IFERROR(SUM(OFFSET(AH101,0,-AH44,1,AH44))/$F101,0),SUM($H101:$CC101)-SUM($G162:AG162))</f>
        <v>0</v>
      </c>
      <c r="AI162" s="94">
        <f ca="1">MIN(IFERROR(SUM(OFFSET(AI101,0,-AI44,1,AI44))/$F101,0),SUM($H101:$CC101)-SUM($G162:AH162))</f>
        <v>0</v>
      </c>
      <c r="AJ162" s="94">
        <f ca="1">MIN(IFERROR(SUM(OFFSET(AJ101,0,-AJ44,1,AJ44))/$F101,0),SUM($H101:$CC101)-SUM($G162:AI162))</f>
        <v>0</v>
      </c>
      <c r="AK162" s="94">
        <f ca="1">MIN(IFERROR(SUM(OFFSET(AK101,0,-AK44,1,AK44))/$F101,0),SUM($H101:$CC101)-SUM($G162:AJ162))</f>
        <v>0</v>
      </c>
      <c r="AL162" s="94">
        <f ca="1">MIN(IFERROR(SUM(OFFSET(AL101,0,-AL44,1,AL44))/$F101,0),SUM($H101:$CC101)-SUM($G162:AK162))</f>
        <v>0</v>
      </c>
      <c r="AM162" s="94">
        <f ca="1">MIN(IFERROR(SUM(OFFSET(AM101,0,-AM44,1,AM44))/$F101,0),SUM($H101:$CC101)-SUM($G162:AL162))</f>
        <v>0</v>
      </c>
      <c r="AN162" s="94">
        <f ca="1">MIN(IFERROR(SUM(OFFSET(AN101,0,-AN44,1,AN44))/$F101,0),SUM($H101:$CC101)-SUM($G162:AM162))</f>
        <v>0</v>
      </c>
      <c r="AO162" s="94">
        <f ca="1">MIN(IFERROR(SUM(OFFSET(AO101,0,-AO44,1,AO44))/$F101,0),SUM($H101:$CC101)-SUM($G162:AN162))</f>
        <v>0</v>
      </c>
      <c r="AP162" s="94">
        <f ca="1">MIN(IFERROR(SUM(OFFSET(AP101,0,-AP44,1,AP44))/$F101,0),SUM($H101:$CC101)-SUM($G162:AO162))</f>
        <v>0</v>
      </c>
      <c r="AQ162" s="94">
        <f ca="1">MIN(IFERROR(SUM(OFFSET(AQ101,0,-AQ44,1,AQ44))/$F101,0),SUM($H101:$CC101)-SUM($G162:AP162))</f>
        <v>0</v>
      </c>
      <c r="AR162" s="94">
        <f ca="1">MIN(IFERROR(SUM(OFFSET(AR101,0,-AR44,1,AR44))/$F101,0),SUM($H101:$CC101)-SUM($G162:AQ162))</f>
        <v>0</v>
      </c>
      <c r="AS162" s="94">
        <f ca="1">MIN(IFERROR(SUM(OFFSET(AS101,0,-AS44,1,AS44))/$F101,0),SUM($H101:$CC101)-SUM($G162:AR162))</f>
        <v>0</v>
      </c>
      <c r="AT162" s="94">
        <f ca="1">MIN(IFERROR(SUM(OFFSET(AT101,0,-AT44,1,AT44))/$F101,0),SUM($H101:$CC101)-SUM($G162:AS162))</f>
        <v>0</v>
      </c>
      <c r="AU162" s="94">
        <f ca="1">MIN(IFERROR(SUM(OFFSET(AU101,0,-AU44,1,AU44))/$F101,0),SUM($H101:$CC101)-SUM($G162:AT162))</f>
        <v>0</v>
      </c>
      <c r="AV162" s="94">
        <f ca="1">MIN(IFERROR(SUM(OFFSET(AV101,0,-AV44,1,AV44))/$F101,0),SUM($H101:$CC101)-SUM($G162:AU162))</f>
        <v>0</v>
      </c>
      <c r="AW162" s="94">
        <f ca="1">MIN(IFERROR(SUM(OFFSET(AW101,0,-AW44,1,AW44))/$F101,0),SUM($H101:$CC101)-SUM($G162:AV162))</f>
        <v>0</v>
      </c>
      <c r="AX162" s="94">
        <f ca="1">MIN(IFERROR(SUM(OFFSET(AX101,0,-AX44,1,AX44))/$F101,0),SUM($H101:$CC101)-SUM($G162:AW162))</f>
        <v>0</v>
      </c>
      <c r="AY162" s="94">
        <f ca="1">MIN(IFERROR(SUM(OFFSET(AY101,0,-AY44,1,AY44))/$F101,0),SUM($H101:$CC101)-SUM($G162:AX162))</f>
        <v>0</v>
      </c>
      <c r="AZ162" s="94">
        <f ca="1">MIN(IFERROR(SUM(OFFSET(AZ101,0,-AZ44,1,AZ44))/$F101,0),SUM($H101:$CC101)-SUM($G162:AY162))</f>
        <v>0</v>
      </c>
      <c r="BA162" s="94">
        <f ca="1">MIN(IFERROR(SUM(OFFSET(BA101,0,-BA44,1,BA44))/$F101,0),SUM($H101:$CC101)-SUM($G162:AZ162))</f>
        <v>0</v>
      </c>
      <c r="BB162" s="94">
        <f ca="1">MIN(IFERROR(SUM(OFFSET(BB101,0,-BB44,1,BB44))/$F101,0),SUM($H101:$CC101)-SUM($G162:BA162))</f>
        <v>0</v>
      </c>
      <c r="BC162" s="94">
        <f ca="1">MIN(IFERROR(SUM(OFFSET(BC101,0,-BC44,1,BC44))/$F101,0),SUM($H101:$CC101)-SUM($G162:BB162))</f>
        <v>0</v>
      </c>
      <c r="BD162" s="94">
        <f ca="1">MIN(IFERROR(SUM(OFFSET(BD101,0,-BD44,1,BD44))/$F101,0),SUM($H101:$CC101)-SUM($G162:BC162))</f>
        <v>0</v>
      </c>
      <c r="BE162" s="94">
        <f ca="1">MIN(IFERROR(SUM(OFFSET(BE101,0,-BE44,1,BE44))/$F101,0),SUM($H101:$CC101)-SUM($G162:BD162))</f>
        <v>0</v>
      </c>
      <c r="BF162" s="94">
        <f ca="1">MIN(IFERROR(SUM(OFFSET(BF101,0,-BF44,1,BF44))/$F101,0),SUM($H101:$CC101)-SUM($G162:BE162))</f>
        <v>0</v>
      </c>
      <c r="BG162" s="94">
        <f ca="1">MIN(IFERROR(SUM(OFFSET(BG101,0,-BG44,1,BG44))/$F101,0),SUM($H101:$CC101)-SUM($G162:BF162))</f>
        <v>0</v>
      </c>
      <c r="BH162" s="94">
        <f ca="1">MIN(IFERROR(SUM(OFFSET(BH101,0,-BH44,1,BH44))/$F101,0),SUM($H101:$CC101)-SUM($G162:BG162))</f>
        <v>0</v>
      </c>
      <c r="BI162" s="94">
        <f ca="1">MIN(IFERROR(SUM(OFFSET(BI101,0,-BI44,1,BI44))/$F101,0),SUM($H101:$CC101)-SUM($G162:BH162))</f>
        <v>0</v>
      </c>
      <c r="BJ162" s="94">
        <f ca="1">MIN(IFERROR(SUM(OFFSET(BJ101,0,-BJ44,1,BJ44))/$F101,0),SUM($H101:$CC101)-SUM($G162:BI162))</f>
        <v>0</v>
      </c>
      <c r="BK162" s="94">
        <f ca="1">MIN(IFERROR(SUM(OFFSET(BK101,0,-BK44,1,BK44))/$F101,0),SUM($H101:$CC101)-SUM($G162:BJ162))</f>
        <v>0</v>
      </c>
      <c r="BL162" s="94">
        <f ca="1">MIN(IFERROR(SUM(OFFSET(BL101,0,-BL44,1,BL44))/$F101,0),SUM($H101:$CC101)-SUM($G162:BK162))</f>
        <v>0</v>
      </c>
      <c r="BM162" s="94">
        <f ca="1">MIN(IFERROR(SUM(OFFSET(BM101,0,-BM44,1,BM44))/$F101,0),SUM($H101:$CC101)-SUM($G162:BL162))</f>
        <v>0</v>
      </c>
      <c r="BN162" s="94">
        <f ca="1">MIN(IFERROR(SUM(OFFSET(BN101,0,-BN44,1,BN44))/$F101,0),SUM($H101:$CC101)-SUM($G162:BM162))</f>
        <v>0</v>
      </c>
      <c r="BO162" s="94">
        <f ca="1">MIN(IFERROR(SUM(OFFSET(BO101,0,-BO44,1,BO44))/$F101,0),SUM($H101:$CC101)-SUM($G162:BN162))</f>
        <v>0</v>
      </c>
      <c r="BP162" s="94">
        <f ca="1">MIN(IFERROR(SUM(OFFSET(BP101,0,-BP44,1,BP44))/$F101,0),SUM($H101:$CC101)-SUM($G162:BO162))</f>
        <v>0</v>
      </c>
      <c r="BQ162" s="94">
        <f ca="1">MIN(IFERROR(SUM(OFFSET(BQ101,0,-BQ44,1,BQ44))/$F101,0),SUM($H101:$CC101)-SUM($G162:BP162))</f>
        <v>0</v>
      </c>
      <c r="BR162" s="94">
        <f ca="1">MIN(IFERROR(SUM(OFFSET(BR101,0,-BR44,1,BR44))/$F101,0),SUM($H101:$CC101)-SUM($G162:BQ162))</f>
        <v>0</v>
      </c>
      <c r="BS162" s="94">
        <f ca="1">MIN(IFERROR(SUM(OFFSET(BS101,0,-BS44,1,BS44))/$F101,0),SUM($H101:$CC101)-SUM($G162:BR162))</f>
        <v>0</v>
      </c>
      <c r="BT162" s="94">
        <f ca="1">MIN(IFERROR(SUM(OFFSET(BT101,0,-BT44,1,BT44))/$F101,0),SUM($H101:$CC101)-SUM($G162:BS162))</f>
        <v>0</v>
      </c>
      <c r="BU162" s="94">
        <f ca="1">MIN(IFERROR(SUM(OFFSET(BU101,0,-BU44,1,BU44))/$F101,0),SUM($H101:$CC101)-SUM($G162:BT162))</f>
        <v>0</v>
      </c>
      <c r="BV162" s="94">
        <f ca="1">MIN(IFERROR(SUM(OFFSET(BV101,0,-BV44,1,BV44))/$F101,0),SUM($H101:$CC101)-SUM($G162:BU162))</f>
        <v>0</v>
      </c>
      <c r="BW162" s="94">
        <f ca="1">MIN(IFERROR(SUM(OFFSET(BW101,0,-BW44,1,BW44))/$F101,0),SUM($H101:$CC101)-SUM($G162:BV162))</f>
        <v>0</v>
      </c>
      <c r="BX162" s="94">
        <f ca="1">MIN(IFERROR(SUM(OFFSET(BX101,0,-BX44,1,BX44))/$F101,0),SUM($H101:$CC101)-SUM($G162:BW162))</f>
        <v>0</v>
      </c>
      <c r="BY162" s="94">
        <f ca="1">MIN(IFERROR(SUM(OFFSET(BY101,0,-BY44,1,BY44))/$F101,0),SUM($H101:$CC101)-SUM($G162:BX162))</f>
        <v>0</v>
      </c>
      <c r="BZ162" s="94">
        <f ca="1">MIN(IFERROR(SUM(OFFSET(BZ101,0,-BZ44,1,BZ44))/$F101,0),SUM($H101:$CC101)-SUM($G162:BY162))</f>
        <v>0</v>
      </c>
      <c r="CA162" s="94">
        <f ca="1">MIN(IFERROR(SUM(OFFSET(CA101,0,-CA44,1,CA44))/$F101,0),SUM($H101:$CC101)-SUM($G162:BZ162))</f>
        <v>0</v>
      </c>
      <c r="CB162" s="94">
        <f ca="1">MIN(IFERROR(SUM(OFFSET(CB101,0,-CB44,1,CB44))/$F101,0),SUM($H101:$CC101)-SUM($G162:CA162))</f>
        <v>0</v>
      </c>
      <c r="CC162" s="94">
        <f ca="1">MIN(IFERROR(SUM(OFFSET(CC101,0,-CC44,1,CC44))/$F101,0),SUM($H101:$CC101)-SUM($G162:CB162))</f>
        <v>0</v>
      </c>
    </row>
    <row r="163" spans="1:81" outlineLevel="1" x14ac:dyDescent="0.25">
      <c r="B163" s="92" t="str">
        <f>Inputs!B55</f>
        <v>[Not Used]</v>
      </c>
      <c r="C163" s="98" t="str">
        <f>"Real "&amp;Inputs!$C$8</f>
        <v>Real 2010</v>
      </c>
      <c r="D163" s="230">
        <f t="shared" ca="1" si="221"/>
        <v>0</v>
      </c>
      <c r="E163" s="123">
        <f t="shared" si="222"/>
        <v>0</v>
      </c>
      <c r="F163" s="94">
        <f t="shared" ca="1" si="223"/>
        <v>0</v>
      </c>
      <c r="G163" s="31"/>
      <c r="H163" s="94">
        <f ca="1">MIN(IFERROR(SUM(OFFSET(H102,0,-H45,1,H45))/$F102,0),SUM($H102:$CC102)-SUM($G163:G163))</f>
        <v>0</v>
      </c>
      <c r="I163" s="94">
        <f ca="1">MIN(IFERROR(SUM(OFFSET(I102,0,-I45,1,I45))/$F102,0),SUM($H102:$CC102)-SUM($G163:H163))</f>
        <v>0</v>
      </c>
      <c r="J163" s="94">
        <f ca="1">MIN(IFERROR(SUM(OFFSET(J102,0,-J45,1,J45))/$F102,0),SUM($H102:$CC102)-SUM($G163:I163))</f>
        <v>0</v>
      </c>
      <c r="K163" s="94">
        <f ca="1">MIN(IFERROR(SUM(OFFSET(K102,0,-K45,1,K45))/$F102,0),SUM($H102:$CC102)-SUM($G163:J163))</f>
        <v>0</v>
      </c>
      <c r="L163" s="94">
        <f ca="1">MIN(IFERROR(SUM(OFFSET(L102,0,-L45,1,L45))/$F102,0),SUM($H102:$CC102)-SUM($G163:K163))</f>
        <v>0</v>
      </c>
      <c r="M163" s="94">
        <f ca="1">MIN(IFERROR(SUM(OFFSET(M102,0,-M45,1,M45))/$F102,0),SUM($H102:$CC102)-SUM($G163:L163))</f>
        <v>0</v>
      </c>
      <c r="N163" s="94">
        <f ca="1">MIN(IFERROR(SUM(OFFSET(N102,0,-N45,1,N45))/$F102,0),SUM($H102:$CC102)-SUM($G163:M163))</f>
        <v>0</v>
      </c>
      <c r="O163" s="94">
        <f ca="1">MIN(IFERROR(SUM(OFFSET(O102,0,-O45,1,O45))/$F102,0),SUM($H102:$CC102)-SUM($G163:N163))</f>
        <v>0</v>
      </c>
      <c r="P163" s="94">
        <f ca="1">MIN(IFERROR(SUM(OFFSET(P102,0,-P45,1,P45))/$F102,0),SUM($H102:$CC102)-SUM($G163:O163))</f>
        <v>0</v>
      </c>
      <c r="Q163" s="94">
        <f ca="1">MIN(IFERROR(SUM(OFFSET(Q102,0,-Q45,1,Q45))/$F102,0),SUM($H102:$CC102)-SUM($G163:P163))</f>
        <v>0</v>
      </c>
      <c r="R163" s="94">
        <f ca="1">MIN(IFERROR(SUM(OFFSET(R102,0,-R45,1,R45))/$F102,0),SUM($H102:$CC102)-SUM($G163:Q163))</f>
        <v>0</v>
      </c>
      <c r="S163" s="94">
        <f ca="1">MIN(IFERROR(SUM(OFFSET(S102,0,-S45,1,S45))/$F102,0),SUM($H102:$CC102)-SUM($G163:R163))</f>
        <v>0</v>
      </c>
      <c r="T163" s="94">
        <f ca="1">MIN(IFERROR(SUM(OFFSET(T102,0,-T45,1,T45))/$F102,0),SUM($H102:$CC102)-SUM($G163:S163))</f>
        <v>0</v>
      </c>
      <c r="U163" s="94">
        <f ca="1">MIN(IFERROR(SUM(OFFSET(U102,0,-U45,1,U45))/$F102,0),SUM($H102:$CC102)-SUM($G163:T163))</f>
        <v>0</v>
      </c>
      <c r="V163" s="94">
        <f ca="1">MIN(IFERROR(SUM(OFFSET(V102,0,-V45,1,V45))/$F102,0),SUM($H102:$CC102)-SUM($G163:U163))</f>
        <v>0</v>
      </c>
      <c r="W163" s="94">
        <f ca="1">MIN(IFERROR(SUM(OFFSET(W102,0,-W45,1,W45))/$F102,0),SUM($H102:$CC102)-SUM($G163:V163))</f>
        <v>0</v>
      </c>
      <c r="X163" s="94">
        <f ca="1">MIN(IFERROR(SUM(OFFSET(X102,0,-X45,1,X45))/$F102,0),SUM($H102:$CC102)-SUM($G163:W163))</f>
        <v>0</v>
      </c>
      <c r="Y163" s="94">
        <f ca="1">MIN(IFERROR(SUM(OFFSET(Y102,0,-Y45,1,Y45))/$F102,0),SUM($H102:$CC102)-SUM($G163:X163))</f>
        <v>0</v>
      </c>
      <c r="Z163" s="94">
        <f ca="1">MIN(IFERROR(SUM(OFFSET(Z102,0,-Z45,1,Z45))/$F102,0),SUM($H102:$CC102)-SUM($G163:Y163))</f>
        <v>0</v>
      </c>
      <c r="AA163" s="94">
        <f ca="1">MIN(IFERROR(SUM(OFFSET(AA102,0,-AA45,1,AA45))/$F102,0),SUM($H102:$CC102)-SUM($G163:Z163))</f>
        <v>0</v>
      </c>
      <c r="AB163" s="94">
        <f ca="1">MIN(IFERROR(SUM(OFFSET(AB102,0,-AB45,1,AB45))/$F102,0),SUM($H102:$CC102)-SUM($G163:AA163))</f>
        <v>0</v>
      </c>
      <c r="AC163" s="94">
        <f ca="1">MIN(IFERROR(SUM(OFFSET(AC102,0,-AC45,1,AC45))/$F102,0),SUM($H102:$CC102)-SUM($G163:AB163))</f>
        <v>0</v>
      </c>
      <c r="AD163" s="94">
        <f ca="1">MIN(IFERROR(SUM(OFFSET(AD102,0,-AD45,1,AD45))/$F102,0),SUM($H102:$CC102)-SUM($G163:AC163))</f>
        <v>0</v>
      </c>
      <c r="AE163" s="94">
        <f ca="1">MIN(IFERROR(SUM(OFFSET(AE102,0,-AE45,1,AE45))/$F102,0),SUM($H102:$CC102)-SUM($G163:AD163))</f>
        <v>0</v>
      </c>
      <c r="AF163" s="94">
        <f ca="1">MIN(IFERROR(SUM(OFFSET(AF102,0,-AF45,1,AF45))/$F102,0),SUM($H102:$CC102)-SUM($G163:AE163))</f>
        <v>0</v>
      </c>
      <c r="AG163" s="94">
        <f ca="1">MIN(IFERROR(SUM(OFFSET(AG102,0,-AG45,1,AG45))/$F102,0),SUM($H102:$CC102)-SUM($G163:AF163))</f>
        <v>0</v>
      </c>
      <c r="AH163" s="94">
        <f ca="1">MIN(IFERROR(SUM(OFFSET(AH102,0,-AH45,1,AH45))/$F102,0),SUM($H102:$CC102)-SUM($G163:AG163))</f>
        <v>0</v>
      </c>
      <c r="AI163" s="94">
        <f ca="1">MIN(IFERROR(SUM(OFFSET(AI102,0,-AI45,1,AI45))/$F102,0),SUM($H102:$CC102)-SUM($G163:AH163))</f>
        <v>0</v>
      </c>
      <c r="AJ163" s="94">
        <f ca="1">MIN(IFERROR(SUM(OFFSET(AJ102,0,-AJ45,1,AJ45))/$F102,0),SUM($H102:$CC102)-SUM($G163:AI163))</f>
        <v>0</v>
      </c>
      <c r="AK163" s="94">
        <f ca="1">MIN(IFERROR(SUM(OFFSET(AK102,0,-AK45,1,AK45))/$F102,0),SUM($H102:$CC102)-SUM($G163:AJ163))</f>
        <v>0</v>
      </c>
      <c r="AL163" s="94">
        <f ca="1">MIN(IFERROR(SUM(OFFSET(AL102,0,-AL45,1,AL45))/$F102,0),SUM($H102:$CC102)-SUM($G163:AK163))</f>
        <v>0</v>
      </c>
      <c r="AM163" s="94">
        <f ca="1">MIN(IFERROR(SUM(OFFSET(AM102,0,-AM45,1,AM45))/$F102,0),SUM($H102:$CC102)-SUM($G163:AL163))</f>
        <v>0</v>
      </c>
      <c r="AN163" s="94">
        <f ca="1">MIN(IFERROR(SUM(OFFSET(AN102,0,-AN45,1,AN45))/$F102,0),SUM($H102:$CC102)-SUM($G163:AM163))</f>
        <v>0</v>
      </c>
      <c r="AO163" s="94">
        <f ca="1">MIN(IFERROR(SUM(OFFSET(AO102,0,-AO45,1,AO45))/$F102,0),SUM($H102:$CC102)-SUM($G163:AN163))</f>
        <v>0</v>
      </c>
      <c r="AP163" s="94">
        <f ca="1">MIN(IFERROR(SUM(OFFSET(AP102,0,-AP45,1,AP45))/$F102,0),SUM($H102:$CC102)-SUM($G163:AO163))</f>
        <v>0</v>
      </c>
      <c r="AQ163" s="94">
        <f ca="1">MIN(IFERROR(SUM(OFFSET(AQ102,0,-AQ45,1,AQ45))/$F102,0),SUM($H102:$CC102)-SUM($G163:AP163))</f>
        <v>0</v>
      </c>
      <c r="AR163" s="94">
        <f ca="1">MIN(IFERROR(SUM(OFFSET(AR102,0,-AR45,1,AR45))/$F102,0),SUM($H102:$CC102)-SUM($G163:AQ163))</f>
        <v>0</v>
      </c>
      <c r="AS163" s="94">
        <f ca="1">MIN(IFERROR(SUM(OFFSET(AS102,0,-AS45,1,AS45))/$F102,0),SUM($H102:$CC102)-SUM($G163:AR163))</f>
        <v>0</v>
      </c>
      <c r="AT163" s="94">
        <f ca="1">MIN(IFERROR(SUM(OFFSET(AT102,0,-AT45,1,AT45))/$F102,0),SUM($H102:$CC102)-SUM($G163:AS163))</f>
        <v>0</v>
      </c>
      <c r="AU163" s="94">
        <f ca="1">MIN(IFERROR(SUM(OFFSET(AU102,0,-AU45,1,AU45))/$F102,0),SUM($H102:$CC102)-SUM($G163:AT163))</f>
        <v>0</v>
      </c>
      <c r="AV163" s="94">
        <f ca="1">MIN(IFERROR(SUM(OFFSET(AV102,0,-AV45,1,AV45))/$F102,0),SUM($H102:$CC102)-SUM($G163:AU163))</f>
        <v>0</v>
      </c>
      <c r="AW163" s="94">
        <f ca="1">MIN(IFERROR(SUM(OFFSET(AW102,0,-AW45,1,AW45))/$F102,0),SUM($H102:$CC102)-SUM($G163:AV163))</f>
        <v>0</v>
      </c>
      <c r="AX163" s="94">
        <f ca="1">MIN(IFERROR(SUM(OFFSET(AX102,0,-AX45,1,AX45))/$F102,0),SUM($H102:$CC102)-SUM($G163:AW163))</f>
        <v>0</v>
      </c>
      <c r="AY163" s="94">
        <f ca="1">MIN(IFERROR(SUM(OFFSET(AY102,0,-AY45,1,AY45))/$F102,0),SUM($H102:$CC102)-SUM($G163:AX163))</f>
        <v>0</v>
      </c>
      <c r="AZ163" s="94">
        <f ca="1">MIN(IFERROR(SUM(OFFSET(AZ102,0,-AZ45,1,AZ45))/$F102,0),SUM($H102:$CC102)-SUM($G163:AY163))</f>
        <v>0</v>
      </c>
      <c r="BA163" s="94">
        <f ca="1">MIN(IFERROR(SUM(OFFSET(BA102,0,-BA45,1,BA45))/$F102,0),SUM($H102:$CC102)-SUM($G163:AZ163))</f>
        <v>0</v>
      </c>
      <c r="BB163" s="94">
        <f ca="1">MIN(IFERROR(SUM(OFFSET(BB102,0,-BB45,1,BB45))/$F102,0),SUM($H102:$CC102)-SUM($G163:BA163))</f>
        <v>0</v>
      </c>
      <c r="BC163" s="94">
        <f ca="1">MIN(IFERROR(SUM(OFFSET(BC102,0,-BC45,1,BC45))/$F102,0),SUM($H102:$CC102)-SUM($G163:BB163))</f>
        <v>0</v>
      </c>
      <c r="BD163" s="94">
        <f ca="1">MIN(IFERROR(SUM(OFFSET(BD102,0,-BD45,1,BD45))/$F102,0),SUM($H102:$CC102)-SUM($G163:BC163))</f>
        <v>0</v>
      </c>
      <c r="BE163" s="94">
        <f ca="1">MIN(IFERROR(SUM(OFFSET(BE102,0,-BE45,1,BE45))/$F102,0),SUM($H102:$CC102)-SUM($G163:BD163))</f>
        <v>0</v>
      </c>
      <c r="BF163" s="94">
        <f ca="1">MIN(IFERROR(SUM(OFFSET(BF102,0,-BF45,1,BF45))/$F102,0),SUM($H102:$CC102)-SUM($G163:BE163))</f>
        <v>0</v>
      </c>
      <c r="BG163" s="94">
        <f ca="1">MIN(IFERROR(SUM(OFFSET(BG102,0,-BG45,1,BG45))/$F102,0),SUM($H102:$CC102)-SUM($G163:BF163))</f>
        <v>0</v>
      </c>
      <c r="BH163" s="94">
        <f ca="1">MIN(IFERROR(SUM(OFFSET(BH102,0,-BH45,1,BH45))/$F102,0),SUM($H102:$CC102)-SUM($G163:BG163))</f>
        <v>0</v>
      </c>
      <c r="BI163" s="94">
        <f ca="1">MIN(IFERROR(SUM(OFFSET(BI102,0,-BI45,1,BI45))/$F102,0),SUM($H102:$CC102)-SUM($G163:BH163))</f>
        <v>0</v>
      </c>
      <c r="BJ163" s="94">
        <f ca="1">MIN(IFERROR(SUM(OFFSET(BJ102,0,-BJ45,1,BJ45))/$F102,0),SUM($H102:$CC102)-SUM($G163:BI163))</f>
        <v>0</v>
      </c>
      <c r="BK163" s="94">
        <f ca="1">MIN(IFERROR(SUM(OFFSET(BK102,0,-BK45,1,BK45))/$F102,0),SUM($H102:$CC102)-SUM($G163:BJ163))</f>
        <v>0</v>
      </c>
      <c r="BL163" s="94">
        <f ca="1">MIN(IFERROR(SUM(OFFSET(BL102,0,-BL45,1,BL45))/$F102,0),SUM($H102:$CC102)-SUM($G163:BK163))</f>
        <v>0</v>
      </c>
      <c r="BM163" s="94">
        <f ca="1">MIN(IFERROR(SUM(OFFSET(BM102,0,-BM45,1,BM45))/$F102,0),SUM($H102:$CC102)-SUM($G163:BL163))</f>
        <v>0</v>
      </c>
      <c r="BN163" s="94">
        <f ca="1">MIN(IFERROR(SUM(OFFSET(BN102,0,-BN45,1,BN45))/$F102,0),SUM($H102:$CC102)-SUM($G163:BM163))</f>
        <v>0</v>
      </c>
      <c r="BO163" s="94">
        <f ca="1">MIN(IFERROR(SUM(OFFSET(BO102,0,-BO45,1,BO45))/$F102,0),SUM($H102:$CC102)-SUM($G163:BN163))</f>
        <v>0</v>
      </c>
      <c r="BP163" s="94">
        <f ca="1">MIN(IFERROR(SUM(OFFSET(BP102,0,-BP45,1,BP45))/$F102,0),SUM($H102:$CC102)-SUM($G163:BO163))</f>
        <v>0</v>
      </c>
      <c r="BQ163" s="94">
        <f ca="1">MIN(IFERROR(SUM(OFFSET(BQ102,0,-BQ45,1,BQ45))/$F102,0),SUM($H102:$CC102)-SUM($G163:BP163))</f>
        <v>0</v>
      </c>
      <c r="BR163" s="94">
        <f ca="1">MIN(IFERROR(SUM(OFFSET(BR102,0,-BR45,1,BR45))/$F102,0),SUM($H102:$CC102)-SUM($G163:BQ163))</f>
        <v>0</v>
      </c>
      <c r="BS163" s="94">
        <f ca="1">MIN(IFERROR(SUM(OFFSET(BS102,0,-BS45,1,BS45))/$F102,0),SUM($H102:$CC102)-SUM($G163:BR163))</f>
        <v>0</v>
      </c>
      <c r="BT163" s="94">
        <f ca="1">MIN(IFERROR(SUM(OFFSET(BT102,0,-BT45,1,BT45))/$F102,0),SUM($H102:$CC102)-SUM($G163:BS163))</f>
        <v>0</v>
      </c>
      <c r="BU163" s="94">
        <f ca="1">MIN(IFERROR(SUM(OFFSET(BU102,0,-BU45,1,BU45))/$F102,0),SUM($H102:$CC102)-SUM($G163:BT163))</f>
        <v>0</v>
      </c>
      <c r="BV163" s="94">
        <f ca="1">MIN(IFERROR(SUM(OFFSET(BV102,0,-BV45,1,BV45))/$F102,0),SUM($H102:$CC102)-SUM($G163:BU163))</f>
        <v>0</v>
      </c>
      <c r="BW163" s="94">
        <f ca="1">MIN(IFERROR(SUM(OFFSET(BW102,0,-BW45,1,BW45))/$F102,0),SUM($H102:$CC102)-SUM($G163:BV163))</f>
        <v>0</v>
      </c>
      <c r="BX163" s="94">
        <f ca="1">MIN(IFERROR(SUM(OFFSET(BX102,0,-BX45,1,BX45))/$F102,0),SUM($H102:$CC102)-SUM($G163:BW163))</f>
        <v>0</v>
      </c>
      <c r="BY163" s="94">
        <f ca="1">MIN(IFERROR(SUM(OFFSET(BY102,0,-BY45,1,BY45))/$F102,0),SUM($H102:$CC102)-SUM($G163:BX163))</f>
        <v>0</v>
      </c>
      <c r="BZ163" s="94">
        <f ca="1">MIN(IFERROR(SUM(OFFSET(BZ102,0,-BZ45,1,BZ45))/$F102,0),SUM($H102:$CC102)-SUM($G163:BY163))</f>
        <v>0</v>
      </c>
      <c r="CA163" s="94">
        <f ca="1">MIN(IFERROR(SUM(OFFSET(CA102,0,-CA45,1,CA45))/$F102,0),SUM($H102:$CC102)-SUM($G163:BZ163))</f>
        <v>0</v>
      </c>
      <c r="CB163" s="94">
        <f ca="1">MIN(IFERROR(SUM(OFFSET(CB102,0,-CB45,1,CB45))/$F102,0),SUM($H102:$CC102)-SUM($G163:CA163))</f>
        <v>0</v>
      </c>
      <c r="CC163" s="94">
        <f ca="1">MIN(IFERROR(SUM(OFFSET(CC102,0,-CC45,1,CC45))/$F102,0),SUM($H102:$CC102)-SUM($G163:CB163))</f>
        <v>0</v>
      </c>
    </row>
    <row r="164" spans="1:81" outlineLevel="1" x14ac:dyDescent="0.25">
      <c r="B164" s="92" t="str">
        <f>Inputs!B56</f>
        <v>[Not Used]</v>
      </c>
      <c r="C164" s="98" t="str">
        <f>"Real "&amp;Inputs!$C$8</f>
        <v>Real 2010</v>
      </c>
      <c r="D164" s="230">
        <f t="shared" ca="1" si="221"/>
        <v>0</v>
      </c>
      <c r="E164" s="123">
        <f t="shared" si="222"/>
        <v>0</v>
      </c>
      <c r="F164" s="94">
        <f t="shared" ca="1" si="223"/>
        <v>0</v>
      </c>
      <c r="G164" s="31"/>
      <c r="H164" s="94">
        <f ca="1">MIN(IFERROR(SUM(OFFSET(H103,0,-H46,1,H46))/$F103,0),SUM($H103:$CC103)-SUM($G164:G164))</f>
        <v>0</v>
      </c>
      <c r="I164" s="94">
        <f ca="1">MIN(IFERROR(SUM(OFFSET(I103,0,-I46,1,I46))/$F103,0),SUM($H103:$CC103)-SUM($G164:H164))</f>
        <v>0</v>
      </c>
      <c r="J164" s="94">
        <f ca="1">MIN(IFERROR(SUM(OFFSET(J103,0,-J46,1,J46))/$F103,0),SUM($H103:$CC103)-SUM($G164:I164))</f>
        <v>0</v>
      </c>
      <c r="K164" s="94">
        <f ca="1">MIN(IFERROR(SUM(OFFSET(K103,0,-K46,1,K46))/$F103,0),SUM($H103:$CC103)-SUM($G164:J164))</f>
        <v>0</v>
      </c>
      <c r="L164" s="94">
        <f ca="1">MIN(IFERROR(SUM(OFFSET(L103,0,-L46,1,L46))/$F103,0),SUM($H103:$CC103)-SUM($G164:K164))</f>
        <v>0</v>
      </c>
      <c r="M164" s="94">
        <f ca="1">MIN(IFERROR(SUM(OFFSET(M103,0,-M46,1,M46))/$F103,0),SUM($H103:$CC103)-SUM($G164:L164))</f>
        <v>0</v>
      </c>
      <c r="N164" s="94">
        <f ca="1">MIN(IFERROR(SUM(OFFSET(N103,0,-N46,1,N46))/$F103,0),SUM($H103:$CC103)-SUM($G164:M164))</f>
        <v>0</v>
      </c>
      <c r="O164" s="94">
        <f ca="1">MIN(IFERROR(SUM(OFFSET(O103,0,-O46,1,O46))/$F103,0),SUM($H103:$CC103)-SUM($G164:N164))</f>
        <v>0</v>
      </c>
      <c r="P164" s="94">
        <f ca="1">MIN(IFERROR(SUM(OFFSET(P103,0,-P46,1,P46))/$F103,0),SUM($H103:$CC103)-SUM($G164:O164))</f>
        <v>0</v>
      </c>
      <c r="Q164" s="94">
        <f ca="1">MIN(IFERROR(SUM(OFFSET(Q103,0,-Q46,1,Q46))/$F103,0),SUM($H103:$CC103)-SUM($G164:P164))</f>
        <v>0</v>
      </c>
      <c r="R164" s="94">
        <f ca="1">MIN(IFERROR(SUM(OFFSET(R103,0,-R46,1,R46))/$F103,0),SUM($H103:$CC103)-SUM($G164:Q164))</f>
        <v>0</v>
      </c>
      <c r="S164" s="94">
        <f ca="1">MIN(IFERROR(SUM(OFFSET(S103,0,-S46,1,S46))/$F103,0),SUM($H103:$CC103)-SUM($G164:R164))</f>
        <v>0</v>
      </c>
      <c r="T164" s="94">
        <f ca="1">MIN(IFERROR(SUM(OFFSET(T103,0,-T46,1,T46))/$F103,0),SUM($H103:$CC103)-SUM($G164:S164))</f>
        <v>0</v>
      </c>
      <c r="U164" s="94">
        <f ca="1">MIN(IFERROR(SUM(OFFSET(U103,0,-U46,1,U46))/$F103,0),SUM($H103:$CC103)-SUM($G164:T164))</f>
        <v>0</v>
      </c>
      <c r="V164" s="94">
        <f ca="1">MIN(IFERROR(SUM(OFFSET(V103,0,-V46,1,V46))/$F103,0),SUM($H103:$CC103)-SUM($G164:U164))</f>
        <v>0</v>
      </c>
      <c r="W164" s="94">
        <f ca="1">MIN(IFERROR(SUM(OFFSET(W103,0,-W46,1,W46))/$F103,0),SUM($H103:$CC103)-SUM($G164:V164))</f>
        <v>0</v>
      </c>
      <c r="X164" s="94">
        <f ca="1">MIN(IFERROR(SUM(OFFSET(X103,0,-X46,1,X46))/$F103,0),SUM($H103:$CC103)-SUM($G164:W164))</f>
        <v>0</v>
      </c>
      <c r="Y164" s="94">
        <f ca="1">MIN(IFERROR(SUM(OFFSET(Y103,0,-Y46,1,Y46))/$F103,0),SUM($H103:$CC103)-SUM($G164:X164))</f>
        <v>0</v>
      </c>
      <c r="Z164" s="94">
        <f ca="1">MIN(IFERROR(SUM(OFFSET(Z103,0,-Z46,1,Z46))/$F103,0),SUM($H103:$CC103)-SUM($G164:Y164))</f>
        <v>0</v>
      </c>
      <c r="AA164" s="94">
        <f ca="1">MIN(IFERROR(SUM(OFFSET(AA103,0,-AA46,1,AA46))/$F103,0),SUM($H103:$CC103)-SUM($G164:Z164))</f>
        <v>0</v>
      </c>
      <c r="AB164" s="94">
        <f ca="1">MIN(IFERROR(SUM(OFFSET(AB103,0,-AB46,1,AB46))/$F103,0),SUM($H103:$CC103)-SUM($G164:AA164))</f>
        <v>0</v>
      </c>
      <c r="AC164" s="94">
        <f ca="1">MIN(IFERROR(SUM(OFFSET(AC103,0,-AC46,1,AC46))/$F103,0),SUM($H103:$CC103)-SUM($G164:AB164))</f>
        <v>0</v>
      </c>
      <c r="AD164" s="94">
        <f ca="1">MIN(IFERROR(SUM(OFFSET(AD103,0,-AD46,1,AD46))/$F103,0),SUM($H103:$CC103)-SUM($G164:AC164))</f>
        <v>0</v>
      </c>
      <c r="AE164" s="94">
        <f ca="1">MIN(IFERROR(SUM(OFFSET(AE103,0,-AE46,1,AE46))/$F103,0),SUM($H103:$CC103)-SUM($G164:AD164))</f>
        <v>0</v>
      </c>
      <c r="AF164" s="94">
        <f ca="1">MIN(IFERROR(SUM(OFFSET(AF103,0,-AF46,1,AF46))/$F103,0),SUM($H103:$CC103)-SUM($G164:AE164))</f>
        <v>0</v>
      </c>
      <c r="AG164" s="94">
        <f ca="1">MIN(IFERROR(SUM(OFFSET(AG103,0,-AG46,1,AG46))/$F103,0),SUM($H103:$CC103)-SUM($G164:AF164))</f>
        <v>0</v>
      </c>
      <c r="AH164" s="94">
        <f ca="1">MIN(IFERROR(SUM(OFFSET(AH103,0,-AH46,1,AH46))/$F103,0),SUM($H103:$CC103)-SUM($G164:AG164))</f>
        <v>0</v>
      </c>
      <c r="AI164" s="94">
        <f ca="1">MIN(IFERROR(SUM(OFFSET(AI103,0,-AI46,1,AI46))/$F103,0),SUM($H103:$CC103)-SUM($G164:AH164))</f>
        <v>0</v>
      </c>
      <c r="AJ164" s="94">
        <f ca="1">MIN(IFERROR(SUM(OFFSET(AJ103,0,-AJ46,1,AJ46))/$F103,0),SUM($H103:$CC103)-SUM($G164:AI164))</f>
        <v>0</v>
      </c>
      <c r="AK164" s="94">
        <f ca="1">MIN(IFERROR(SUM(OFFSET(AK103,0,-AK46,1,AK46))/$F103,0),SUM($H103:$CC103)-SUM($G164:AJ164))</f>
        <v>0</v>
      </c>
      <c r="AL164" s="94">
        <f ca="1">MIN(IFERROR(SUM(OFFSET(AL103,0,-AL46,1,AL46))/$F103,0),SUM($H103:$CC103)-SUM($G164:AK164))</f>
        <v>0</v>
      </c>
      <c r="AM164" s="94">
        <f ca="1">MIN(IFERROR(SUM(OFFSET(AM103,0,-AM46,1,AM46))/$F103,0),SUM($H103:$CC103)-SUM($G164:AL164))</f>
        <v>0</v>
      </c>
      <c r="AN164" s="94">
        <f ca="1">MIN(IFERROR(SUM(OFFSET(AN103,0,-AN46,1,AN46))/$F103,0),SUM($H103:$CC103)-SUM($G164:AM164))</f>
        <v>0</v>
      </c>
      <c r="AO164" s="94">
        <f ca="1">MIN(IFERROR(SUM(OFFSET(AO103,0,-AO46,1,AO46))/$F103,0),SUM($H103:$CC103)-SUM($G164:AN164))</f>
        <v>0</v>
      </c>
      <c r="AP164" s="94">
        <f ca="1">MIN(IFERROR(SUM(OFFSET(AP103,0,-AP46,1,AP46))/$F103,0),SUM($H103:$CC103)-SUM($G164:AO164))</f>
        <v>0</v>
      </c>
      <c r="AQ164" s="94">
        <f ca="1">MIN(IFERROR(SUM(OFFSET(AQ103,0,-AQ46,1,AQ46))/$F103,0),SUM($H103:$CC103)-SUM($G164:AP164))</f>
        <v>0</v>
      </c>
      <c r="AR164" s="94">
        <f ca="1">MIN(IFERROR(SUM(OFFSET(AR103,0,-AR46,1,AR46))/$F103,0),SUM($H103:$CC103)-SUM($G164:AQ164))</f>
        <v>0</v>
      </c>
      <c r="AS164" s="94">
        <f ca="1">MIN(IFERROR(SUM(OFFSET(AS103,0,-AS46,1,AS46))/$F103,0),SUM($H103:$CC103)-SUM($G164:AR164))</f>
        <v>0</v>
      </c>
      <c r="AT164" s="94">
        <f ca="1">MIN(IFERROR(SUM(OFFSET(AT103,0,-AT46,1,AT46))/$F103,0),SUM($H103:$CC103)-SUM($G164:AS164))</f>
        <v>0</v>
      </c>
      <c r="AU164" s="94">
        <f ca="1">MIN(IFERROR(SUM(OFFSET(AU103,0,-AU46,1,AU46))/$F103,0),SUM($H103:$CC103)-SUM($G164:AT164))</f>
        <v>0</v>
      </c>
      <c r="AV164" s="94">
        <f ca="1">MIN(IFERROR(SUM(OFFSET(AV103,0,-AV46,1,AV46))/$F103,0),SUM($H103:$CC103)-SUM($G164:AU164))</f>
        <v>0</v>
      </c>
      <c r="AW164" s="94">
        <f ca="1">MIN(IFERROR(SUM(OFFSET(AW103,0,-AW46,1,AW46))/$F103,0),SUM($H103:$CC103)-SUM($G164:AV164))</f>
        <v>0</v>
      </c>
      <c r="AX164" s="94">
        <f ca="1">MIN(IFERROR(SUM(OFFSET(AX103,0,-AX46,1,AX46))/$F103,0),SUM($H103:$CC103)-SUM($G164:AW164))</f>
        <v>0</v>
      </c>
      <c r="AY164" s="94">
        <f ca="1">MIN(IFERROR(SUM(OFFSET(AY103,0,-AY46,1,AY46))/$F103,0),SUM($H103:$CC103)-SUM($G164:AX164))</f>
        <v>0</v>
      </c>
      <c r="AZ164" s="94">
        <f ca="1">MIN(IFERROR(SUM(OFFSET(AZ103,0,-AZ46,1,AZ46))/$F103,0),SUM($H103:$CC103)-SUM($G164:AY164))</f>
        <v>0</v>
      </c>
      <c r="BA164" s="94">
        <f ca="1">MIN(IFERROR(SUM(OFFSET(BA103,0,-BA46,1,BA46))/$F103,0),SUM($H103:$CC103)-SUM($G164:AZ164))</f>
        <v>0</v>
      </c>
      <c r="BB164" s="94">
        <f ca="1">MIN(IFERROR(SUM(OFFSET(BB103,0,-BB46,1,BB46))/$F103,0),SUM($H103:$CC103)-SUM($G164:BA164))</f>
        <v>0</v>
      </c>
      <c r="BC164" s="94">
        <f ca="1">MIN(IFERROR(SUM(OFFSET(BC103,0,-BC46,1,BC46))/$F103,0),SUM($H103:$CC103)-SUM($G164:BB164))</f>
        <v>0</v>
      </c>
      <c r="BD164" s="94">
        <f ca="1">MIN(IFERROR(SUM(OFFSET(BD103,0,-BD46,1,BD46))/$F103,0),SUM($H103:$CC103)-SUM($G164:BC164))</f>
        <v>0</v>
      </c>
      <c r="BE164" s="94">
        <f ca="1">MIN(IFERROR(SUM(OFFSET(BE103,0,-BE46,1,BE46))/$F103,0),SUM($H103:$CC103)-SUM($G164:BD164))</f>
        <v>0</v>
      </c>
      <c r="BF164" s="94">
        <f ca="1">MIN(IFERROR(SUM(OFFSET(BF103,0,-BF46,1,BF46))/$F103,0),SUM($H103:$CC103)-SUM($G164:BE164))</f>
        <v>0</v>
      </c>
      <c r="BG164" s="94">
        <f ca="1">MIN(IFERROR(SUM(OFFSET(BG103,0,-BG46,1,BG46))/$F103,0),SUM($H103:$CC103)-SUM($G164:BF164))</f>
        <v>0</v>
      </c>
      <c r="BH164" s="94">
        <f ca="1">MIN(IFERROR(SUM(OFFSET(BH103,0,-BH46,1,BH46))/$F103,0),SUM($H103:$CC103)-SUM($G164:BG164))</f>
        <v>0</v>
      </c>
      <c r="BI164" s="94">
        <f ca="1">MIN(IFERROR(SUM(OFFSET(BI103,0,-BI46,1,BI46))/$F103,0),SUM($H103:$CC103)-SUM($G164:BH164))</f>
        <v>0</v>
      </c>
      <c r="BJ164" s="94">
        <f ca="1">MIN(IFERROR(SUM(OFFSET(BJ103,0,-BJ46,1,BJ46))/$F103,0),SUM($H103:$CC103)-SUM($G164:BI164))</f>
        <v>0</v>
      </c>
      <c r="BK164" s="94">
        <f ca="1">MIN(IFERROR(SUM(OFFSET(BK103,0,-BK46,1,BK46))/$F103,0),SUM($H103:$CC103)-SUM($G164:BJ164))</f>
        <v>0</v>
      </c>
      <c r="BL164" s="94">
        <f ca="1">MIN(IFERROR(SUM(OFFSET(BL103,0,-BL46,1,BL46))/$F103,0),SUM($H103:$CC103)-SUM($G164:BK164))</f>
        <v>0</v>
      </c>
      <c r="BM164" s="94">
        <f ca="1">MIN(IFERROR(SUM(OFFSET(BM103,0,-BM46,1,BM46))/$F103,0),SUM($H103:$CC103)-SUM($G164:BL164))</f>
        <v>0</v>
      </c>
      <c r="BN164" s="94">
        <f ca="1">MIN(IFERROR(SUM(OFFSET(BN103,0,-BN46,1,BN46))/$F103,0),SUM($H103:$CC103)-SUM($G164:BM164))</f>
        <v>0</v>
      </c>
      <c r="BO164" s="94">
        <f ca="1">MIN(IFERROR(SUM(OFFSET(BO103,0,-BO46,1,BO46))/$F103,0),SUM($H103:$CC103)-SUM($G164:BN164))</f>
        <v>0</v>
      </c>
      <c r="BP164" s="94">
        <f ca="1">MIN(IFERROR(SUM(OFFSET(BP103,0,-BP46,1,BP46))/$F103,0),SUM($H103:$CC103)-SUM($G164:BO164))</f>
        <v>0</v>
      </c>
      <c r="BQ164" s="94">
        <f ca="1">MIN(IFERROR(SUM(OFFSET(BQ103,0,-BQ46,1,BQ46))/$F103,0),SUM($H103:$CC103)-SUM($G164:BP164))</f>
        <v>0</v>
      </c>
      <c r="BR164" s="94">
        <f ca="1">MIN(IFERROR(SUM(OFFSET(BR103,0,-BR46,1,BR46))/$F103,0),SUM($H103:$CC103)-SUM($G164:BQ164))</f>
        <v>0</v>
      </c>
      <c r="BS164" s="94">
        <f ca="1">MIN(IFERROR(SUM(OFFSET(BS103,0,-BS46,1,BS46))/$F103,0),SUM($H103:$CC103)-SUM($G164:BR164))</f>
        <v>0</v>
      </c>
      <c r="BT164" s="94">
        <f ca="1">MIN(IFERROR(SUM(OFFSET(BT103,0,-BT46,1,BT46))/$F103,0),SUM($H103:$CC103)-SUM($G164:BS164))</f>
        <v>0</v>
      </c>
      <c r="BU164" s="94">
        <f ca="1">MIN(IFERROR(SUM(OFFSET(BU103,0,-BU46,1,BU46))/$F103,0),SUM($H103:$CC103)-SUM($G164:BT164))</f>
        <v>0</v>
      </c>
      <c r="BV164" s="94">
        <f ca="1">MIN(IFERROR(SUM(OFFSET(BV103,0,-BV46,1,BV46))/$F103,0),SUM($H103:$CC103)-SUM($G164:BU164))</f>
        <v>0</v>
      </c>
      <c r="BW164" s="94">
        <f ca="1">MIN(IFERROR(SUM(OFFSET(BW103,0,-BW46,1,BW46))/$F103,0),SUM($H103:$CC103)-SUM($G164:BV164))</f>
        <v>0</v>
      </c>
      <c r="BX164" s="94">
        <f ca="1">MIN(IFERROR(SUM(OFFSET(BX103,0,-BX46,1,BX46))/$F103,0),SUM($H103:$CC103)-SUM($G164:BW164))</f>
        <v>0</v>
      </c>
      <c r="BY164" s="94">
        <f ca="1">MIN(IFERROR(SUM(OFFSET(BY103,0,-BY46,1,BY46))/$F103,0),SUM($H103:$CC103)-SUM($G164:BX164))</f>
        <v>0</v>
      </c>
      <c r="BZ164" s="94">
        <f ca="1">MIN(IFERROR(SUM(OFFSET(BZ103,0,-BZ46,1,BZ46))/$F103,0),SUM($H103:$CC103)-SUM($G164:BY164))</f>
        <v>0</v>
      </c>
      <c r="CA164" s="94">
        <f ca="1">MIN(IFERROR(SUM(OFFSET(CA103,0,-CA46,1,CA46))/$F103,0),SUM($H103:$CC103)-SUM($G164:BZ164))</f>
        <v>0</v>
      </c>
      <c r="CB164" s="94">
        <f ca="1">MIN(IFERROR(SUM(OFFSET(CB103,0,-CB46,1,CB46))/$F103,0),SUM($H103:$CC103)-SUM($G164:CA164))</f>
        <v>0</v>
      </c>
      <c r="CC164" s="94">
        <f ca="1">MIN(IFERROR(SUM(OFFSET(CC103,0,-CC46,1,CC46))/$F103,0),SUM($H103:$CC103)-SUM($G164:CB164))</f>
        <v>0</v>
      </c>
    </row>
    <row r="165" spans="1:81" outlineLevel="1" x14ac:dyDescent="0.25">
      <c r="B165" s="92" t="str">
        <f>Inputs!B57</f>
        <v>[Not Used]</v>
      </c>
      <c r="C165" s="98" t="str">
        <f>"Real "&amp;Inputs!$C$8</f>
        <v>Real 2010</v>
      </c>
      <c r="D165" s="230">
        <f t="shared" ca="1" si="221"/>
        <v>0</v>
      </c>
      <c r="E165" s="123">
        <f t="shared" si="222"/>
        <v>0</v>
      </c>
      <c r="F165" s="94">
        <f t="shared" ca="1" si="223"/>
        <v>0</v>
      </c>
      <c r="G165" s="31"/>
      <c r="H165" s="94">
        <f ca="1">MIN(IFERROR(SUM(OFFSET(H104,0,-H47,1,H47))/$F104,0),SUM($H104:$CC104)-SUM($G165:G165))</f>
        <v>0</v>
      </c>
      <c r="I165" s="94">
        <f ca="1">MIN(IFERROR(SUM(OFFSET(I104,0,-I47,1,I47))/$F104,0),SUM($H104:$CC104)-SUM($G165:H165))</f>
        <v>0</v>
      </c>
      <c r="J165" s="94">
        <f ca="1">MIN(IFERROR(SUM(OFFSET(J104,0,-J47,1,J47))/$F104,0),SUM($H104:$CC104)-SUM($G165:I165))</f>
        <v>0</v>
      </c>
      <c r="K165" s="94">
        <f ca="1">MIN(IFERROR(SUM(OFFSET(K104,0,-K47,1,K47))/$F104,0),SUM($H104:$CC104)-SUM($G165:J165))</f>
        <v>0</v>
      </c>
      <c r="L165" s="94">
        <f ca="1">MIN(IFERROR(SUM(OFFSET(L104,0,-L47,1,L47))/$F104,0),SUM($H104:$CC104)-SUM($G165:K165))</f>
        <v>0</v>
      </c>
      <c r="M165" s="94">
        <f ca="1">MIN(IFERROR(SUM(OFFSET(M104,0,-M47,1,M47))/$F104,0),SUM($H104:$CC104)-SUM($G165:L165))</f>
        <v>0</v>
      </c>
      <c r="N165" s="94">
        <f ca="1">MIN(IFERROR(SUM(OFFSET(N104,0,-N47,1,N47))/$F104,0),SUM($H104:$CC104)-SUM($G165:M165))</f>
        <v>0</v>
      </c>
      <c r="O165" s="94">
        <f ca="1">MIN(IFERROR(SUM(OFFSET(O104,0,-O47,1,O47))/$F104,0),SUM($H104:$CC104)-SUM($G165:N165))</f>
        <v>0</v>
      </c>
      <c r="P165" s="94">
        <f ca="1">MIN(IFERROR(SUM(OFFSET(P104,0,-P47,1,P47))/$F104,0),SUM($H104:$CC104)-SUM($G165:O165))</f>
        <v>0</v>
      </c>
      <c r="Q165" s="94">
        <f ca="1">MIN(IFERROR(SUM(OFFSET(Q104,0,-Q47,1,Q47))/$F104,0),SUM($H104:$CC104)-SUM($G165:P165))</f>
        <v>0</v>
      </c>
      <c r="R165" s="94">
        <f ca="1">MIN(IFERROR(SUM(OFFSET(R104,0,-R47,1,R47))/$F104,0),SUM($H104:$CC104)-SUM($G165:Q165))</f>
        <v>0</v>
      </c>
      <c r="S165" s="94">
        <f ca="1">MIN(IFERROR(SUM(OFFSET(S104,0,-S47,1,S47))/$F104,0),SUM($H104:$CC104)-SUM($G165:R165))</f>
        <v>0</v>
      </c>
      <c r="T165" s="94">
        <f ca="1">MIN(IFERROR(SUM(OFFSET(T104,0,-T47,1,T47))/$F104,0),SUM($H104:$CC104)-SUM($G165:S165))</f>
        <v>0</v>
      </c>
      <c r="U165" s="94">
        <f ca="1">MIN(IFERROR(SUM(OFFSET(U104,0,-U47,1,U47))/$F104,0),SUM($H104:$CC104)-SUM($G165:T165))</f>
        <v>0</v>
      </c>
      <c r="V165" s="94">
        <f ca="1">MIN(IFERROR(SUM(OFFSET(V104,0,-V47,1,V47))/$F104,0),SUM($H104:$CC104)-SUM($G165:U165))</f>
        <v>0</v>
      </c>
      <c r="W165" s="94">
        <f ca="1">MIN(IFERROR(SUM(OFFSET(W104,0,-W47,1,W47))/$F104,0),SUM($H104:$CC104)-SUM($G165:V165))</f>
        <v>0</v>
      </c>
      <c r="X165" s="94">
        <f ca="1">MIN(IFERROR(SUM(OFFSET(X104,0,-X47,1,X47))/$F104,0),SUM($H104:$CC104)-SUM($G165:W165))</f>
        <v>0</v>
      </c>
      <c r="Y165" s="94">
        <f ca="1">MIN(IFERROR(SUM(OFFSET(Y104,0,-Y47,1,Y47))/$F104,0),SUM($H104:$CC104)-SUM($G165:X165))</f>
        <v>0</v>
      </c>
      <c r="Z165" s="94">
        <f ca="1">MIN(IFERROR(SUM(OFFSET(Z104,0,-Z47,1,Z47))/$F104,0),SUM($H104:$CC104)-SUM($G165:Y165))</f>
        <v>0</v>
      </c>
      <c r="AA165" s="94">
        <f ca="1">MIN(IFERROR(SUM(OFFSET(AA104,0,-AA47,1,AA47))/$F104,0),SUM($H104:$CC104)-SUM($G165:Z165))</f>
        <v>0</v>
      </c>
      <c r="AB165" s="94">
        <f ca="1">MIN(IFERROR(SUM(OFFSET(AB104,0,-AB47,1,AB47))/$F104,0),SUM($H104:$CC104)-SUM($G165:AA165))</f>
        <v>0</v>
      </c>
      <c r="AC165" s="94">
        <f ca="1">MIN(IFERROR(SUM(OFFSET(AC104,0,-AC47,1,AC47))/$F104,0),SUM($H104:$CC104)-SUM($G165:AB165))</f>
        <v>0</v>
      </c>
      <c r="AD165" s="94">
        <f ca="1">MIN(IFERROR(SUM(OFFSET(AD104,0,-AD47,1,AD47))/$F104,0),SUM($H104:$CC104)-SUM($G165:AC165))</f>
        <v>0</v>
      </c>
      <c r="AE165" s="94">
        <f ca="1">MIN(IFERROR(SUM(OFFSET(AE104,0,-AE47,1,AE47))/$F104,0),SUM($H104:$CC104)-SUM($G165:AD165))</f>
        <v>0</v>
      </c>
      <c r="AF165" s="94">
        <f ca="1">MIN(IFERROR(SUM(OFFSET(AF104,0,-AF47,1,AF47))/$F104,0),SUM($H104:$CC104)-SUM($G165:AE165))</f>
        <v>0</v>
      </c>
      <c r="AG165" s="94">
        <f ca="1">MIN(IFERROR(SUM(OFFSET(AG104,0,-AG47,1,AG47))/$F104,0),SUM($H104:$CC104)-SUM($G165:AF165))</f>
        <v>0</v>
      </c>
      <c r="AH165" s="94">
        <f ca="1">MIN(IFERROR(SUM(OFFSET(AH104,0,-AH47,1,AH47))/$F104,0),SUM($H104:$CC104)-SUM($G165:AG165))</f>
        <v>0</v>
      </c>
      <c r="AI165" s="94">
        <f ca="1">MIN(IFERROR(SUM(OFFSET(AI104,0,-AI47,1,AI47))/$F104,0),SUM($H104:$CC104)-SUM($G165:AH165))</f>
        <v>0</v>
      </c>
      <c r="AJ165" s="94">
        <f ca="1">MIN(IFERROR(SUM(OFFSET(AJ104,0,-AJ47,1,AJ47))/$F104,0),SUM($H104:$CC104)-SUM($G165:AI165))</f>
        <v>0</v>
      </c>
      <c r="AK165" s="94">
        <f ca="1">MIN(IFERROR(SUM(OFFSET(AK104,0,-AK47,1,AK47))/$F104,0),SUM($H104:$CC104)-SUM($G165:AJ165))</f>
        <v>0</v>
      </c>
      <c r="AL165" s="94">
        <f ca="1">MIN(IFERROR(SUM(OFFSET(AL104,0,-AL47,1,AL47))/$F104,0),SUM($H104:$CC104)-SUM($G165:AK165))</f>
        <v>0</v>
      </c>
      <c r="AM165" s="94">
        <f ca="1">MIN(IFERROR(SUM(OFFSET(AM104,0,-AM47,1,AM47))/$F104,0),SUM($H104:$CC104)-SUM($G165:AL165))</f>
        <v>0</v>
      </c>
      <c r="AN165" s="94">
        <f ca="1">MIN(IFERROR(SUM(OFFSET(AN104,0,-AN47,1,AN47))/$F104,0),SUM($H104:$CC104)-SUM($G165:AM165))</f>
        <v>0</v>
      </c>
      <c r="AO165" s="94">
        <f ca="1">MIN(IFERROR(SUM(OFFSET(AO104,0,-AO47,1,AO47))/$F104,0),SUM($H104:$CC104)-SUM($G165:AN165))</f>
        <v>0</v>
      </c>
      <c r="AP165" s="94">
        <f ca="1">MIN(IFERROR(SUM(OFFSET(AP104,0,-AP47,1,AP47))/$F104,0),SUM($H104:$CC104)-SUM($G165:AO165))</f>
        <v>0</v>
      </c>
      <c r="AQ165" s="94">
        <f ca="1">MIN(IFERROR(SUM(OFFSET(AQ104,0,-AQ47,1,AQ47))/$F104,0),SUM($H104:$CC104)-SUM($G165:AP165))</f>
        <v>0</v>
      </c>
      <c r="AR165" s="94">
        <f ca="1">MIN(IFERROR(SUM(OFFSET(AR104,0,-AR47,1,AR47))/$F104,0),SUM($H104:$CC104)-SUM($G165:AQ165))</f>
        <v>0</v>
      </c>
      <c r="AS165" s="94">
        <f ca="1">MIN(IFERROR(SUM(OFFSET(AS104,0,-AS47,1,AS47))/$F104,0),SUM($H104:$CC104)-SUM($G165:AR165))</f>
        <v>0</v>
      </c>
      <c r="AT165" s="94">
        <f ca="1">MIN(IFERROR(SUM(OFFSET(AT104,0,-AT47,1,AT47))/$F104,0),SUM($H104:$CC104)-SUM($G165:AS165))</f>
        <v>0</v>
      </c>
      <c r="AU165" s="94">
        <f ca="1">MIN(IFERROR(SUM(OFFSET(AU104,0,-AU47,1,AU47))/$F104,0),SUM($H104:$CC104)-SUM($G165:AT165))</f>
        <v>0</v>
      </c>
      <c r="AV165" s="94">
        <f ca="1">MIN(IFERROR(SUM(OFFSET(AV104,0,-AV47,1,AV47))/$F104,0),SUM($H104:$CC104)-SUM($G165:AU165))</f>
        <v>0</v>
      </c>
      <c r="AW165" s="94">
        <f ca="1">MIN(IFERROR(SUM(OFFSET(AW104,0,-AW47,1,AW47))/$F104,0),SUM($H104:$CC104)-SUM($G165:AV165))</f>
        <v>0</v>
      </c>
      <c r="AX165" s="94">
        <f ca="1">MIN(IFERROR(SUM(OFFSET(AX104,0,-AX47,1,AX47))/$F104,0),SUM($H104:$CC104)-SUM($G165:AW165))</f>
        <v>0</v>
      </c>
      <c r="AY165" s="94">
        <f ca="1">MIN(IFERROR(SUM(OFFSET(AY104,0,-AY47,1,AY47))/$F104,0),SUM($H104:$CC104)-SUM($G165:AX165))</f>
        <v>0</v>
      </c>
      <c r="AZ165" s="94">
        <f ca="1">MIN(IFERROR(SUM(OFFSET(AZ104,0,-AZ47,1,AZ47))/$F104,0),SUM($H104:$CC104)-SUM($G165:AY165))</f>
        <v>0</v>
      </c>
      <c r="BA165" s="94">
        <f ca="1">MIN(IFERROR(SUM(OFFSET(BA104,0,-BA47,1,BA47))/$F104,0),SUM($H104:$CC104)-SUM($G165:AZ165))</f>
        <v>0</v>
      </c>
      <c r="BB165" s="94">
        <f ca="1">MIN(IFERROR(SUM(OFFSET(BB104,0,-BB47,1,BB47))/$F104,0),SUM($H104:$CC104)-SUM($G165:BA165))</f>
        <v>0</v>
      </c>
      <c r="BC165" s="94">
        <f ca="1">MIN(IFERROR(SUM(OFFSET(BC104,0,-BC47,1,BC47))/$F104,0),SUM($H104:$CC104)-SUM($G165:BB165))</f>
        <v>0</v>
      </c>
      <c r="BD165" s="94">
        <f ca="1">MIN(IFERROR(SUM(OFFSET(BD104,0,-BD47,1,BD47))/$F104,0),SUM($H104:$CC104)-SUM($G165:BC165))</f>
        <v>0</v>
      </c>
      <c r="BE165" s="94">
        <f ca="1">MIN(IFERROR(SUM(OFFSET(BE104,0,-BE47,1,BE47))/$F104,0),SUM($H104:$CC104)-SUM($G165:BD165))</f>
        <v>0</v>
      </c>
      <c r="BF165" s="94">
        <f ca="1">MIN(IFERROR(SUM(OFFSET(BF104,0,-BF47,1,BF47))/$F104,0),SUM($H104:$CC104)-SUM($G165:BE165))</f>
        <v>0</v>
      </c>
      <c r="BG165" s="94">
        <f ca="1">MIN(IFERROR(SUM(OFFSET(BG104,0,-BG47,1,BG47))/$F104,0),SUM($H104:$CC104)-SUM($G165:BF165))</f>
        <v>0</v>
      </c>
      <c r="BH165" s="94">
        <f ca="1">MIN(IFERROR(SUM(OFFSET(BH104,0,-BH47,1,BH47))/$F104,0),SUM($H104:$CC104)-SUM($G165:BG165))</f>
        <v>0</v>
      </c>
      <c r="BI165" s="94">
        <f ca="1">MIN(IFERROR(SUM(OFFSET(BI104,0,-BI47,1,BI47))/$F104,0),SUM($H104:$CC104)-SUM($G165:BH165))</f>
        <v>0</v>
      </c>
      <c r="BJ165" s="94">
        <f ca="1">MIN(IFERROR(SUM(OFFSET(BJ104,0,-BJ47,1,BJ47))/$F104,0),SUM($H104:$CC104)-SUM($G165:BI165))</f>
        <v>0</v>
      </c>
      <c r="BK165" s="94">
        <f ca="1">MIN(IFERROR(SUM(OFFSET(BK104,0,-BK47,1,BK47))/$F104,0),SUM($H104:$CC104)-SUM($G165:BJ165))</f>
        <v>0</v>
      </c>
      <c r="BL165" s="94">
        <f ca="1">MIN(IFERROR(SUM(OFFSET(BL104,0,-BL47,1,BL47))/$F104,0),SUM($H104:$CC104)-SUM($G165:BK165))</f>
        <v>0</v>
      </c>
      <c r="BM165" s="94">
        <f ca="1">MIN(IFERROR(SUM(OFFSET(BM104,0,-BM47,1,BM47))/$F104,0),SUM($H104:$CC104)-SUM($G165:BL165))</f>
        <v>0</v>
      </c>
      <c r="BN165" s="94">
        <f ca="1">MIN(IFERROR(SUM(OFFSET(BN104,0,-BN47,1,BN47))/$F104,0),SUM($H104:$CC104)-SUM($G165:BM165))</f>
        <v>0</v>
      </c>
      <c r="BO165" s="94">
        <f ca="1">MIN(IFERROR(SUM(OFFSET(BO104,0,-BO47,1,BO47))/$F104,0),SUM($H104:$CC104)-SUM($G165:BN165))</f>
        <v>0</v>
      </c>
      <c r="BP165" s="94">
        <f ca="1">MIN(IFERROR(SUM(OFFSET(BP104,0,-BP47,1,BP47))/$F104,0),SUM($H104:$CC104)-SUM($G165:BO165))</f>
        <v>0</v>
      </c>
      <c r="BQ165" s="94">
        <f ca="1">MIN(IFERROR(SUM(OFFSET(BQ104,0,-BQ47,1,BQ47))/$F104,0),SUM($H104:$CC104)-SUM($G165:BP165))</f>
        <v>0</v>
      </c>
      <c r="BR165" s="94">
        <f ca="1">MIN(IFERROR(SUM(OFFSET(BR104,0,-BR47,1,BR47))/$F104,0),SUM($H104:$CC104)-SUM($G165:BQ165))</f>
        <v>0</v>
      </c>
      <c r="BS165" s="94">
        <f ca="1">MIN(IFERROR(SUM(OFFSET(BS104,0,-BS47,1,BS47))/$F104,0),SUM($H104:$CC104)-SUM($G165:BR165))</f>
        <v>0</v>
      </c>
      <c r="BT165" s="94">
        <f ca="1">MIN(IFERROR(SUM(OFFSET(BT104,0,-BT47,1,BT47))/$F104,0),SUM($H104:$CC104)-SUM($G165:BS165))</f>
        <v>0</v>
      </c>
      <c r="BU165" s="94">
        <f ca="1">MIN(IFERROR(SUM(OFFSET(BU104,0,-BU47,1,BU47))/$F104,0),SUM($H104:$CC104)-SUM($G165:BT165))</f>
        <v>0</v>
      </c>
      <c r="BV165" s="94">
        <f ca="1">MIN(IFERROR(SUM(OFFSET(BV104,0,-BV47,1,BV47))/$F104,0),SUM($H104:$CC104)-SUM($G165:BU165))</f>
        <v>0</v>
      </c>
      <c r="BW165" s="94">
        <f ca="1">MIN(IFERROR(SUM(OFFSET(BW104,0,-BW47,1,BW47))/$F104,0),SUM($H104:$CC104)-SUM($G165:BV165))</f>
        <v>0</v>
      </c>
      <c r="BX165" s="94">
        <f ca="1">MIN(IFERROR(SUM(OFFSET(BX104,0,-BX47,1,BX47))/$F104,0),SUM($H104:$CC104)-SUM($G165:BW165))</f>
        <v>0</v>
      </c>
      <c r="BY165" s="94">
        <f ca="1">MIN(IFERROR(SUM(OFFSET(BY104,0,-BY47,1,BY47))/$F104,0),SUM($H104:$CC104)-SUM($G165:BX165))</f>
        <v>0</v>
      </c>
      <c r="BZ165" s="94">
        <f ca="1">MIN(IFERROR(SUM(OFFSET(BZ104,0,-BZ47,1,BZ47))/$F104,0),SUM($H104:$CC104)-SUM($G165:BY165))</f>
        <v>0</v>
      </c>
      <c r="CA165" s="94">
        <f ca="1">MIN(IFERROR(SUM(OFFSET(CA104,0,-CA47,1,CA47))/$F104,0),SUM($H104:$CC104)-SUM($G165:BZ165))</f>
        <v>0</v>
      </c>
      <c r="CB165" s="94">
        <f ca="1">MIN(IFERROR(SUM(OFFSET(CB104,0,-CB47,1,CB47))/$F104,0),SUM($H104:$CC104)-SUM($G165:CA165))</f>
        <v>0</v>
      </c>
      <c r="CC165" s="94">
        <f ca="1">MIN(IFERROR(SUM(OFFSET(CC104,0,-CC47,1,CC47))/$F104,0),SUM($H104:$CC104)-SUM($G165:CB165))</f>
        <v>0</v>
      </c>
    </row>
    <row r="166" spans="1:81" outlineLevel="1" x14ac:dyDescent="0.25">
      <c r="B166" s="92" t="str">
        <f>Inputs!B58</f>
        <v>[Not Used]</v>
      </c>
      <c r="C166" s="98" t="str">
        <f>"Real "&amp;Inputs!$C$8</f>
        <v>Real 2010</v>
      </c>
      <c r="D166" s="230">
        <f t="shared" ca="1" si="221"/>
        <v>0</v>
      </c>
      <c r="E166" s="123">
        <f t="shared" si="222"/>
        <v>0</v>
      </c>
      <c r="F166" s="94">
        <f t="shared" ca="1" si="223"/>
        <v>0</v>
      </c>
      <c r="G166" s="31"/>
      <c r="H166" s="94">
        <f ca="1">MIN(IFERROR(SUM(OFFSET(H105,0,-H48,1,H48))/$F105,0),SUM($H105:$CC105)-SUM($G166:G166))</f>
        <v>0</v>
      </c>
      <c r="I166" s="94">
        <f ca="1">MIN(IFERROR(SUM(OFFSET(I105,0,-I48,1,I48))/$F105,0),SUM($H105:$CC105)-SUM($G166:H166))</f>
        <v>0</v>
      </c>
      <c r="J166" s="94">
        <f ca="1">MIN(IFERROR(SUM(OFFSET(J105,0,-J48,1,J48))/$F105,0),SUM($H105:$CC105)-SUM($G166:I166))</f>
        <v>0</v>
      </c>
      <c r="K166" s="94">
        <f ca="1">MIN(IFERROR(SUM(OFFSET(K105,0,-K48,1,K48))/$F105,0),SUM($H105:$CC105)-SUM($G166:J166))</f>
        <v>0</v>
      </c>
      <c r="L166" s="94">
        <f ca="1">MIN(IFERROR(SUM(OFFSET(L105,0,-L48,1,L48))/$F105,0),SUM($H105:$CC105)-SUM($G166:K166))</f>
        <v>0</v>
      </c>
      <c r="M166" s="94">
        <f ca="1">MIN(IFERROR(SUM(OFFSET(M105,0,-M48,1,M48))/$F105,0),SUM($H105:$CC105)-SUM($G166:L166))</f>
        <v>0</v>
      </c>
      <c r="N166" s="94">
        <f ca="1">MIN(IFERROR(SUM(OFFSET(N105,0,-N48,1,N48))/$F105,0),SUM($H105:$CC105)-SUM($G166:M166))</f>
        <v>0</v>
      </c>
      <c r="O166" s="94">
        <f ca="1">MIN(IFERROR(SUM(OFFSET(O105,0,-O48,1,O48))/$F105,0),SUM($H105:$CC105)-SUM($G166:N166))</f>
        <v>0</v>
      </c>
      <c r="P166" s="94">
        <f ca="1">MIN(IFERROR(SUM(OFFSET(P105,0,-P48,1,P48))/$F105,0),SUM($H105:$CC105)-SUM($G166:O166))</f>
        <v>0</v>
      </c>
      <c r="Q166" s="94">
        <f ca="1">MIN(IFERROR(SUM(OFFSET(Q105,0,-Q48,1,Q48))/$F105,0),SUM($H105:$CC105)-SUM($G166:P166))</f>
        <v>0</v>
      </c>
      <c r="R166" s="94">
        <f ca="1">MIN(IFERROR(SUM(OFFSET(R105,0,-R48,1,R48))/$F105,0),SUM($H105:$CC105)-SUM($G166:Q166))</f>
        <v>0</v>
      </c>
      <c r="S166" s="94">
        <f ca="1">MIN(IFERROR(SUM(OFFSET(S105,0,-S48,1,S48))/$F105,0),SUM($H105:$CC105)-SUM($G166:R166))</f>
        <v>0</v>
      </c>
      <c r="T166" s="94">
        <f ca="1">MIN(IFERROR(SUM(OFFSET(T105,0,-T48,1,T48))/$F105,0),SUM($H105:$CC105)-SUM($G166:S166))</f>
        <v>0</v>
      </c>
      <c r="U166" s="94">
        <f ca="1">MIN(IFERROR(SUM(OFFSET(U105,0,-U48,1,U48))/$F105,0),SUM($H105:$CC105)-SUM($G166:T166))</f>
        <v>0</v>
      </c>
      <c r="V166" s="94">
        <f ca="1">MIN(IFERROR(SUM(OFFSET(V105,0,-V48,1,V48))/$F105,0),SUM($H105:$CC105)-SUM($G166:U166))</f>
        <v>0</v>
      </c>
      <c r="W166" s="94">
        <f ca="1">MIN(IFERROR(SUM(OFFSET(W105,0,-W48,1,W48))/$F105,0),SUM($H105:$CC105)-SUM($G166:V166))</f>
        <v>0</v>
      </c>
      <c r="X166" s="94">
        <f ca="1">MIN(IFERROR(SUM(OFFSET(X105,0,-X48,1,X48))/$F105,0),SUM($H105:$CC105)-SUM($G166:W166))</f>
        <v>0</v>
      </c>
      <c r="Y166" s="94">
        <f ca="1">MIN(IFERROR(SUM(OFFSET(Y105,0,-Y48,1,Y48))/$F105,0),SUM($H105:$CC105)-SUM($G166:X166))</f>
        <v>0</v>
      </c>
      <c r="Z166" s="94">
        <f ca="1">MIN(IFERROR(SUM(OFFSET(Z105,0,-Z48,1,Z48))/$F105,0),SUM($H105:$CC105)-SUM($G166:Y166))</f>
        <v>0</v>
      </c>
      <c r="AA166" s="94">
        <f ca="1">MIN(IFERROR(SUM(OFFSET(AA105,0,-AA48,1,AA48))/$F105,0),SUM($H105:$CC105)-SUM($G166:Z166))</f>
        <v>0</v>
      </c>
      <c r="AB166" s="94">
        <f ca="1">MIN(IFERROR(SUM(OFFSET(AB105,0,-AB48,1,AB48))/$F105,0),SUM($H105:$CC105)-SUM($G166:AA166))</f>
        <v>0</v>
      </c>
      <c r="AC166" s="94">
        <f ca="1">MIN(IFERROR(SUM(OFFSET(AC105,0,-AC48,1,AC48))/$F105,0),SUM($H105:$CC105)-SUM($G166:AB166))</f>
        <v>0</v>
      </c>
      <c r="AD166" s="94">
        <f ca="1">MIN(IFERROR(SUM(OFFSET(AD105,0,-AD48,1,AD48))/$F105,0),SUM($H105:$CC105)-SUM($G166:AC166))</f>
        <v>0</v>
      </c>
      <c r="AE166" s="94">
        <f ca="1">MIN(IFERROR(SUM(OFFSET(AE105,0,-AE48,1,AE48))/$F105,0),SUM($H105:$CC105)-SUM($G166:AD166))</f>
        <v>0</v>
      </c>
      <c r="AF166" s="94">
        <f ca="1">MIN(IFERROR(SUM(OFFSET(AF105,0,-AF48,1,AF48))/$F105,0),SUM($H105:$CC105)-SUM($G166:AE166))</f>
        <v>0</v>
      </c>
      <c r="AG166" s="94">
        <f ca="1">MIN(IFERROR(SUM(OFFSET(AG105,0,-AG48,1,AG48))/$F105,0),SUM($H105:$CC105)-SUM($G166:AF166))</f>
        <v>0</v>
      </c>
      <c r="AH166" s="94">
        <f ca="1">MIN(IFERROR(SUM(OFFSET(AH105,0,-AH48,1,AH48))/$F105,0),SUM($H105:$CC105)-SUM($G166:AG166))</f>
        <v>0</v>
      </c>
      <c r="AI166" s="94">
        <f ca="1">MIN(IFERROR(SUM(OFFSET(AI105,0,-AI48,1,AI48))/$F105,0),SUM($H105:$CC105)-SUM($G166:AH166))</f>
        <v>0</v>
      </c>
      <c r="AJ166" s="94">
        <f ca="1">MIN(IFERROR(SUM(OFFSET(AJ105,0,-AJ48,1,AJ48))/$F105,0),SUM($H105:$CC105)-SUM($G166:AI166))</f>
        <v>0</v>
      </c>
      <c r="AK166" s="94">
        <f ca="1">MIN(IFERROR(SUM(OFFSET(AK105,0,-AK48,1,AK48))/$F105,0),SUM($H105:$CC105)-SUM($G166:AJ166))</f>
        <v>0</v>
      </c>
      <c r="AL166" s="94">
        <f ca="1">MIN(IFERROR(SUM(OFFSET(AL105,0,-AL48,1,AL48))/$F105,0),SUM($H105:$CC105)-SUM($G166:AK166))</f>
        <v>0</v>
      </c>
      <c r="AM166" s="94">
        <f ca="1">MIN(IFERROR(SUM(OFFSET(AM105,0,-AM48,1,AM48))/$F105,0),SUM($H105:$CC105)-SUM($G166:AL166))</f>
        <v>0</v>
      </c>
      <c r="AN166" s="94">
        <f ca="1">MIN(IFERROR(SUM(OFFSET(AN105,0,-AN48,1,AN48))/$F105,0),SUM($H105:$CC105)-SUM($G166:AM166))</f>
        <v>0</v>
      </c>
      <c r="AO166" s="94">
        <f ca="1">MIN(IFERROR(SUM(OFFSET(AO105,0,-AO48,1,AO48))/$F105,0),SUM($H105:$CC105)-SUM($G166:AN166))</f>
        <v>0</v>
      </c>
      <c r="AP166" s="94">
        <f ca="1">MIN(IFERROR(SUM(OFFSET(AP105,0,-AP48,1,AP48))/$F105,0),SUM($H105:$CC105)-SUM($G166:AO166))</f>
        <v>0</v>
      </c>
      <c r="AQ166" s="94">
        <f ca="1">MIN(IFERROR(SUM(OFFSET(AQ105,0,-AQ48,1,AQ48))/$F105,0),SUM($H105:$CC105)-SUM($G166:AP166))</f>
        <v>0</v>
      </c>
      <c r="AR166" s="94">
        <f ca="1">MIN(IFERROR(SUM(OFFSET(AR105,0,-AR48,1,AR48))/$F105,0),SUM($H105:$CC105)-SUM($G166:AQ166))</f>
        <v>0</v>
      </c>
      <c r="AS166" s="94">
        <f ca="1">MIN(IFERROR(SUM(OFFSET(AS105,0,-AS48,1,AS48))/$F105,0),SUM($H105:$CC105)-SUM($G166:AR166))</f>
        <v>0</v>
      </c>
      <c r="AT166" s="94">
        <f ca="1">MIN(IFERROR(SUM(OFFSET(AT105,0,-AT48,1,AT48))/$F105,0),SUM($H105:$CC105)-SUM($G166:AS166))</f>
        <v>0</v>
      </c>
      <c r="AU166" s="94">
        <f ca="1">MIN(IFERROR(SUM(OFFSET(AU105,0,-AU48,1,AU48))/$F105,0),SUM($H105:$CC105)-SUM($G166:AT166))</f>
        <v>0</v>
      </c>
      <c r="AV166" s="94">
        <f ca="1">MIN(IFERROR(SUM(OFFSET(AV105,0,-AV48,1,AV48))/$F105,0),SUM($H105:$CC105)-SUM($G166:AU166))</f>
        <v>0</v>
      </c>
      <c r="AW166" s="94">
        <f ca="1">MIN(IFERROR(SUM(OFFSET(AW105,0,-AW48,1,AW48))/$F105,0),SUM($H105:$CC105)-SUM($G166:AV166))</f>
        <v>0</v>
      </c>
      <c r="AX166" s="94">
        <f ca="1">MIN(IFERROR(SUM(OFFSET(AX105,0,-AX48,1,AX48))/$F105,0),SUM($H105:$CC105)-SUM($G166:AW166))</f>
        <v>0</v>
      </c>
      <c r="AY166" s="94">
        <f ca="1">MIN(IFERROR(SUM(OFFSET(AY105,0,-AY48,1,AY48))/$F105,0),SUM($H105:$CC105)-SUM($G166:AX166))</f>
        <v>0</v>
      </c>
      <c r="AZ166" s="94">
        <f ca="1">MIN(IFERROR(SUM(OFFSET(AZ105,0,-AZ48,1,AZ48))/$F105,0),SUM($H105:$CC105)-SUM($G166:AY166))</f>
        <v>0</v>
      </c>
      <c r="BA166" s="94">
        <f ca="1">MIN(IFERROR(SUM(OFFSET(BA105,0,-BA48,1,BA48))/$F105,0),SUM($H105:$CC105)-SUM($G166:AZ166))</f>
        <v>0</v>
      </c>
      <c r="BB166" s="94">
        <f ca="1">MIN(IFERROR(SUM(OFFSET(BB105,0,-BB48,1,BB48))/$F105,0),SUM($H105:$CC105)-SUM($G166:BA166))</f>
        <v>0</v>
      </c>
      <c r="BC166" s="94">
        <f ca="1">MIN(IFERROR(SUM(OFFSET(BC105,0,-BC48,1,BC48))/$F105,0),SUM($H105:$CC105)-SUM($G166:BB166))</f>
        <v>0</v>
      </c>
      <c r="BD166" s="94">
        <f ca="1">MIN(IFERROR(SUM(OFFSET(BD105,0,-BD48,1,BD48))/$F105,0),SUM($H105:$CC105)-SUM($G166:BC166))</f>
        <v>0</v>
      </c>
      <c r="BE166" s="94">
        <f ca="1">MIN(IFERROR(SUM(OFFSET(BE105,0,-BE48,1,BE48))/$F105,0),SUM($H105:$CC105)-SUM($G166:BD166))</f>
        <v>0</v>
      </c>
      <c r="BF166" s="94">
        <f ca="1">MIN(IFERROR(SUM(OFFSET(BF105,0,-BF48,1,BF48))/$F105,0),SUM($H105:$CC105)-SUM($G166:BE166))</f>
        <v>0</v>
      </c>
      <c r="BG166" s="94">
        <f ca="1">MIN(IFERROR(SUM(OFFSET(BG105,0,-BG48,1,BG48))/$F105,0),SUM($H105:$CC105)-SUM($G166:BF166))</f>
        <v>0</v>
      </c>
      <c r="BH166" s="94">
        <f ca="1">MIN(IFERROR(SUM(OFFSET(BH105,0,-BH48,1,BH48))/$F105,0),SUM($H105:$CC105)-SUM($G166:BG166))</f>
        <v>0</v>
      </c>
      <c r="BI166" s="94">
        <f ca="1">MIN(IFERROR(SUM(OFFSET(BI105,0,-BI48,1,BI48))/$F105,0),SUM($H105:$CC105)-SUM($G166:BH166))</f>
        <v>0</v>
      </c>
      <c r="BJ166" s="94">
        <f ca="1">MIN(IFERROR(SUM(OFFSET(BJ105,0,-BJ48,1,BJ48))/$F105,0),SUM($H105:$CC105)-SUM($G166:BI166))</f>
        <v>0</v>
      </c>
      <c r="BK166" s="94">
        <f ca="1">MIN(IFERROR(SUM(OFFSET(BK105,0,-BK48,1,BK48))/$F105,0),SUM($H105:$CC105)-SUM($G166:BJ166))</f>
        <v>0</v>
      </c>
      <c r="BL166" s="94">
        <f ca="1">MIN(IFERROR(SUM(OFFSET(BL105,0,-BL48,1,BL48))/$F105,0),SUM($H105:$CC105)-SUM($G166:BK166))</f>
        <v>0</v>
      </c>
      <c r="BM166" s="94">
        <f ca="1">MIN(IFERROR(SUM(OFFSET(BM105,0,-BM48,1,BM48))/$F105,0),SUM($H105:$CC105)-SUM($G166:BL166))</f>
        <v>0</v>
      </c>
      <c r="BN166" s="94">
        <f ca="1">MIN(IFERROR(SUM(OFFSET(BN105,0,-BN48,1,BN48))/$F105,0),SUM($H105:$CC105)-SUM($G166:BM166))</f>
        <v>0</v>
      </c>
      <c r="BO166" s="94">
        <f ca="1">MIN(IFERROR(SUM(OFFSET(BO105,0,-BO48,1,BO48))/$F105,0),SUM($H105:$CC105)-SUM($G166:BN166))</f>
        <v>0</v>
      </c>
      <c r="BP166" s="94">
        <f ca="1">MIN(IFERROR(SUM(OFFSET(BP105,0,-BP48,1,BP48))/$F105,0),SUM($H105:$CC105)-SUM($G166:BO166))</f>
        <v>0</v>
      </c>
      <c r="BQ166" s="94">
        <f ca="1">MIN(IFERROR(SUM(OFFSET(BQ105,0,-BQ48,1,BQ48))/$F105,0),SUM($H105:$CC105)-SUM($G166:BP166))</f>
        <v>0</v>
      </c>
      <c r="BR166" s="94">
        <f ca="1">MIN(IFERROR(SUM(OFFSET(BR105,0,-BR48,1,BR48))/$F105,0),SUM($H105:$CC105)-SUM($G166:BQ166))</f>
        <v>0</v>
      </c>
      <c r="BS166" s="94">
        <f ca="1">MIN(IFERROR(SUM(OFFSET(BS105,0,-BS48,1,BS48))/$F105,0),SUM($H105:$CC105)-SUM($G166:BR166))</f>
        <v>0</v>
      </c>
      <c r="BT166" s="94">
        <f ca="1">MIN(IFERROR(SUM(OFFSET(BT105,0,-BT48,1,BT48))/$F105,0),SUM($H105:$CC105)-SUM($G166:BS166))</f>
        <v>0</v>
      </c>
      <c r="BU166" s="94">
        <f ca="1">MIN(IFERROR(SUM(OFFSET(BU105,0,-BU48,1,BU48))/$F105,0),SUM($H105:$CC105)-SUM($G166:BT166))</f>
        <v>0</v>
      </c>
      <c r="BV166" s="94">
        <f ca="1">MIN(IFERROR(SUM(OFFSET(BV105,0,-BV48,1,BV48))/$F105,0),SUM($H105:$CC105)-SUM($G166:BU166))</f>
        <v>0</v>
      </c>
      <c r="BW166" s="94">
        <f ca="1">MIN(IFERROR(SUM(OFFSET(BW105,0,-BW48,1,BW48))/$F105,0),SUM($H105:$CC105)-SUM($G166:BV166))</f>
        <v>0</v>
      </c>
      <c r="BX166" s="94">
        <f ca="1">MIN(IFERROR(SUM(OFFSET(BX105,0,-BX48,1,BX48))/$F105,0),SUM($H105:$CC105)-SUM($G166:BW166))</f>
        <v>0</v>
      </c>
      <c r="BY166" s="94">
        <f ca="1">MIN(IFERROR(SUM(OFFSET(BY105,0,-BY48,1,BY48))/$F105,0),SUM($H105:$CC105)-SUM($G166:BX166))</f>
        <v>0</v>
      </c>
      <c r="BZ166" s="94">
        <f ca="1">MIN(IFERROR(SUM(OFFSET(BZ105,0,-BZ48,1,BZ48))/$F105,0),SUM($H105:$CC105)-SUM($G166:BY166))</f>
        <v>0</v>
      </c>
      <c r="CA166" s="94">
        <f ca="1">MIN(IFERROR(SUM(OFFSET(CA105,0,-CA48,1,CA48))/$F105,0),SUM($H105:$CC105)-SUM($G166:BZ166))</f>
        <v>0</v>
      </c>
      <c r="CB166" s="94">
        <f ca="1">MIN(IFERROR(SUM(OFFSET(CB105,0,-CB48,1,CB48))/$F105,0),SUM($H105:$CC105)-SUM($G166:CA166))</f>
        <v>0</v>
      </c>
      <c r="CC166" s="94">
        <f ca="1">MIN(IFERROR(SUM(OFFSET(CC105,0,-CC48,1,CC48))/$F105,0),SUM($H105:$CC105)-SUM($G166:CB166))</f>
        <v>0</v>
      </c>
    </row>
    <row r="167" spans="1:81" outlineLevel="1" x14ac:dyDescent="0.25">
      <c r="B167" s="92" t="str">
        <f>Inputs!B59</f>
        <v>[Not Used]</v>
      </c>
      <c r="C167" s="98" t="str">
        <f>"Real "&amp;Inputs!$C$8</f>
        <v>Real 2010</v>
      </c>
      <c r="D167" s="230">
        <f t="shared" ca="1" si="221"/>
        <v>0</v>
      </c>
      <c r="E167" s="123">
        <f t="shared" si="222"/>
        <v>0</v>
      </c>
      <c r="F167" s="94">
        <f t="shared" ca="1" si="223"/>
        <v>0</v>
      </c>
      <c r="G167" s="31"/>
      <c r="H167" s="94">
        <f ca="1">MIN(IFERROR(SUM(OFFSET(H106,0,-H49,1,H49))/$F106,0),SUM($H106:$CC106)-SUM($G167:G167))</f>
        <v>0</v>
      </c>
      <c r="I167" s="94">
        <f ca="1">MIN(IFERROR(SUM(OFFSET(I106,0,-I49,1,I49))/$F106,0),SUM($H106:$CC106)-SUM($G167:H167))</f>
        <v>0</v>
      </c>
      <c r="J167" s="94">
        <f ca="1">MIN(IFERROR(SUM(OFFSET(J106,0,-J49,1,J49))/$F106,0),SUM($H106:$CC106)-SUM($G167:I167))</f>
        <v>0</v>
      </c>
      <c r="K167" s="94">
        <f ca="1">MIN(IFERROR(SUM(OFFSET(K106,0,-K49,1,K49))/$F106,0),SUM($H106:$CC106)-SUM($G167:J167))</f>
        <v>0</v>
      </c>
      <c r="L167" s="94">
        <f ca="1">MIN(IFERROR(SUM(OFFSET(L106,0,-L49,1,L49))/$F106,0),SUM($H106:$CC106)-SUM($G167:K167))</f>
        <v>0</v>
      </c>
      <c r="M167" s="94">
        <f ca="1">MIN(IFERROR(SUM(OFFSET(M106,0,-M49,1,M49))/$F106,0),SUM($H106:$CC106)-SUM($G167:L167))</f>
        <v>0</v>
      </c>
      <c r="N167" s="94">
        <f ca="1">MIN(IFERROR(SUM(OFFSET(N106,0,-N49,1,N49))/$F106,0),SUM($H106:$CC106)-SUM($G167:M167))</f>
        <v>0</v>
      </c>
      <c r="O167" s="94">
        <f ca="1">MIN(IFERROR(SUM(OFFSET(O106,0,-O49,1,O49))/$F106,0),SUM($H106:$CC106)-SUM($G167:N167))</f>
        <v>0</v>
      </c>
      <c r="P167" s="94">
        <f ca="1">MIN(IFERROR(SUM(OFFSET(P106,0,-P49,1,P49))/$F106,0),SUM($H106:$CC106)-SUM($G167:O167))</f>
        <v>0</v>
      </c>
      <c r="Q167" s="94">
        <f ca="1">MIN(IFERROR(SUM(OFFSET(Q106,0,-Q49,1,Q49))/$F106,0),SUM($H106:$CC106)-SUM($G167:P167))</f>
        <v>0</v>
      </c>
      <c r="R167" s="94">
        <f ca="1">MIN(IFERROR(SUM(OFFSET(R106,0,-R49,1,R49))/$F106,0),SUM($H106:$CC106)-SUM($G167:Q167))</f>
        <v>0</v>
      </c>
      <c r="S167" s="94">
        <f ca="1">MIN(IFERROR(SUM(OFFSET(S106,0,-S49,1,S49))/$F106,0),SUM($H106:$CC106)-SUM($G167:R167))</f>
        <v>0</v>
      </c>
      <c r="T167" s="94">
        <f ca="1">MIN(IFERROR(SUM(OFFSET(T106,0,-T49,1,T49))/$F106,0),SUM($H106:$CC106)-SUM($G167:S167))</f>
        <v>0</v>
      </c>
      <c r="U167" s="94">
        <f ca="1">MIN(IFERROR(SUM(OFFSET(U106,0,-U49,1,U49))/$F106,0),SUM($H106:$CC106)-SUM($G167:T167))</f>
        <v>0</v>
      </c>
      <c r="V167" s="94">
        <f ca="1">MIN(IFERROR(SUM(OFFSET(V106,0,-V49,1,V49))/$F106,0),SUM($H106:$CC106)-SUM($G167:U167))</f>
        <v>0</v>
      </c>
      <c r="W167" s="94">
        <f ca="1">MIN(IFERROR(SUM(OFFSET(W106,0,-W49,1,W49))/$F106,0),SUM($H106:$CC106)-SUM($G167:V167))</f>
        <v>0</v>
      </c>
      <c r="X167" s="94">
        <f ca="1">MIN(IFERROR(SUM(OFFSET(X106,0,-X49,1,X49))/$F106,0),SUM($H106:$CC106)-SUM($G167:W167))</f>
        <v>0</v>
      </c>
      <c r="Y167" s="94">
        <f ca="1">MIN(IFERROR(SUM(OFFSET(Y106,0,-Y49,1,Y49))/$F106,0),SUM($H106:$CC106)-SUM($G167:X167))</f>
        <v>0</v>
      </c>
      <c r="Z167" s="94">
        <f ca="1">MIN(IFERROR(SUM(OFFSET(Z106,0,-Z49,1,Z49))/$F106,0),SUM($H106:$CC106)-SUM($G167:Y167))</f>
        <v>0</v>
      </c>
      <c r="AA167" s="94">
        <f ca="1">MIN(IFERROR(SUM(OFFSET(AA106,0,-AA49,1,AA49))/$F106,0),SUM($H106:$CC106)-SUM($G167:Z167))</f>
        <v>0</v>
      </c>
      <c r="AB167" s="94">
        <f ca="1">MIN(IFERROR(SUM(OFFSET(AB106,0,-AB49,1,AB49))/$F106,0),SUM($H106:$CC106)-SUM($G167:AA167))</f>
        <v>0</v>
      </c>
      <c r="AC167" s="94">
        <f ca="1">MIN(IFERROR(SUM(OFFSET(AC106,0,-AC49,1,AC49))/$F106,0),SUM($H106:$CC106)-SUM($G167:AB167))</f>
        <v>0</v>
      </c>
      <c r="AD167" s="94">
        <f ca="1">MIN(IFERROR(SUM(OFFSET(AD106,0,-AD49,1,AD49))/$F106,0),SUM($H106:$CC106)-SUM($G167:AC167))</f>
        <v>0</v>
      </c>
      <c r="AE167" s="94">
        <f ca="1">MIN(IFERROR(SUM(OFFSET(AE106,0,-AE49,1,AE49))/$F106,0),SUM($H106:$CC106)-SUM($G167:AD167))</f>
        <v>0</v>
      </c>
      <c r="AF167" s="94">
        <f ca="1">MIN(IFERROR(SUM(OFFSET(AF106,0,-AF49,1,AF49))/$F106,0),SUM($H106:$CC106)-SUM($G167:AE167))</f>
        <v>0</v>
      </c>
      <c r="AG167" s="94">
        <f ca="1">MIN(IFERROR(SUM(OFFSET(AG106,0,-AG49,1,AG49))/$F106,0),SUM($H106:$CC106)-SUM($G167:AF167))</f>
        <v>0</v>
      </c>
      <c r="AH167" s="94">
        <f ca="1">MIN(IFERROR(SUM(OFFSET(AH106,0,-AH49,1,AH49))/$F106,0),SUM($H106:$CC106)-SUM($G167:AG167))</f>
        <v>0</v>
      </c>
      <c r="AI167" s="94">
        <f ca="1">MIN(IFERROR(SUM(OFFSET(AI106,0,-AI49,1,AI49))/$F106,0),SUM($H106:$CC106)-SUM($G167:AH167))</f>
        <v>0</v>
      </c>
      <c r="AJ167" s="94">
        <f ca="1">MIN(IFERROR(SUM(OFFSET(AJ106,0,-AJ49,1,AJ49))/$F106,0),SUM($H106:$CC106)-SUM($G167:AI167))</f>
        <v>0</v>
      </c>
      <c r="AK167" s="94">
        <f ca="1">MIN(IFERROR(SUM(OFFSET(AK106,0,-AK49,1,AK49))/$F106,0),SUM($H106:$CC106)-SUM($G167:AJ167))</f>
        <v>0</v>
      </c>
      <c r="AL167" s="94">
        <f ca="1">MIN(IFERROR(SUM(OFFSET(AL106,0,-AL49,1,AL49))/$F106,0),SUM($H106:$CC106)-SUM($G167:AK167))</f>
        <v>0</v>
      </c>
      <c r="AM167" s="94">
        <f ca="1">MIN(IFERROR(SUM(OFFSET(AM106,0,-AM49,1,AM49))/$F106,0),SUM($H106:$CC106)-SUM($G167:AL167))</f>
        <v>0</v>
      </c>
      <c r="AN167" s="94">
        <f ca="1">MIN(IFERROR(SUM(OFFSET(AN106,0,-AN49,1,AN49))/$F106,0),SUM($H106:$CC106)-SUM($G167:AM167))</f>
        <v>0</v>
      </c>
      <c r="AO167" s="94">
        <f ca="1">MIN(IFERROR(SUM(OFFSET(AO106,0,-AO49,1,AO49))/$F106,0),SUM($H106:$CC106)-SUM($G167:AN167))</f>
        <v>0</v>
      </c>
      <c r="AP167" s="94">
        <f ca="1">MIN(IFERROR(SUM(OFFSET(AP106,0,-AP49,1,AP49))/$F106,0),SUM($H106:$CC106)-SUM($G167:AO167))</f>
        <v>0</v>
      </c>
      <c r="AQ167" s="94">
        <f ca="1">MIN(IFERROR(SUM(OFFSET(AQ106,0,-AQ49,1,AQ49))/$F106,0),SUM($H106:$CC106)-SUM($G167:AP167))</f>
        <v>0</v>
      </c>
      <c r="AR167" s="94">
        <f ca="1">MIN(IFERROR(SUM(OFFSET(AR106,0,-AR49,1,AR49))/$F106,0),SUM($H106:$CC106)-SUM($G167:AQ167))</f>
        <v>0</v>
      </c>
      <c r="AS167" s="94">
        <f ca="1">MIN(IFERROR(SUM(OFFSET(AS106,0,-AS49,1,AS49))/$F106,0),SUM($H106:$CC106)-SUM($G167:AR167))</f>
        <v>0</v>
      </c>
      <c r="AT167" s="94">
        <f ca="1">MIN(IFERROR(SUM(OFFSET(AT106,0,-AT49,1,AT49))/$F106,0),SUM($H106:$CC106)-SUM($G167:AS167))</f>
        <v>0</v>
      </c>
      <c r="AU167" s="94">
        <f ca="1">MIN(IFERROR(SUM(OFFSET(AU106,0,-AU49,1,AU49))/$F106,0),SUM($H106:$CC106)-SUM($G167:AT167))</f>
        <v>0</v>
      </c>
      <c r="AV167" s="94">
        <f ca="1">MIN(IFERROR(SUM(OFFSET(AV106,0,-AV49,1,AV49))/$F106,0),SUM($H106:$CC106)-SUM($G167:AU167))</f>
        <v>0</v>
      </c>
      <c r="AW167" s="94">
        <f ca="1">MIN(IFERROR(SUM(OFFSET(AW106,0,-AW49,1,AW49))/$F106,0),SUM($H106:$CC106)-SUM($G167:AV167))</f>
        <v>0</v>
      </c>
      <c r="AX167" s="94">
        <f ca="1">MIN(IFERROR(SUM(OFFSET(AX106,0,-AX49,1,AX49))/$F106,0),SUM($H106:$CC106)-SUM($G167:AW167))</f>
        <v>0</v>
      </c>
      <c r="AY167" s="94">
        <f ca="1">MIN(IFERROR(SUM(OFFSET(AY106,0,-AY49,1,AY49))/$F106,0),SUM($H106:$CC106)-SUM($G167:AX167))</f>
        <v>0</v>
      </c>
      <c r="AZ167" s="94">
        <f ca="1">MIN(IFERROR(SUM(OFFSET(AZ106,0,-AZ49,1,AZ49))/$F106,0),SUM($H106:$CC106)-SUM($G167:AY167))</f>
        <v>0</v>
      </c>
      <c r="BA167" s="94">
        <f ca="1">MIN(IFERROR(SUM(OFFSET(BA106,0,-BA49,1,BA49))/$F106,0),SUM($H106:$CC106)-SUM($G167:AZ167))</f>
        <v>0</v>
      </c>
      <c r="BB167" s="94">
        <f ca="1">MIN(IFERROR(SUM(OFFSET(BB106,0,-BB49,1,BB49))/$F106,0),SUM($H106:$CC106)-SUM($G167:BA167))</f>
        <v>0</v>
      </c>
      <c r="BC167" s="94">
        <f ca="1">MIN(IFERROR(SUM(OFFSET(BC106,0,-BC49,1,BC49))/$F106,0),SUM($H106:$CC106)-SUM($G167:BB167))</f>
        <v>0</v>
      </c>
      <c r="BD167" s="94">
        <f ca="1">MIN(IFERROR(SUM(OFFSET(BD106,0,-BD49,1,BD49))/$F106,0),SUM($H106:$CC106)-SUM($G167:BC167))</f>
        <v>0</v>
      </c>
      <c r="BE167" s="94">
        <f ca="1">MIN(IFERROR(SUM(OFFSET(BE106,0,-BE49,1,BE49))/$F106,0),SUM($H106:$CC106)-SUM($G167:BD167))</f>
        <v>0</v>
      </c>
      <c r="BF167" s="94">
        <f ca="1">MIN(IFERROR(SUM(OFFSET(BF106,0,-BF49,1,BF49))/$F106,0),SUM($H106:$CC106)-SUM($G167:BE167))</f>
        <v>0</v>
      </c>
      <c r="BG167" s="94">
        <f ca="1">MIN(IFERROR(SUM(OFFSET(BG106,0,-BG49,1,BG49))/$F106,0),SUM($H106:$CC106)-SUM($G167:BF167))</f>
        <v>0</v>
      </c>
      <c r="BH167" s="94">
        <f ca="1">MIN(IFERROR(SUM(OFFSET(BH106,0,-BH49,1,BH49))/$F106,0),SUM($H106:$CC106)-SUM($G167:BG167))</f>
        <v>0</v>
      </c>
      <c r="BI167" s="94">
        <f ca="1">MIN(IFERROR(SUM(OFFSET(BI106,0,-BI49,1,BI49))/$F106,0),SUM($H106:$CC106)-SUM($G167:BH167))</f>
        <v>0</v>
      </c>
      <c r="BJ167" s="94">
        <f ca="1">MIN(IFERROR(SUM(OFFSET(BJ106,0,-BJ49,1,BJ49))/$F106,0),SUM($H106:$CC106)-SUM($G167:BI167))</f>
        <v>0</v>
      </c>
      <c r="BK167" s="94">
        <f ca="1">MIN(IFERROR(SUM(OFFSET(BK106,0,-BK49,1,BK49))/$F106,0),SUM($H106:$CC106)-SUM($G167:BJ167))</f>
        <v>0</v>
      </c>
      <c r="BL167" s="94">
        <f ca="1">MIN(IFERROR(SUM(OFFSET(BL106,0,-BL49,1,BL49))/$F106,0),SUM($H106:$CC106)-SUM($G167:BK167))</f>
        <v>0</v>
      </c>
      <c r="BM167" s="94">
        <f ca="1">MIN(IFERROR(SUM(OFFSET(BM106,0,-BM49,1,BM49))/$F106,0),SUM($H106:$CC106)-SUM($G167:BL167))</f>
        <v>0</v>
      </c>
      <c r="BN167" s="94">
        <f ca="1">MIN(IFERROR(SUM(OFFSET(BN106,0,-BN49,1,BN49))/$F106,0),SUM($H106:$CC106)-SUM($G167:BM167))</f>
        <v>0</v>
      </c>
      <c r="BO167" s="94">
        <f ca="1">MIN(IFERROR(SUM(OFFSET(BO106,0,-BO49,1,BO49))/$F106,0),SUM($H106:$CC106)-SUM($G167:BN167))</f>
        <v>0</v>
      </c>
      <c r="BP167" s="94">
        <f ca="1">MIN(IFERROR(SUM(OFFSET(BP106,0,-BP49,1,BP49))/$F106,0),SUM($H106:$CC106)-SUM($G167:BO167))</f>
        <v>0</v>
      </c>
      <c r="BQ167" s="94">
        <f ca="1">MIN(IFERROR(SUM(OFFSET(BQ106,0,-BQ49,1,BQ49))/$F106,0),SUM($H106:$CC106)-SUM($G167:BP167))</f>
        <v>0</v>
      </c>
      <c r="BR167" s="94">
        <f ca="1">MIN(IFERROR(SUM(OFFSET(BR106,0,-BR49,1,BR49))/$F106,0),SUM($H106:$CC106)-SUM($G167:BQ167))</f>
        <v>0</v>
      </c>
      <c r="BS167" s="94">
        <f ca="1">MIN(IFERROR(SUM(OFFSET(BS106,0,-BS49,1,BS49))/$F106,0),SUM($H106:$CC106)-SUM($G167:BR167))</f>
        <v>0</v>
      </c>
      <c r="BT167" s="94">
        <f ca="1">MIN(IFERROR(SUM(OFFSET(BT106,0,-BT49,1,BT49))/$F106,0),SUM($H106:$CC106)-SUM($G167:BS167))</f>
        <v>0</v>
      </c>
      <c r="BU167" s="94">
        <f ca="1">MIN(IFERROR(SUM(OFFSET(BU106,0,-BU49,1,BU49))/$F106,0),SUM($H106:$CC106)-SUM($G167:BT167))</f>
        <v>0</v>
      </c>
      <c r="BV167" s="94">
        <f ca="1">MIN(IFERROR(SUM(OFFSET(BV106,0,-BV49,1,BV49))/$F106,0),SUM($H106:$CC106)-SUM($G167:BU167))</f>
        <v>0</v>
      </c>
      <c r="BW167" s="94">
        <f ca="1">MIN(IFERROR(SUM(OFFSET(BW106,0,-BW49,1,BW49))/$F106,0),SUM($H106:$CC106)-SUM($G167:BV167))</f>
        <v>0</v>
      </c>
      <c r="BX167" s="94">
        <f ca="1">MIN(IFERROR(SUM(OFFSET(BX106,0,-BX49,1,BX49))/$F106,0),SUM($H106:$CC106)-SUM($G167:BW167))</f>
        <v>0</v>
      </c>
      <c r="BY167" s="94">
        <f ca="1">MIN(IFERROR(SUM(OFFSET(BY106,0,-BY49,1,BY49))/$F106,0),SUM($H106:$CC106)-SUM($G167:BX167))</f>
        <v>0</v>
      </c>
      <c r="BZ167" s="94">
        <f ca="1">MIN(IFERROR(SUM(OFFSET(BZ106,0,-BZ49,1,BZ49))/$F106,0),SUM($H106:$CC106)-SUM($G167:BY167))</f>
        <v>0</v>
      </c>
      <c r="CA167" s="94">
        <f ca="1">MIN(IFERROR(SUM(OFFSET(CA106,0,-CA49,1,CA49))/$F106,0),SUM($H106:$CC106)-SUM($G167:BZ167))</f>
        <v>0</v>
      </c>
      <c r="CB167" s="94">
        <f ca="1">MIN(IFERROR(SUM(OFFSET(CB106,0,-CB49,1,CB49))/$F106,0),SUM($H106:$CC106)-SUM($G167:CA167))</f>
        <v>0</v>
      </c>
      <c r="CC167" s="94">
        <f ca="1">MIN(IFERROR(SUM(OFFSET(CC106,0,-CC49,1,CC49))/$F106,0),SUM($H106:$CC106)-SUM($G167:CB167))</f>
        <v>0</v>
      </c>
    </row>
    <row r="168" spans="1:81" ht="15.75" outlineLevel="1" thickBot="1" x14ac:dyDescent="0.3">
      <c r="B168" s="27" t="s">
        <v>15</v>
      </c>
      <c r="C168" s="97"/>
      <c r="D168" s="232">
        <f ca="1">MAX(D143:D167,0)</f>
        <v>0</v>
      </c>
      <c r="E168" s="124">
        <f>SUM(E143:E167)</f>
        <v>919.16213669293393</v>
      </c>
      <c r="F168" s="124">
        <f ca="1">SUM(F143:F167)</f>
        <v>919.1525747830874</v>
      </c>
      <c r="G168" s="32"/>
      <c r="H168" s="124">
        <f t="shared" ref="H168:AM168" ca="1" si="224">SUM(H143:H167)</f>
        <v>0</v>
      </c>
      <c r="I168" s="124">
        <f t="shared" ca="1" si="224"/>
        <v>14.628937792283709</v>
      </c>
      <c r="J168" s="124">
        <f t="shared" ca="1" si="224"/>
        <v>23.173854848705318</v>
      </c>
      <c r="K168" s="124">
        <f t="shared" ca="1" si="224"/>
        <v>30.107855277458533</v>
      </c>
      <c r="L168" s="124">
        <f t="shared" ca="1" si="224"/>
        <v>39.22117115459934</v>
      </c>
      <c r="M168" s="124">
        <f t="shared" ca="1" si="224"/>
        <v>51.836030790039246</v>
      </c>
      <c r="N168" s="124">
        <f t="shared" ca="1" si="224"/>
        <v>41.478923622193264</v>
      </c>
      <c r="O168" s="124">
        <f t="shared" ca="1" si="224"/>
        <v>38.358224101909236</v>
      </c>
      <c r="P168" s="124">
        <f t="shared" ca="1" si="224"/>
        <v>36.383684983946779</v>
      </c>
      <c r="Q168" s="124">
        <f t="shared" ca="1" si="224"/>
        <v>30.663566480903825</v>
      </c>
      <c r="R168" s="124">
        <f t="shared" ca="1" si="224"/>
        <v>21.035600731723914</v>
      </c>
      <c r="S168" s="124">
        <f t="shared" ca="1" si="224"/>
        <v>19.027784688335995</v>
      </c>
      <c r="T168" s="124">
        <f t="shared" ca="1" si="224"/>
        <v>19.027784688335995</v>
      </c>
      <c r="U168" s="124">
        <f t="shared" ca="1" si="224"/>
        <v>19.027784688335995</v>
      </c>
      <c r="V168" s="124">
        <f t="shared" ca="1" si="224"/>
        <v>19.027784688335995</v>
      </c>
      <c r="W168" s="124">
        <f t="shared" ca="1" si="224"/>
        <v>19.027784688335995</v>
      </c>
      <c r="X168" s="124">
        <f t="shared" ca="1" si="224"/>
        <v>19.027784688335995</v>
      </c>
      <c r="Y168" s="124">
        <f t="shared" ca="1" si="224"/>
        <v>19.027784688335995</v>
      </c>
      <c r="Z168" s="124">
        <f t="shared" ca="1" si="224"/>
        <v>19.027784688335995</v>
      </c>
      <c r="AA168" s="124">
        <f t="shared" ca="1" si="224"/>
        <v>19.027784688335995</v>
      </c>
      <c r="AB168" s="124">
        <f t="shared" ca="1" si="224"/>
        <v>19.027784688335995</v>
      </c>
      <c r="AC168" s="124">
        <f t="shared" ca="1" si="224"/>
        <v>19.027784688335995</v>
      </c>
      <c r="AD168" s="124">
        <f t="shared" ca="1" si="224"/>
        <v>19.027784688335995</v>
      </c>
      <c r="AE168" s="124">
        <f t="shared" ca="1" si="224"/>
        <v>19.027784688335995</v>
      </c>
      <c r="AF168" s="124">
        <f t="shared" ca="1" si="224"/>
        <v>19.027784688335995</v>
      </c>
      <c r="AG168" s="124">
        <f t="shared" ca="1" si="224"/>
        <v>19.027784688335995</v>
      </c>
      <c r="AH168" s="124">
        <f t="shared" ca="1" si="224"/>
        <v>19.027784688335995</v>
      </c>
      <c r="AI168" s="124">
        <f t="shared" ca="1" si="224"/>
        <v>19.027784688335995</v>
      </c>
      <c r="AJ168" s="124">
        <f t="shared" ca="1" si="224"/>
        <v>19.027784688335995</v>
      </c>
      <c r="AK168" s="124">
        <f t="shared" ca="1" si="224"/>
        <v>19.027784688335995</v>
      </c>
      <c r="AL168" s="124">
        <f t="shared" ca="1" si="224"/>
        <v>19.027784688335995</v>
      </c>
      <c r="AM168" s="124">
        <f t="shared" ca="1" si="224"/>
        <v>19.027784688335995</v>
      </c>
      <c r="AN168" s="124">
        <f t="shared" ref="AN168:BS168" ca="1" si="225">SUM(AN143:AN167)</f>
        <v>19.027784688335995</v>
      </c>
      <c r="AO168" s="124">
        <f t="shared" ca="1" si="225"/>
        <v>19.027784688335995</v>
      </c>
      <c r="AP168" s="124">
        <f t="shared" ca="1" si="225"/>
        <v>19.027784688335995</v>
      </c>
      <c r="AQ168" s="124">
        <f t="shared" ca="1" si="225"/>
        <v>19.027784688335995</v>
      </c>
      <c r="AR168" s="124">
        <f t="shared" ca="1" si="225"/>
        <v>19.027784688335995</v>
      </c>
      <c r="AS168" s="124">
        <f t="shared" ca="1" si="225"/>
        <v>16.481000897379374</v>
      </c>
      <c r="AT168" s="124">
        <f t="shared" ca="1" si="225"/>
        <v>13.559235329307016</v>
      </c>
      <c r="AU168" s="124">
        <f t="shared" ca="1" si="225"/>
        <v>7.7069384198750628</v>
      </c>
      <c r="AV168" s="124">
        <f t="shared" ca="1" si="225"/>
        <v>2.7139239941058997</v>
      </c>
      <c r="AW168" s="124">
        <f t="shared" ca="1" si="225"/>
        <v>2.6236460930899619</v>
      </c>
      <c r="AX168" s="124">
        <f t="shared" ca="1" si="225"/>
        <v>2.6236460930899619</v>
      </c>
      <c r="AY168" s="124">
        <f t="shared" ca="1" si="225"/>
        <v>2.6236460930899619</v>
      </c>
      <c r="AZ168" s="124">
        <f t="shared" ca="1" si="225"/>
        <v>2.6236460930899619</v>
      </c>
      <c r="BA168" s="124">
        <f t="shared" ca="1" si="225"/>
        <v>2.6236460930899619</v>
      </c>
      <c r="BB168" s="124">
        <f t="shared" ca="1" si="225"/>
        <v>2.6236460930899619</v>
      </c>
      <c r="BC168" s="124">
        <f t="shared" ca="1" si="225"/>
        <v>2.6236460930899619</v>
      </c>
      <c r="BD168" s="124">
        <f t="shared" ca="1" si="225"/>
        <v>2.6236460930899619</v>
      </c>
      <c r="BE168" s="124">
        <f t="shared" ca="1" si="225"/>
        <v>2.6236460930899619</v>
      </c>
      <c r="BF168" s="124">
        <f t="shared" ca="1" si="225"/>
        <v>2.6236460930899619</v>
      </c>
      <c r="BG168" s="124">
        <f t="shared" ca="1" si="225"/>
        <v>2.6236460930899619</v>
      </c>
      <c r="BH168" s="124">
        <f t="shared" ca="1" si="225"/>
        <v>2.6236460930899619</v>
      </c>
      <c r="BI168" s="124">
        <f t="shared" ca="1" si="225"/>
        <v>2.6236460930899619</v>
      </c>
      <c r="BJ168" s="124">
        <f t="shared" ca="1" si="225"/>
        <v>2.6236460930899619</v>
      </c>
      <c r="BK168" s="124">
        <f t="shared" ca="1" si="225"/>
        <v>2.6236460930899619</v>
      </c>
      <c r="BL168" s="124">
        <f t="shared" ca="1" si="225"/>
        <v>2.6236460930899619</v>
      </c>
      <c r="BM168" s="124">
        <f t="shared" ca="1" si="225"/>
        <v>2.6236460930899619</v>
      </c>
      <c r="BN168" s="124">
        <f t="shared" ca="1" si="225"/>
        <v>2.6236460930899619</v>
      </c>
      <c r="BO168" s="124">
        <f t="shared" ca="1" si="225"/>
        <v>2.6236460930899619</v>
      </c>
      <c r="BP168" s="124">
        <f t="shared" ca="1" si="225"/>
        <v>2.6236460930899619</v>
      </c>
      <c r="BQ168" s="124">
        <f t="shared" ca="1" si="225"/>
        <v>2.2504293883395894</v>
      </c>
      <c r="BR168" s="124">
        <f t="shared" ca="1" si="225"/>
        <v>1.3761905350099122</v>
      </c>
      <c r="BS168" s="124">
        <f t="shared" ca="1" si="225"/>
        <v>0.80346159306537956</v>
      </c>
      <c r="BT168" s="124">
        <f t="shared" ref="BT168:CC168" ca="1" si="226">SUM(BT143:BT167)</f>
        <v>0.17822108370694423</v>
      </c>
      <c r="BU168" s="124">
        <f t="shared" ca="1" si="226"/>
        <v>0</v>
      </c>
      <c r="BV168" s="124">
        <f t="shared" ca="1" si="226"/>
        <v>0</v>
      </c>
      <c r="BW168" s="124">
        <f t="shared" ca="1" si="226"/>
        <v>0</v>
      </c>
      <c r="BX168" s="124">
        <f t="shared" ca="1" si="226"/>
        <v>0</v>
      </c>
      <c r="BY168" s="124">
        <f t="shared" ca="1" si="226"/>
        <v>0</v>
      </c>
      <c r="BZ168" s="124">
        <f t="shared" ca="1" si="226"/>
        <v>0</v>
      </c>
      <c r="CA168" s="124">
        <f t="shared" ca="1" si="226"/>
        <v>0</v>
      </c>
      <c r="CB168" s="124">
        <f t="shared" ca="1" si="226"/>
        <v>0</v>
      </c>
      <c r="CC168" s="124">
        <f t="shared" ca="1" si="226"/>
        <v>0</v>
      </c>
    </row>
    <row r="169" spans="1:81" outlineLevel="1" x14ac:dyDescent="0.25">
      <c r="F169" s="5"/>
    </row>
    <row r="170" spans="1:81" x14ac:dyDescent="0.25">
      <c r="B170" s="24" t="s">
        <v>141</v>
      </c>
      <c r="H170" s="26">
        <f t="shared" ref="H170:AM170" ca="1" si="227">(H168+H138)*H19</f>
        <v>76.702141844835666</v>
      </c>
      <c r="I170" s="26">
        <f t="shared" ca="1" si="227"/>
        <v>94.966070527649435</v>
      </c>
      <c r="J170" s="26">
        <f t="shared" ca="1" si="227"/>
        <v>106.14349714196445</v>
      </c>
      <c r="K170" s="26">
        <f t="shared" ca="1" si="227"/>
        <v>116.12588298784313</v>
      </c>
      <c r="L170" s="26">
        <f t="shared" ca="1" si="227"/>
        <v>129.14387733357088</v>
      </c>
      <c r="M170" s="26">
        <f t="shared" ca="1" si="227"/>
        <v>121.90659994759967</v>
      </c>
      <c r="N170" s="26">
        <f t="shared" ca="1" si="227"/>
        <v>112.61033949680778</v>
      </c>
      <c r="O170" s="26">
        <f t="shared" ca="1" si="227"/>
        <v>111.61326664069249</v>
      </c>
      <c r="P170" s="26">
        <f t="shared" ca="1" si="227"/>
        <v>111.93114389304226</v>
      </c>
      <c r="Q170" s="26">
        <f t="shared" ca="1" si="227"/>
        <v>107.38781025606761</v>
      </c>
      <c r="R170" s="26">
        <f t="shared" ca="1" si="227"/>
        <v>97.406349929249288</v>
      </c>
      <c r="S170" s="26">
        <f t="shared" ca="1" si="227"/>
        <v>97.134073500952397</v>
      </c>
      <c r="T170" s="26">
        <f t="shared" ca="1" si="227"/>
        <v>99.562425338476189</v>
      </c>
      <c r="U170" s="26">
        <f t="shared" ca="1" si="227"/>
        <v>102.05148597193808</v>
      </c>
      <c r="V170" s="26">
        <f t="shared" ca="1" si="227"/>
        <v>104.60277312123651</v>
      </c>
      <c r="W170" s="26">
        <f t="shared" ca="1" si="227"/>
        <v>107.21784244926742</v>
      </c>
      <c r="X170" s="26">
        <f t="shared" ca="1" si="227"/>
        <v>109.8982885104991</v>
      </c>
      <c r="Y170" s="26">
        <f t="shared" ca="1" si="227"/>
        <v>112.64574572326157</v>
      </c>
      <c r="Z170" s="26">
        <f t="shared" ca="1" si="227"/>
        <v>115.46188936634309</v>
      </c>
      <c r="AA170" s="26">
        <f t="shared" ca="1" si="227"/>
        <v>118.34843660050166</v>
      </c>
      <c r="AB170" s="26">
        <f t="shared" ca="1" si="227"/>
        <v>121.3071475155142</v>
      </c>
      <c r="AC170" s="26">
        <f t="shared" ca="1" si="227"/>
        <v>124.33982620340204</v>
      </c>
      <c r="AD170" s="26">
        <f t="shared" ca="1" si="227"/>
        <v>127.44832185848709</v>
      </c>
      <c r="AE170" s="26">
        <f t="shared" ca="1" si="227"/>
        <v>130.63452990494926</v>
      </c>
      <c r="AF170" s="26">
        <f t="shared" ca="1" si="227"/>
        <v>35.369801754925255</v>
      </c>
      <c r="AG170" s="26">
        <f t="shared" ca="1" si="227"/>
        <v>36.254046798798385</v>
      </c>
      <c r="AH170" s="26">
        <f t="shared" ca="1" si="227"/>
        <v>37.160397968768343</v>
      </c>
      <c r="AI170" s="26">
        <f t="shared" ca="1" si="227"/>
        <v>38.08940791798755</v>
      </c>
      <c r="AJ170" s="26">
        <f t="shared" ca="1" si="227"/>
        <v>39.041643115937234</v>
      </c>
      <c r="AK170" s="26">
        <f t="shared" ca="1" si="227"/>
        <v>40.017684193835663</v>
      </c>
      <c r="AL170" s="26">
        <f t="shared" ca="1" si="227"/>
        <v>41.018126298681551</v>
      </c>
      <c r="AM170" s="26">
        <f t="shared" ca="1" si="227"/>
        <v>42.043579456148585</v>
      </c>
      <c r="AN170" s="26">
        <f t="shared" ref="AN170:BS170" ca="1" si="228">(AN168+AN138)*AN19</f>
        <v>43.094668942552296</v>
      </c>
      <c r="AO170" s="26">
        <f t="shared" ca="1" si="228"/>
        <v>44.172035666116095</v>
      </c>
      <c r="AP170" s="26">
        <f t="shared" ca="1" si="228"/>
        <v>45.276336557768992</v>
      </c>
      <c r="AQ170" s="26">
        <f t="shared" ca="1" si="228"/>
        <v>46.408244971713209</v>
      </c>
      <c r="AR170" s="26">
        <f t="shared" ca="1" si="228"/>
        <v>47.568451096006029</v>
      </c>
      <c r="AS170" s="26">
        <f t="shared" ca="1" si="228"/>
        <v>42.231667558379414</v>
      </c>
      <c r="AT170" s="26">
        <f t="shared" ca="1" si="228"/>
        <v>35.613422412699748</v>
      </c>
      <c r="AU170" s="26">
        <f t="shared" ca="1" si="228"/>
        <v>20.748383515698261</v>
      </c>
      <c r="AV170" s="26">
        <f t="shared" ca="1" si="228"/>
        <v>7.489001613127539</v>
      </c>
      <c r="AW170" s="26">
        <f t="shared" ca="1" si="228"/>
        <v>7.4208791818604931</v>
      </c>
      <c r="AX170" s="26">
        <f t="shared" ca="1" si="228"/>
        <v>7.6064011614070051</v>
      </c>
      <c r="AY170" s="26">
        <f t="shared" ca="1" si="228"/>
        <v>7.796561190442179</v>
      </c>
      <c r="AZ170" s="26">
        <f t="shared" ca="1" si="228"/>
        <v>7.9914752202032329</v>
      </c>
      <c r="BA170" s="26">
        <f t="shared" ca="1" si="228"/>
        <v>8.1912621007083128</v>
      </c>
      <c r="BB170" s="26">
        <f t="shared" ca="1" si="228"/>
        <v>8.3960436532260214</v>
      </c>
      <c r="BC170" s="26">
        <f t="shared" ca="1" si="228"/>
        <v>8.6059447445566697</v>
      </c>
      <c r="BD170" s="26">
        <f t="shared" ca="1" si="228"/>
        <v>8.8210933631705863</v>
      </c>
      <c r="BE170" s="26">
        <f t="shared" ca="1" si="228"/>
        <v>9.0416206972498507</v>
      </c>
      <c r="BF170" s="26">
        <f t="shared" ca="1" si="228"/>
        <v>9.2676612146810946</v>
      </c>
      <c r="BG170" s="26">
        <f t="shared" ca="1" si="228"/>
        <v>9.499352745048121</v>
      </c>
      <c r="BH170" s="26">
        <f t="shared" ca="1" si="228"/>
        <v>9.7368365636743235</v>
      </c>
      <c r="BI170" s="26">
        <f t="shared" ca="1" si="228"/>
        <v>9.9802574777661803</v>
      </c>
      <c r="BJ170" s="26">
        <f t="shared" ca="1" si="228"/>
        <v>10.229763914710334</v>
      </c>
      <c r="BK170" s="26">
        <f t="shared" ca="1" si="228"/>
        <v>10.485508012578093</v>
      </c>
      <c r="BL170" s="26">
        <f t="shared" ca="1" si="228"/>
        <v>10.747645712892545</v>
      </c>
      <c r="BM170" s="26">
        <f t="shared" ca="1" si="228"/>
        <v>11.016336855714858</v>
      </c>
      <c r="BN170" s="26">
        <f t="shared" ca="1" si="228"/>
        <v>11.291745277107728</v>
      </c>
      <c r="BO170" s="26">
        <f t="shared" ca="1" si="228"/>
        <v>11.574038909035419</v>
      </c>
      <c r="BP170" s="26">
        <f t="shared" ca="1" si="228"/>
        <v>11.863389881761304</v>
      </c>
      <c r="BQ170" s="26">
        <f t="shared" ca="1" si="228"/>
        <v>10.430204111065294</v>
      </c>
      <c r="BR170" s="26">
        <f t="shared" ca="1" si="228"/>
        <v>6.5377731718663945</v>
      </c>
      <c r="BS170" s="26">
        <f t="shared" ca="1" si="228"/>
        <v>3.912373143100631</v>
      </c>
      <c r="BT170" s="26">
        <f t="shared" ref="BT170:CC170" ca="1" si="229">(BT168+BT138)*BT19</f>
        <v>0.8895248660714945</v>
      </c>
      <c r="BU170" s="26">
        <f t="shared" ca="1" si="229"/>
        <v>0</v>
      </c>
      <c r="BV170" s="26">
        <f t="shared" ca="1" si="229"/>
        <v>0</v>
      </c>
      <c r="BW170" s="26">
        <f t="shared" ca="1" si="229"/>
        <v>0</v>
      </c>
      <c r="BX170" s="26">
        <f t="shared" ca="1" si="229"/>
        <v>0</v>
      </c>
      <c r="BY170" s="26">
        <f t="shared" ca="1" si="229"/>
        <v>0</v>
      </c>
      <c r="BZ170" s="26">
        <f t="shared" ca="1" si="229"/>
        <v>0</v>
      </c>
      <c r="CA170" s="26">
        <f t="shared" ca="1" si="229"/>
        <v>0</v>
      </c>
      <c r="CB170" s="26">
        <f t="shared" ca="1" si="229"/>
        <v>0</v>
      </c>
      <c r="CC170" s="26">
        <f t="shared" ca="1" si="229"/>
        <v>0</v>
      </c>
    </row>
    <row r="172" spans="1:81" x14ac:dyDescent="0.25">
      <c r="A172" s="9" t="s">
        <v>56</v>
      </c>
      <c r="B172" s="9"/>
      <c r="C172" s="96"/>
      <c r="D172" s="10"/>
      <c r="E172" s="9"/>
      <c r="F172" s="9"/>
      <c r="G172" s="28"/>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row>
    <row r="174" spans="1:81" outlineLevel="1" x14ac:dyDescent="0.25">
      <c r="B174" s="24" t="s">
        <v>74</v>
      </c>
      <c r="C174" s="23" t="s">
        <v>30</v>
      </c>
      <c r="D174" s="26"/>
      <c r="E174" s="94">
        <f ca="1">SUM(H174:CC174)</f>
        <v>480.24148771238015</v>
      </c>
      <c r="H174" s="94">
        <f t="shared" ref="H174:AM174" ca="1" si="230">(H138+H168)*H14</f>
        <v>74.621933727866647</v>
      </c>
      <c r="I174" s="94">
        <f t="shared" ca="1" si="230"/>
        <v>89.250871520150355</v>
      </c>
      <c r="J174" s="94">
        <f t="shared" ca="1" si="230"/>
        <v>97.795788576571965</v>
      </c>
      <c r="K174" s="94">
        <f t="shared" ca="1" si="230"/>
        <v>104.72978900532519</v>
      </c>
      <c r="L174" s="94">
        <f t="shared" ca="1" si="230"/>
        <v>113.84310488246598</v>
      </c>
      <c r="M174" s="94">
        <f t="shared" ca="1" si="230"/>
        <v>0</v>
      </c>
      <c r="N174" s="94">
        <f t="shared" ca="1" si="230"/>
        <v>0</v>
      </c>
      <c r="O174" s="94">
        <f t="shared" ca="1" si="230"/>
        <v>0</v>
      </c>
      <c r="P174" s="94">
        <f t="shared" ca="1" si="230"/>
        <v>0</v>
      </c>
      <c r="Q174" s="94">
        <f t="shared" ca="1" si="230"/>
        <v>0</v>
      </c>
      <c r="R174" s="94">
        <f t="shared" ca="1" si="230"/>
        <v>0</v>
      </c>
      <c r="S174" s="94">
        <f t="shared" ca="1" si="230"/>
        <v>0</v>
      </c>
      <c r="T174" s="94">
        <f t="shared" ca="1" si="230"/>
        <v>0</v>
      </c>
      <c r="U174" s="94">
        <f t="shared" ca="1" si="230"/>
        <v>0</v>
      </c>
      <c r="V174" s="94">
        <f t="shared" ca="1" si="230"/>
        <v>0</v>
      </c>
      <c r="W174" s="94">
        <f t="shared" ca="1" si="230"/>
        <v>0</v>
      </c>
      <c r="X174" s="94">
        <f t="shared" ca="1" si="230"/>
        <v>0</v>
      </c>
      <c r="Y174" s="94">
        <f t="shared" ca="1" si="230"/>
        <v>0</v>
      </c>
      <c r="Z174" s="94">
        <f t="shared" ca="1" si="230"/>
        <v>0</v>
      </c>
      <c r="AA174" s="94">
        <f t="shared" ca="1" si="230"/>
        <v>0</v>
      </c>
      <c r="AB174" s="94">
        <f t="shared" ca="1" si="230"/>
        <v>0</v>
      </c>
      <c r="AC174" s="94">
        <f t="shared" ca="1" si="230"/>
        <v>0</v>
      </c>
      <c r="AD174" s="94">
        <f t="shared" ca="1" si="230"/>
        <v>0</v>
      </c>
      <c r="AE174" s="94">
        <f t="shared" ca="1" si="230"/>
        <v>0</v>
      </c>
      <c r="AF174" s="94">
        <f t="shared" ca="1" si="230"/>
        <v>0</v>
      </c>
      <c r="AG174" s="94">
        <f t="shared" ca="1" si="230"/>
        <v>0</v>
      </c>
      <c r="AH174" s="94">
        <f t="shared" ca="1" si="230"/>
        <v>0</v>
      </c>
      <c r="AI174" s="94">
        <f t="shared" ca="1" si="230"/>
        <v>0</v>
      </c>
      <c r="AJ174" s="94">
        <f t="shared" ca="1" si="230"/>
        <v>0</v>
      </c>
      <c r="AK174" s="94">
        <f t="shared" ca="1" si="230"/>
        <v>0</v>
      </c>
      <c r="AL174" s="94">
        <f t="shared" ca="1" si="230"/>
        <v>0</v>
      </c>
      <c r="AM174" s="94">
        <f t="shared" ca="1" si="230"/>
        <v>0</v>
      </c>
      <c r="AN174" s="94">
        <f t="shared" ref="AN174:BS174" ca="1" si="231">(AN138+AN168)*AN14</f>
        <v>0</v>
      </c>
      <c r="AO174" s="94">
        <f t="shared" ca="1" si="231"/>
        <v>0</v>
      </c>
      <c r="AP174" s="94">
        <f t="shared" ca="1" si="231"/>
        <v>0</v>
      </c>
      <c r="AQ174" s="94">
        <f t="shared" ca="1" si="231"/>
        <v>0</v>
      </c>
      <c r="AR174" s="94">
        <f t="shared" ca="1" si="231"/>
        <v>0</v>
      </c>
      <c r="AS174" s="94">
        <f t="shared" ca="1" si="231"/>
        <v>0</v>
      </c>
      <c r="AT174" s="94">
        <f t="shared" ca="1" si="231"/>
        <v>0</v>
      </c>
      <c r="AU174" s="94">
        <f t="shared" ca="1" si="231"/>
        <v>0</v>
      </c>
      <c r="AV174" s="94">
        <f t="shared" ca="1" si="231"/>
        <v>0</v>
      </c>
      <c r="AW174" s="94">
        <f t="shared" ca="1" si="231"/>
        <v>0</v>
      </c>
      <c r="AX174" s="94">
        <f t="shared" ca="1" si="231"/>
        <v>0</v>
      </c>
      <c r="AY174" s="94">
        <f t="shared" ca="1" si="231"/>
        <v>0</v>
      </c>
      <c r="AZ174" s="94">
        <f t="shared" ca="1" si="231"/>
        <v>0</v>
      </c>
      <c r="BA174" s="94">
        <f t="shared" ca="1" si="231"/>
        <v>0</v>
      </c>
      <c r="BB174" s="94">
        <f t="shared" ca="1" si="231"/>
        <v>0</v>
      </c>
      <c r="BC174" s="94">
        <f t="shared" ca="1" si="231"/>
        <v>0</v>
      </c>
      <c r="BD174" s="94">
        <f t="shared" ca="1" si="231"/>
        <v>0</v>
      </c>
      <c r="BE174" s="94">
        <f t="shared" ca="1" si="231"/>
        <v>0</v>
      </c>
      <c r="BF174" s="94">
        <f t="shared" ca="1" si="231"/>
        <v>0</v>
      </c>
      <c r="BG174" s="94">
        <f t="shared" ca="1" si="231"/>
        <v>0</v>
      </c>
      <c r="BH174" s="94">
        <f t="shared" ca="1" si="231"/>
        <v>0</v>
      </c>
      <c r="BI174" s="94">
        <f t="shared" ca="1" si="231"/>
        <v>0</v>
      </c>
      <c r="BJ174" s="94">
        <f t="shared" ca="1" si="231"/>
        <v>0</v>
      </c>
      <c r="BK174" s="94">
        <f t="shared" ca="1" si="231"/>
        <v>0</v>
      </c>
      <c r="BL174" s="94">
        <f t="shared" ca="1" si="231"/>
        <v>0</v>
      </c>
      <c r="BM174" s="94">
        <f t="shared" ca="1" si="231"/>
        <v>0</v>
      </c>
      <c r="BN174" s="94">
        <f t="shared" ca="1" si="231"/>
        <v>0</v>
      </c>
      <c r="BO174" s="94">
        <f t="shared" ca="1" si="231"/>
        <v>0</v>
      </c>
      <c r="BP174" s="94">
        <f t="shared" ca="1" si="231"/>
        <v>0</v>
      </c>
      <c r="BQ174" s="94">
        <f t="shared" ca="1" si="231"/>
        <v>0</v>
      </c>
      <c r="BR174" s="94">
        <f t="shared" ca="1" si="231"/>
        <v>0</v>
      </c>
      <c r="BS174" s="94">
        <f t="shared" ca="1" si="231"/>
        <v>0</v>
      </c>
      <c r="BT174" s="94">
        <f t="shared" ref="BT174:CC174" ca="1" si="232">(BT138+BT168)*BT14</f>
        <v>0</v>
      </c>
      <c r="BU174" s="94">
        <f t="shared" ca="1" si="232"/>
        <v>0</v>
      </c>
      <c r="BV174" s="94">
        <f t="shared" ca="1" si="232"/>
        <v>0</v>
      </c>
      <c r="BW174" s="94">
        <f t="shared" ca="1" si="232"/>
        <v>0</v>
      </c>
      <c r="BX174" s="94">
        <f t="shared" ca="1" si="232"/>
        <v>0</v>
      </c>
      <c r="BY174" s="94">
        <f t="shared" ca="1" si="232"/>
        <v>0</v>
      </c>
      <c r="BZ174" s="94">
        <f t="shared" ca="1" si="232"/>
        <v>0</v>
      </c>
      <c r="CA174" s="94">
        <f t="shared" ca="1" si="232"/>
        <v>0</v>
      </c>
      <c r="CB174" s="94">
        <f t="shared" ca="1" si="232"/>
        <v>0</v>
      </c>
      <c r="CC174" s="94">
        <f t="shared" ca="1" si="232"/>
        <v>0</v>
      </c>
    </row>
    <row r="175" spans="1:81" outlineLevel="1" x14ac:dyDescent="0.25">
      <c r="B175" s="116" t="str">
        <f>Inputs!$C$10 &amp;"+ Reg Depreciation on Opening RAB"</f>
        <v>2016+ Reg Depreciation on Opening RAB</v>
      </c>
      <c r="C175" s="107" t="s">
        <v>30</v>
      </c>
      <c r="D175" s="24"/>
      <c r="E175" s="125">
        <f ca="1">SUM(H175:CC175)</f>
        <v>1819.1386054245318</v>
      </c>
      <c r="F175" s="3"/>
      <c r="G175" s="104"/>
      <c r="H175" s="94">
        <f t="shared" ref="H175:AM175" ca="1" si="233">(H138+H168)*H17</f>
        <v>0</v>
      </c>
      <c r="I175" s="94">
        <f t="shared" ca="1" si="233"/>
        <v>0</v>
      </c>
      <c r="J175" s="94">
        <f t="shared" ca="1" si="233"/>
        <v>0</v>
      </c>
      <c r="K175" s="94">
        <f t="shared" ca="1" si="233"/>
        <v>0</v>
      </c>
      <c r="L175" s="94">
        <f t="shared" ca="1" si="233"/>
        <v>0</v>
      </c>
      <c r="M175" s="94">
        <f t="shared" ca="1" si="233"/>
        <v>104.84223340659143</v>
      </c>
      <c r="N175" s="94">
        <f t="shared" ca="1" si="233"/>
        <v>94.485126238745451</v>
      </c>
      <c r="O175" s="94">
        <f t="shared" ca="1" si="233"/>
        <v>91.364426718461431</v>
      </c>
      <c r="P175" s="94">
        <f t="shared" ca="1" si="233"/>
        <v>89.389887600498966</v>
      </c>
      <c r="Q175" s="94">
        <f t="shared" ca="1" si="233"/>
        <v>83.669769097456012</v>
      </c>
      <c r="R175" s="94">
        <f t="shared" ca="1" si="233"/>
        <v>74.041803348276105</v>
      </c>
      <c r="S175" s="94">
        <f t="shared" ca="1" si="233"/>
        <v>72.033987304888186</v>
      </c>
      <c r="T175" s="94">
        <f t="shared" ca="1" si="233"/>
        <v>72.033987304888186</v>
      </c>
      <c r="U175" s="94">
        <f t="shared" ca="1" si="233"/>
        <v>72.033987304888186</v>
      </c>
      <c r="V175" s="94">
        <f t="shared" ca="1" si="233"/>
        <v>72.033987304888186</v>
      </c>
      <c r="W175" s="94">
        <f t="shared" ca="1" si="233"/>
        <v>72.033987304888186</v>
      </c>
      <c r="X175" s="94">
        <f t="shared" ca="1" si="233"/>
        <v>72.033987304888186</v>
      </c>
      <c r="Y175" s="94">
        <f t="shared" ca="1" si="233"/>
        <v>72.033987304888186</v>
      </c>
      <c r="Z175" s="94">
        <f t="shared" ca="1" si="233"/>
        <v>72.033987304888186</v>
      </c>
      <c r="AA175" s="94">
        <f t="shared" ca="1" si="233"/>
        <v>72.033987304888186</v>
      </c>
      <c r="AB175" s="94">
        <f t="shared" ca="1" si="233"/>
        <v>72.033987304888186</v>
      </c>
      <c r="AC175" s="94">
        <f t="shared" ca="1" si="233"/>
        <v>72.033987304888186</v>
      </c>
      <c r="AD175" s="94">
        <f t="shared" ca="1" si="233"/>
        <v>72.033987304888186</v>
      </c>
      <c r="AE175" s="94">
        <f t="shared" ca="1" si="233"/>
        <v>72.033987304888186</v>
      </c>
      <c r="AF175" s="94">
        <f t="shared" ca="1" si="233"/>
        <v>19.027784688335995</v>
      </c>
      <c r="AG175" s="94">
        <f t="shared" ca="1" si="233"/>
        <v>19.027784688335995</v>
      </c>
      <c r="AH175" s="94">
        <f t="shared" ca="1" si="233"/>
        <v>19.027784688335995</v>
      </c>
      <c r="AI175" s="94">
        <f t="shared" ca="1" si="233"/>
        <v>19.027784688335995</v>
      </c>
      <c r="AJ175" s="94">
        <f t="shared" ca="1" si="233"/>
        <v>19.027784688335995</v>
      </c>
      <c r="AK175" s="94">
        <f t="shared" ca="1" si="233"/>
        <v>19.027784688335995</v>
      </c>
      <c r="AL175" s="94">
        <f t="shared" ca="1" si="233"/>
        <v>19.027784688335995</v>
      </c>
      <c r="AM175" s="94">
        <f t="shared" ca="1" si="233"/>
        <v>19.027784688335995</v>
      </c>
      <c r="AN175" s="94">
        <f t="shared" ref="AN175:BS175" ca="1" si="234">(AN138+AN168)*AN17</f>
        <v>19.027784688335995</v>
      </c>
      <c r="AO175" s="94">
        <f t="shared" ca="1" si="234"/>
        <v>19.027784688335995</v>
      </c>
      <c r="AP175" s="94">
        <f t="shared" ca="1" si="234"/>
        <v>19.027784688335995</v>
      </c>
      <c r="AQ175" s="94">
        <f t="shared" ca="1" si="234"/>
        <v>19.027784688335995</v>
      </c>
      <c r="AR175" s="94">
        <f t="shared" ca="1" si="234"/>
        <v>19.027784688335995</v>
      </c>
      <c r="AS175" s="94">
        <f t="shared" ca="1" si="234"/>
        <v>16.481000897379374</v>
      </c>
      <c r="AT175" s="94">
        <f t="shared" ca="1" si="234"/>
        <v>13.559235329307016</v>
      </c>
      <c r="AU175" s="94">
        <f t="shared" ca="1" si="234"/>
        <v>7.7069384198750628</v>
      </c>
      <c r="AV175" s="94">
        <f t="shared" ca="1" si="234"/>
        <v>2.7139239941058997</v>
      </c>
      <c r="AW175" s="94">
        <f t="shared" ca="1" si="234"/>
        <v>2.6236460930899619</v>
      </c>
      <c r="AX175" s="94">
        <f t="shared" ca="1" si="234"/>
        <v>2.6236460930899619</v>
      </c>
      <c r="AY175" s="94">
        <f t="shared" ca="1" si="234"/>
        <v>2.6236460930899619</v>
      </c>
      <c r="AZ175" s="94">
        <f t="shared" ca="1" si="234"/>
        <v>2.6236460930899619</v>
      </c>
      <c r="BA175" s="94">
        <f t="shared" ca="1" si="234"/>
        <v>2.6236460930899619</v>
      </c>
      <c r="BB175" s="94">
        <f t="shared" ca="1" si="234"/>
        <v>2.6236460930899619</v>
      </c>
      <c r="BC175" s="94">
        <f t="shared" ca="1" si="234"/>
        <v>2.6236460930899619</v>
      </c>
      <c r="BD175" s="94">
        <f t="shared" ca="1" si="234"/>
        <v>2.6236460930899619</v>
      </c>
      <c r="BE175" s="94">
        <f t="shared" ca="1" si="234"/>
        <v>2.6236460930899619</v>
      </c>
      <c r="BF175" s="94">
        <f t="shared" ca="1" si="234"/>
        <v>2.6236460930899619</v>
      </c>
      <c r="BG175" s="94">
        <f t="shared" ca="1" si="234"/>
        <v>2.6236460930899619</v>
      </c>
      <c r="BH175" s="94">
        <f t="shared" ca="1" si="234"/>
        <v>2.6236460930899619</v>
      </c>
      <c r="BI175" s="94">
        <f t="shared" ca="1" si="234"/>
        <v>2.6236460930899619</v>
      </c>
      <c r="BJ175" s="94">
        <f t="shared" ca="1" si="234"/>
        <v>2.6236460930899619</v>
      </c>
      <c r="BK175" s="94">
        <f t="shared" ca="1" si="234"/>
        <v>2.6236460930899619</v>
      </c>
      <c r="BL175" s="94">
        <f t="shared" ca="1" si="234"/>
        <v>2.6236460930899619</v>
      </c>
      <c r="BM175" s="94">
        <f t="shared" ca="1" si="234"/>
        <v>2.6236460930899619</v>
      </c>
      <c r="BN175" s="94">
        <f t="shared" ca="1" si="234"/>
        <v>2.6236460930899619</v>
      </c>
      <c r="BO175" s="94">
        <f t="shared" ca="1" si="234"/>
        <v>2.6236460930899619</v>
      </c>
      <c r="BP175" s="94">
        <f t="shared" ca="1" si="234"/>
        <v>2.6236460930899619</v>
      </c>
      <c r="BQ175" s="94">
        <f t="shared" ca="1" si="234"/>
        <v>2.2504293883395894</v>
      </c>
      <c r="BR175" s="94">
        <f t="shared" ca="1" si="234"/>
        <v>1.3761905350099122</v>
      </c>
      <c r="BS175" s="94">
        <f t="shared" ca="1" si="234"/>
        <v>0.80346159306537956</v>
      </c>
      <c r="BT175" s="94">
        <f t="shared" ref="BT175:CC175" ca="1" si="235">(BT138+BT168)*BT17</f>
        <v>0.17822108370694423</v>
      </c>
      <c r="BU175" s="94">
        <f t="shared" ca="1" si="235"/>
        <v>0</v>
      </c>
      <c r="BV175" s="94">
        <f t="shared" ca="1" si="235"/>
        <v>0</v>
      </c>
      <c r="BW175" s="94">
        <f t="shared" ca="1" si="235"/>
        <v>0</v>
      </c>
      <c r="BX175" s="94">
        <f t="shared" ca="1" si="235"/>
        <v>0</v>
      </c>
      <c r="BY175" s="94">
        <f t="shared" ca="1" si="235"/>
        <v>0</v>
      </c>
      <c r="BZ175" s="94">
        <f t="shared" ca="1" si="235"/>
        <v>0</v>
      </c>
      <c r="CA175" s="94">
        <f t="shared" ca="1" si="235"/>
        <v>0</v>
      </c>
      <c r="CB175" s="94">
        <f t="shared" ca="1" si="235"/>
        <v>0</v>
      </c>
      <c r="CC175" s="94">
        <f t="shared" ca="1" si="235"/>
        <v>0</v>
      </c>
    </row>
    <row r="176" spans="1:81" outlineLevel="1" x14ac:dyDescent="0.25">
      <c r="B176" s="108" t="s">
        <v>58</v>
      </c>
      <c r="C176" s="107" t="s">
        <v>30</v>
      </c>
      <c r="D176" s="108"/>
      <c r="E176" s="126">
        <f ca="1">SUM(H176:CC176)</f>
        <v>2299.3800931369101</v>
      </c>
      <c r="F176" s="3"/>
      <c r="G176" s="104"/>
      <c r="H176" s="94">
        <f t="shared" ref="H176:AM176" ca="1" si="236">SUM(H174:H175)</f>
        <v>74.621933727866647</v>
      </c>
      <c r="I176" s="94">
        <f t="shared" ca="1" si="236"/>
        <v>89.250871520150355</v>
      </c>
      <c r="J176" s="94">
        <f t="shared" ca="1" si="236"/>
        <v>97.795788576571965</v>
      </c>
      <c r="K176" s="94">
        <f t="shared" ca="1" si="236"/>
        <v>104.72978900532519</v>
      </c>
      <c r="L176" s="94">
        <f t="shared" ca="1" si="236"/>
        <v>113.84310488246598</v>
      </c>
      <c r="M176" s="94">
        <f t="shared" ca="1" si="236"/>
        <v>104.84223340659143</v>
      </c>
      <c r="N176" s="94">
        <f t="shared" ca="1" si="236"/>
        <v>94.485126238745451</v>
      </c>
      <c r="O176" s="94">
        <f t="shared" ca="1" si="236"/>
        <v>91.364426718461431</v>
      </c>
      <c r="P176" s="94">
        <f t="shared" ca="1" si="236"/>
        <v>89.389887600498966</v>
      </c>
      <c r="Q176" s="94">
        <f t="shared" ca="1" si="236"/>
        <v>83.669769097456012</v>
      </c>
      <c r="R176" s="94">
        <f t="shared" ca="1" si="236"/>
        <v>74.041803348276105</v>
      </c>
      <c r="S176" s="94">
        <f t="shared" ca="1" si="236"/>
        <v>72.033987304888186</v>
      </c>
      <c r="T176" s="94">
        <f t="shared" ca="1" si="236"/>
        <v>72.033987304888186</v>
      </c>
      <c r="U176" s="94">
        <f t="shared" ca="1" si="236"/>
        <v>72.033987304888186</v>
      </c>
      <c r="V176" s="94">
        <f t="shared" ca="1" si="236"/>
        <v>72.033987304888186</v>
      </c>
      <c r="W176" s="94">
        <f t="shared" ca="1" si="236"/>
        <v>72.033987304888186</v>
      </c>
      <c r="X176" s="94">
        <f t="shared" ca="1" si="236"/>
        <v>72.033987304888186</v>
      </c>
      <c r="Y176" s="94">
        <f t="shared" ca="1" si="236"/>
        <v>72.033987304888186</v>
      </c>
      <c r="Z176" s="94">
        <f t="shared" ca="1" si="236"/>
        <v>72.033987304888186</v>
      </c>
      <c r="AA176" s="94">
        <f t="shared" ca="1" si="236"/>
        <v>72.033987304888186</v>
      </c>
      <c r="AB176" s="94">
        <f t="shared" ca="1" si="236"/>
        <v>72.033987304888186</v>
      </c>
      <c r="AC176" s="94">
        <f t="shared" ca="1" si="236"/>
        <v>72.033987304888186</v>
      </c>
      <c r="AD176" s="94">
        <f t="shared" ca="1" si="236"/>
        <v>72.033987304888186</v>
      </c>
      <c r="AE176" s="94">
        <f t="shared" ca="1" si="236"/>
        <v>72.033987304888186</v>
      </c>
      <c r="AF176" s="94">
        <f t="shared" ca="1" si="236"/>
        <v>19.027784688335995</v>
      </c>
      <c r="AG176" s="94">
        <f t="shared" ca="1" si="236"/>
        <v>19.027784688335995</v>
      </c>
      <c r="AH176" s="94">
        <f t="shared" ca="1" si="236"/>
        <v>19.027784688335995</v>
      </c>
      <c r="AI176" s="94">
        <f t="shared" ca="1" si="236"/>
        <v>19.027784688335995</v>
      </c>
      <c r="AJ176" s="94">
        <f t="shared" ca="1" si="236"/>
        <v>19.027784688335995</v>
      </c>
      <c r="AK176" s="94">
        <f t="shared" ca="1" si="236"/>
        <v>19.027784688335995</v>
      </c>
      <c r="AL176" s="94">
        <f t="shared" ca="1" si="236"/>
        <v>19.027784688335995</v>
      </c>
      <c r="AM176" s="94">
        <f t="shared" ca="1" si="236"/>
        <v>19.027784688335995</v>
      </c>
      <c r="AN176" s="94">
        <f t="shared" ref="AN176:BS176" ca="1" si="237">SUM(AN174:AN175)</f>
        <v>19.027784688335995</v>
      </c>
      <c r="AO176" s="94">
        <f t="shared" ca="1" si="237"/>
        <v>19.027784688335995</v>
      </c>
      <c r="AP176" s="94">
        <f t="shared" ca="1" si="237"/>
        <v>19.027784688335995</v>
      </c>
      <c r="AQ176" s="94">
        <f t="shared" ca="1" si="237"/>
        <v>19.027784688335995</v>
      </c>
      <c r="AR176" s="94">
        <f t="shared" ca="1" si="237"/>
        <v>19.027784688335995</v>
      </c>
      <c r="AS176" s="94">
        <f t="shared" ca="1" si="237"/>
        <v>16.481000897379374</v>
      </c>
      <c r="AT176" s="94">
        <f t="shared" ca="1" si="237"/>
        <v>13.559235329307016</v>
      </c>
      <c r="AU176" s="94">
        <f t="shared" ca="1" si="237"/>
        <v>7.7069384198750628</v>
      </c>
      <c r="AV176" s="94">
        <f t="shared" ca="1" si="237"/>
        <v>2.7139239941058997</v>
      </c>
      <c r="AW176" s="94">
        <f t="shared" ca="1" si="237"/>
        <v>2.6236460930899619</v>
      </c>
      <c r="AX176" s="94">
        <f t="shared" ca="1" si="237"/>
        <v>2.6236460930899619</v>
      </c>
      <c r="AY176" s="94">
        <f t="shared" ca="1" si="237"/>
        <v>2.6236460930899619</v>
      </c>
      <c r="AZ176" s="94">
        <f t="shared" ca="1" si="237"/>
        <v>2.6236460930899619</v>
      </c>
      <c r="BA176" s="94">
        <f t="shared" ca="1" si="237"/>
        <v>2.6236460930899619</v>
      </c>
      <c r="BB176" s="94">
        <f t="shared" ca="1" si="237"/>
        <v>2.6236460930899619</v>
      </c>
      <c r="BC176" s="94">
        <f t="shared" ca="1" si="237"/>
        <v>2.6236460930899619</v>
      </c>
      <c r="BD176" s="94">
        <f t="shared" ca="1" si="237"/>
        <v>2.6236460930899619</v>
      </c>
      <c r="BE176" s="94">
        <f t="shared" ca="1" si="237"/>
        <v>2.6236460930899619</v>
      </c>
      <c r="BF176" s="94">
        <f t="shared" ca="1" si="237"/>
        <v>2.6236460930899619</v>
      </c>
      <c r="BG176" s="94">
        <f t="shared" ca="1" si="237"/>
        <v>2.6236460930899619</v>
      </c>
      <c r="BH176" s="94">
        <f t="shared" ca="1" si="237"/>
        <v>2.6236460930899619</v>
      </c>
      <c r="BI176" s="94">
        <f t="shared" ca="1" si="237"/>
        <v>2.6236460930899619</v>
      </c>
      <c r="BJ176" s="94">
        <f t="shared" ca="1" si="237"/>
        <v>2.6236460930899619</v>
      </c>
      <c r="BK176" s="94">
        <f t="shared" ca="1" si="237"/>
        <v>2.6236460930899619</v>
      </c>
      <c r="BL176" s="94">
        <f t="shared" ca="1" si="237"/>
        <v>2.6236460930899619</v>
      </c>
      <c r="BM176" s="94">
        <f t="shared" ca="1" si="237"/>
        <v>2.6236460930899619</v>
      </c>
      <c r="BN176" s="94">
        <f t="shared" ca="1" si="237"/>
        <v>2.6236460930899619</v>
      </c>
      <c r="BO176" s="94">
        <f t="shared" ca="1" si="237"/>
        <v>2.6236460930899619</v>
      </c>
      <c r="BP176" s="94">
        <f t="shared" ca="1" si="237"/>
        <v>2.6236460930899619</v>
      </c>
      <c r="BQ176" s="94">
        <f t="shared" ca="1" si="237"/>
        <v>2.2504293883395894</v>
      </c>
      <c r="BR176" s="94">
        <f t="shared" ca="1" si="237"/>
        <v>1.3761905350099122</v>
      </c>
      <c r="BS176" s="94">
        <f t="shared" ca="1" si="237"/>
        <v>0.80346159306537956</v>
      </c>
      <c r="BT176" s="94">
        <f t="shared" ref="BT176:CC176" ca="1" si="238">SUM(BT174:BT175)</f>
        <v>0.17822108370694423</v>
      </c>
      <c r="BU176" s="94">
        <f t="shared" ca="1" si="238"/>
        <v>0</v>
      </c>
      <c r="BV176" s="94">
        <f t="shared" ca="1" si="238"/>
        <v>0</v>
      </c>
      <c r="BW176" s="94">
        <f t="shared" ca="1" si="238"/>
        <v>0</v>
      </c>
      <c r="BX176" s="94">
        <f t="shared" ca="1" si="238"/>
        <v>0</v>
      </c>
      <c r="BY176" s="94">
        <f t="shared" ca="1" si="238"/>
        <v>0</v>
      </c>
      <c r="BZ176" s="94">
        <f t="shared" ca="1" si="238"/>
        <v>0</v>
      </c>
      <c r="CA176" s="94">
        <f t="shared" ca="1" si="238"/>
        <v>0</v>
      </c>
      <c r="CB176" s="94">
        <f t="shared" ca="1" si="238"/>
        <v>0</v>
      </c>
      <c r="CC176" s="94">
        <f t="shared" ca="1" si="238"/>
        <v>0</v>
      </c>
    </row>
    <row r="177" spans="1:81" outlineLevel="1" x14ac:dyDescent="0.25">
      <c r="B177" s="108" t="s">
        <v>75</v>
      </c>
      <c r="C177" s="105" t="s">
        <v>30</v>
      </c>
      <c r="D177" s="106"/>
      <c r="E177" s="127">
        <f>SUM(D82:D106)+SUM(H82:L106)</f>
        <v>2299.3896550467589</v>
      </c>
    </row>
    <row r="178" spans="1:81" outlineLevel="1" x14ac:dyDescent="0.25">
      <c r="B178" s="116" t="s">
        <v>31</v>
      </c>
      <c r="C178" s="23"/>
      <c r="D178" s="19"/>
      <c r="E178" s="230">
        <f ca="1">IF(ABS(ROUND(E177-E176,1))&lt;tolerance,0,1)</f>
        <v>0</v>
      </c>
    </row>
    <row r="179" spans="1:81" outlineLevel="1" x14ac:dyDescent="0.25">
      <c r="B179" s="116" t="s">
        <v>51</v>
      </c>
      <c r="C179" s="23" t="s">
        <v>30</v>
      </c>
      <c r="D179" s="19"/>
      <c r="E179" s="121">
        <f>-SUM('Actual RAB roll forward (RFM)'!H43:Q43)</f>
        <v>480.23765279280553</v>
      </c>
      <c r="F179" s="4"/>
    </row>
    <row r="180" spans="1:81" outlineLevel="1" x14ac:dyDescent="0.25">
      <c r="B180" s="116" t="s">
        <v>54</v>
      </c>
      <c r="C180" s="23"/>
      <c r="D180" s="19"/>
      <c r="E180" s="230">
        <f ca="1">IF(ABS(ROUND(E174,1)-ROUND(E179,1))&lt;tolerance,0,1)</f>
        <v>0</v>
      </c>
    </row>
    <row r="181" spans="1:81" outlineLevel="1" x14ac:dyDescent="0.25">
      <c r="B181" s="3"/>
    </row>
    <row r="182" spans="1:81" ht="15.75" outlineLevel="1" thickBot="1" x14ac:dyDescent="0.3">
      <c r="B182" s="133" t="str">
        <f>"Total Real Regulatory Depreciation (Real "&amp;Inputs!$C$14&amp;")"</f>
        <v>Total Real Regulatory Depreciation (Real 2015)</v>
      </c>
      <c r="C182" s="134" t="str">
        <f>"Real "&amp;Inputs!$C$14</f>
        <v>Real 2015</v>
      </c>
      <c r="D182" s="133">
        <f>Inputs!C14</f>
        <v>2015</v>
      </c>
      <c r="E182" s="136"/>
      <c r="F182" s="137"/>
      <c r="G182" s="138"/>
      <c r="H182" s="135">
        <f ca="1">H176*INDEX($D$19:$D$22,Inputs!$D$14,0)</f>
        <v>84.651291491872712</v>
      </c>
      <c r="I182" s="135">
        <f ca="1">I176*INDEX($D$19:$D$22,Inputs!$D$14,0)</f>
        <v>101.24639182506914</v>
      </c>
      <c r="J182" s="135">
        <f ca="1">J176*INDEX($D$19:$D$22,Inputs!$D$14,0)</f>
        <v>110.93976518570746</v>
      </c>
      <c r="K182" s="135">
        <f ca="1">K176*INDEX($D$19:$D$22,Inputs!$D$14,0)</f>
        <v>118.80571105679337</v>
      </c>
      <c r="L182" s="135">
        <f ca="1">L176*INDEX($D$19:$D$22,Inputs!$D$14,0)</f>
        <v>129.14387733357088</v>
      </c>
      <c r="M182" s="135">
        <f ca="1">M176*INDEX($D$19:$D$22,Inputs!$D$14,0)</f>
        <v>118.93326824156067</v>
      </c>
      <c r="N182" s="135">
        <f ca="1">N176*INDEX($D$19:$D$22,Inputs!$D$14,0)</f>
        <v>107.18414229321385</v>
      </c>
      <c r="O182" s="135">
        <f ca="1">O176*INDEX($D$19:$D$22,Inputs!$D$14,0)</f>
        <v>103.64401365337591</v>
      </c>
      <c r="P182" s="135">
        <f ca="1">P176*INDEX($D$19:$D$22,Inputs!$D$14,0)</f>
        <v>101.4040919830758</v>
      </c>
      <c r="Q182" s="135">
        <f ca="1">Q176*INDEX($D$19:$D$22,Inputs!$D$14,0)</f>
        <v>94.915176531822638</v>
      </c>
      <c r="R182" s="135">
        <f ca="1">R176*INDEX($D$19:$D$22,Inputs!$D$14,0)</f>
        <v>83.993190268643886</v>
      </c>
      <c r="S182" s="135">
        <f ca="1">S176*INDEX($D$19:$D$22,Inputs!$D$14,0)</f>
        <v>81.715519178388845</v>
      </c>
      <c r="T182" s="135">
        <f ca="1">T176*INDEX($D$19:$D$22,Inputs!$D$14,0)</f>
        <v>81.715519178388845</v>
      </c>
      <c r="U182" s="135">
        <f ca="1">U176*INDEX($D$19:$D$22,Inputs!$D$14,0)</f>
        <v>81.715519178388845</v>
      </c>
      <c r="V182" s="135">
        <f ca="1">V176*INDEX($D$19:$D$22,Inputs!$D$14,0)</f>
        <v>81.715519178388845</v>
      </c>
      <c r="W182" s="135">
        <f ca="1">W176*INDEX($D$19:$D$22,Inputs!$D$14,0)</f>
        <v>81.715519178388845</v>
      </c>
      <c r="X182" s="135">
        <f ca="1">X176*INDEX($D$19:$D$22,Inputs!$D$14,0)</f>
        <v>81.715519178388845</v>
      </c>
      <c r="Y182" s="135">
        <f ca="1">Y176*INDEX($D$19:$D$22,Inputs!$D$14,0)</f>
        <v>81.715519178388845</v>
      </c>
      <c r="Z182" s="135">
        <f ca="1">Z176*INDEX($D$19:$D$22,Inputs!$D$14,0)</f>
        <v>81.715519178388845</v>
      </c>
      <c r="AA182" s="135">
        <f ca="1">AA176*INDEX($D$19:$D$22,Inputs!$D$14,0)</f>
        <v>81.715519178388845</v>
      </c>
      <c r="AB182" s="135">
        <f ca="1">AB176*INDEX($D$19:$D$22,Inputs!$D$14,0)</f>
        <v>81.715519178388845</v>
      </c>
      <c r="AC182" s="135">
        <f ca="1">AC176*INDEX($D$19:$D$22,Inputs!$D$14,0)</f>
        <v>81.715519178388845</v>
      </c>
      <c r="AD182" s="135">
        <f ca="1">AD176*INDEX($D$19:$D$22,Inputs!$D$14,0)</f>
        <v>81.715519178388845</v>
      </c>
      <c r="AE182" s="135">
        <f ca="1">AE176*INDEX($D$19:$D$22,Inputs!$D$14,0)</f>
        <v>81.715519178388845</v>
      </c>
      <c r="AF182" s="135">
        <f ca="1">AF176*INDEX($D$19:$D$22,Inputs!$D$14,0)</f>
        <v>21.585162265708167</v>
      </c>
      <c r="AG182" s="135">
        <f ca="1">AG176*INDEX($D$19:$D$22,Inputs!$D$14,0)</f>
        <v>21.585162265708167</v>
      </c>
      <c r="AH182" s="135">
        <f ca="1">AH176*INDEX($D$19:$D$22,Inputs!$D$14,0)</f>
        <v>21.585162265708167</v>
      </c>
      <c r="AI182" s="135">
        <f ca="1">AI176*INDEX($D$19:$D$22,Inputs!$D$14,0)</f>
        <v>21.585162265708167</v>
      </c>
      <c r="AJ182" s="135">
        <f ca="1">AJ176*INDEX($D$19:$D$22,Inputs!$D$14,0)</f>
        <v>21.585162265708167</v>
      </c>
      <c r="AK182" s="135">
        <f ca="1">AK176*INDEX($D$19:$D$22,Inputs!$D$14,0)</f>
        <v>21.585162265708167</v>
      </c>
      <c r="AL182" s="135">
        <f ca="1">AL176*INDEX($D$19:$D$22,Inputs!$D$14,0)</f>
        <v>21.585162265708167</v>
      </c>
      <c r="AM182" s="135">
        <f ca="1">AM176*INDEX($D$19:$D$22,Inputs!$D$14,0)</f>
        <v>21.585162265708167</v>
      </c>
      <c r="AN182" s="135">
        <f ca="1">AN176*INDEX($D$19:$D$22,Inputs!$D$14,0)</f>
        <v>21.585162265708167</v>
      </c>
      <c r="AO182" s="135">
        <f ca="1">AO176*INDEX($D$19:$D$22,Inputs!$D$14,0)</f>
        <v>21.585162265708167</v>
      </c>
      <c r="AP182" s="135">
        <f ca="1">AP176*INDEX($D$19:$D$22,Inputs!$D$14,0)</f>
        <v>21.585162265708167</v>
      </c>
      <c r="AQ182" s="135">
        <f ca="1">AQ176*INDEX($D$19:$D$22,Inputs!$D$14,0)</f>
        <v>21.585162265708167</v>
      </c>
      <c r="AR182" s="135">
        <f ca="1">AR176*INDEX($D$19:$D$22,Inputs!$D$14,0)</f>
        <v>21.585162265708167</v>
      </c>
      <c r="AS182" s="135">
        <f ca="1">AS176*INDEX($D$19:$D$22,Inputs!$D$14,0)</f>
        <v>18.696084935693378</v>
      </c>
      <c r="AT182" s="135">
        <f ca="1">AT176*INDEX($D$19:$D$22,Inputs!$D$14,0)</f>
        <v>15.381627424101884</v>
      </c>
      <c r="AU182" s="135">
        <f ca="1">AU176*INDEX($D$19:$D$22,Inputs!$D$14,0)</f>
        <v>8.7427684877472593</v>
      </c>
      <c r="AV182" s="135">
        <f ca="1">AV176*INDEX($D$19:$D$22,Inputs!$D$14,0)</f>
        <v>3.0786815569488981</v>
      </c>
      <c r="AW182" s="135">
        <f ca="1">AW176*INDEX($D$19:$D$22,Inputs!$D$14,0)</f>
        <v>2.9762701005258552</v>
      </c>
      <c r="AX182" s="135">
        <f ca="1">AX176*INDEX($D$19:$D$22,Inputs!$D$14,0)</f>
        <v>2.9762701005258552</v>
      </c>
      <c r="AY182" s="135">
        <f ca="1">AY176*INDEX($D$19:$D$22,Inputs!$D$14,0)</f>
        <v>2.9762701005258552</v>
      </c>
      <c r="AZ182" s="135">
        <f ca="1">AZ176*INDEX($D$19:$D$22,Inputs!$D$14,0)</f>
        <v>2.9762701005258552</v>
      </c>
      <c r="BA182" s="135">
        <f ca="1">BA176*INDEX($D$19:$D$22,Inputs!$D$14,0)</f>
        <v>2.9762701005258552</v>
      </c>
      <c r="BB182" s="135">
        <f ca="1">BB176*INDEX($D$19:$D$22,Inputs!$D$14,0)</f>
        <v>2.9762701005258552</v>
      </c>
      <c r="BC182" s="135">
        <f ca="1">BC176*INDEX($D$19:$D$22,Inputs!$D$14,0)</f>
        <v>2.9762701005258552</v>
      </c>
      <c r="BD182" s="135">
        <f ca="1">BD176*INDEX($D$19:$D$22,Inputs!$D$14,0)</f>
        <v>2.9762701005258552</v>
      </c>
      <c r="BE182" s="135">
        <f ca="1">BE176*INDEX($D$19:$D$22,Inputs!$D$14,0)</f>
        <v>2.9762701005258552</v>
      </c>
      <c r="BF182" s="135">
        <f ca="1">BF176*INDEX($D$19:$D$22,Inputs!$D$14,0)</f>
        <v>2.9762701005258552</v>
      </c>
      <c r="BG182" s="135">
        <f ca="1">BG176*INDEX($D$19:$D$22,Inputs!$D$14,0)</f>
        <v>2.9762701005258552</v>
      </c>
      <c r="BH182" s="135">
        <f ca="1">BH176*INDEX($D$19:$D$22,Inputs!$D$14,0)</f>
        <v>2.9762701005258552</v>
      </c>
      <c r="BI182" s="135">
        <f ca="1">BI176*INDEX($D$19:$D$22,Inputs!$D$14,0)</f>
        <v>2.9762701005258552</v>
      </c>
      <c r="BJ182" s="135">
        <f ca="1">BJ176*INDEX($D$19:$D$22,Inputs!$D$14,0)</f>
        <v>2.9762701005258552</v>
      </c>
      <c r="BK182" s="135">
        <f ca="1">BK176*INDEX($D$19:$D$22,Inputs!$D$14,0)</f>
        <v>2.9762701005258552</v>
      </c>
      <c r="BL182" s="135">
        <f ca="1">BL176*INDEX($D$19:$D$22,Inputs!$D$14,0)</f>
        <v>2.9762701005258552</v>
      </c>
      <c r="BM182" s="135">
        <f ca="1">BM176*INDEX($D$19:$D$22,Inputs!$D$14,0)</f>
        <v>2.9762701005258552</v>
      </c>
      <c r="BN182" s="135">
        <f ca="1">BN176*INDEX($D$19:$D$22,Inputs!$D$14,0)</f>
        <v>2.9762701005258552</v>
      </c>
      <c r="BO182" s="135">
        <f ca="1">BO176*INDEX($D$19:$D$22,Inputs!$D$14,0)</f>
        <v>2.9762701005258552</v>
      </c>
      <c r="BP182" s="135">
        <f ca="1">BP176*INDEX($D$19:$D$22,Inputs!$D$14,0)</f>
        <v>2.9762701005258552</v>
      </c>
      <c r="BQ182" s="135">
        <f ca="1">BQ176*INDEX($D$19:$D$22,Inputs!$D$14,0)</f>
        <v>2.5528922210584697</v>
      </c>
      <c r="BR182" s="135">
        <f ca="1">BR176*INDEX($D$19:$D$22,Inputs!$D$14,0)</f>
        <v>1.5611536757050859</v>
      </c>
      <c r="BS182" s="135">
        <f ca="1">BS176*INDEX($D$19:$D$22,Inputs!$D$14,0)</f>
        <v>0.91144866019068127</v>
      </c>
      <c r="BT182" s="135">
        <f ca="1">BT176*INDEX($D$19:$D$22,Inputs!$D$14,0)</f>
        <v>0.20217440306347972</v>
      </c>
      <c r="BU182" s="135">
        <f ca="1">BU176*INDEX($D$19:$D$22,Inputs!$D$14,0)</f>
        <v>0</v>
      </c>
      <c r="BV182" s="135">
        <f ca="1">BV176*INDEX($D$19:$D$22,Inputs!$D$14,0)</f>
        <v>0</v>
      </c>
      <c r="BW182" s="135">
        <f ca="1">BW176*INDEX($D$19:$D$22,Inputs!$D$14,0)</f>
        <v>0</v>
      </c>
      <c r="BX182" s="135">
        <f ca="1">BX176*INDEX($D$19:$D$22,Inputs!$D$14,0)</f>
        <v>0</v>
      </c>
      <c r="BY182" s="135">
        <f ca="1">BY176*INDEX($D$19:$D$22,Inputs!$D$14,0)</f>
        <v>0</v>
      </c>
      <c r="BZ182" s="135">
        <f ca="1">BZ176*INDEX($D$19:$D$22,Inputs!$D$14,0)</f>
        <v>0</v>
      </c>
      <c r="CA182" s="135">
        <f ca="1">CA176*INDEX($D$19:$D$22,Inputs!$D$14,0)</f>
        <v>0</v>
      </c>
      <c r="CB182" s="135">
        <f ca="1">CB176*INDEX($D$19:$D$22,Inputs!$D$14,0)</f>
        <v>0</v>
      </c>
      <c r="CC182" s="135">
        <f ca="1">CC176*INDEX($D$19:$D$22,Inputs!$D$14,0)</f>
        <v>0</v>
      </c>
    </row>
    <row r="183" spans="1:81" ht="15.75" outlineLevel="1" thickTop="1" x14ac:dyDescent="0.25">
      <c r="C183"/>
      <c r="E183" s="4"/>
      <c r="F183" s="7"/>
      <c r="G183" s="230">
        <f ca="1">MAX(H183:CC183)</f>
        <v>0</v>
      </c>
      <c r="H183" s="230">
        <f t="shared" ref="H183:AM183" ca="1" si="239">IF(ABS(ROUND(H182*H17,1)-ROUND(H268,1))&lt;tolerance,0,1)</f>
        <v>0</v>
      </c>
      <c r="I183" s="230">
        <f t="shared" ca="1" si="239"/>
        <v>0</v>
      </c>
      <c r="J183" s="230">
        <f t="shared" ca="1" si="239"/>
        <v>0</v>
      </c>
      <c r="K183" s="230">
        <f t="shared" ca="1" si="239"/>
        <v>0</v>
      </c>
      <c r="L183" s="230">
        <f t="shared" ca="1" si="239"/>
        <v>0</v>
      </c>
      <c r="M183" s="230">
        <f t="shared" ca="1" si="239"/>
        <v>0</v>
      </c>
      <c r="N183" s="230">
        <f t="shared" ca="1" si="239"/>
        <v>0</v>
      </c>
      <c r="O183" s="230">
        <f t="shared" ca="1" si="239"/>
        <v>0</v>
      </c>
      <c r="P183" s="230">
        <f t="shared" ca="1" si="239"/>
        <v>0</v>
      </c>
      <c r="Q183" s="230">
        <f t="shared" ca="1" si="239"/>
        <v>0</v>
      </c>
      <c r="R183" s="230">
        <f t="shared" ca="1" si="239"/>
        <v>0</v>
      </c>
      <c r="S183" s="230">
        <f t="shared" ca="1" si="239"/>
        <v>0</v>
      </c>
      <c r="T183" s="230">
        <f t="shared" ca="1" si="239"/>
        <v>0</v>
      </c>
      <c r="U183" s="230">
        <f t="shared" ca="1" si="239"/>
        <v>0</v>
      </c>
      <c r="V183" s="230">
        <f t="shared" ca="1" si="239"/>
        <v>0</v>
      </c>
      <c r="W183" s="230">
        <f t="shared" ca="1" si="239"/>
        <v>0</v>
      </c>
      <c r="X183" s="230">
        <f t="shared" ca="1" si="239"/>
        <v>0</v>
      </c>
      <c r="Y183" s="230">
        <f t="shared" ca="1" si="239"/>
        <v>0</v>
      </c>
      <c r="Z183" s="230">
        <f t="shared" ca="1" si="239"/>
        <v>0</v>
      </c>
      <c r="AA183" s="230">
        <f t="shared" ca="1" si="239"/>
        <v>0</v>
      </c>
      <c r="AB183" s="230">
        <f t="shared" ca="1" si="239"/>
        <v>0</v>
      </c>
      <c r="AC183" s="230">
        <f t="shared" ca="1" si="239"/>
        <v>0</v>
      </c>
      <c r="AD183" s="230">
        <f t="shared" ca="1" si="239"/>
        <v>0</v>
      </c>
      <c r="AE183" s="230">
        <f t="shared" ca="1" si="239"/>
        <v>0</v>
      </c>
      <c r="AF183" s="230">
        <f t="shared" ca="1" si="239"/>
        <v>0</v>
      </c>
      <c r="AG183" s="230">
        <f t="shared" ca="1" si="239"/>
        <v>0</v>
      </c>
      <c r="AH183" s="230">
        <f t="shared" ca="1" si="239"/>
        <v>0</v>
      </c>
      <c r="AI183" s="230">
        <f t="shared" ca="1" si="239"/>
        <v>0</v>
      </c>
      <c r="AJ183" s="230">
        <f t="shared" ca="1" si="239"/>
        <v>0</v>
      </c>
      <c r="AK183" s="230">
        <f t="shared" ca="1" si="239"/>
        <v>0</v>
      </c>
      <c r="AL183" s="230">
        <f t="shared" ca="1" si="239"/>
        <v>0</v>
      </c>
      <c r="AM183" s="230">
        <f t="shared" ca="1" si="239"/>
        <v>0</v>
      </c>
      <c r="AN183" s="230">
        <f t="shared" ref="AN183:BS183" ca="1" si="240">IF(ABS(ROUND(AN182*AN17,1)-ROUND(AN268,1))&lt;tolerance,0,1)</f>
        <v>0</v>
      </c>
      <c r="AO183" s="230">
        <f t="shared" ca="1" si="240"/>
        <v>0</v>
      </c>
      <c r="AP183" s="230">
        <f t="shared" ca="1" si="240"/>
        <v>0</v>
      </c>
      <c r="AQ183" s="230">
        <f t="shared" ca="1" si="240"/>
        <v>0</v>
      </c>
      <c r="AR183" s="230">
        <f t="shared" ca="1" si="240"/>
        <v>0</v>
      </c>
      <c r="AS183" s="230">
        <f t="shared" ca="1" si="240"/>
        <v>0</v>
      </c>
      <c r="AT183" s="230">
        <f t="shared" ca="1" si="240"/>
        <v>0</v>
      </c>
      <c r="AU183" s="230">
        <f t="shared" ca="1" si="240"/>
        <v>0</v>
      </c>
      <c r="AV183" s="230">
        <f t="shared" ca="1" si="240"/>
        <v>0</v>
      </c>
      <c r="AW183" s="230">
        <f t="shared" ca="1" si="240"/>
        <v>0</v>
      </c>
      <c r="AX183" s="230">
        <f t="shared" ca="1" si="240"/>
        <v>0</v>
      </c>
      <c r="AY183" s="230">
        <f t="shared" ca="1" si="240"/>
        <v>0</v>
      </c>
      <c r="AZ183" s="230">
        <f t="shared" ca="1" si="240"/>
        <v>0</v>
      </c>
      <c r="BA183" s="230">
        <f t="shared" ca="1" si="240"/>
        <v>0</v>
      </c>
      <c r="BB183" s="230">
        <f t="shared" ca="1" si="240"/>
        <v>0</v>
      </c>
      <c r="BC183" s="230">
        <f t="shared" ca="1" si="240"/>
        <v>0</v>
      </c>
      <c r="BD183" s="230">
        <f t="shared" ca="1" si="240"/>
        <v>0</v>
      </c>
      <c r="BE183" s="230">
        <f t="shared" ca="1" si="240"/>
        <v>0</v>
      </c>
      <c r="BF183" s="230">
        <f t="shared" ca="1" si="240"/>
        <v>0</v>
      </c>
      <c r="BG183" s="230">
        <f t="shared" ca="1" si="240"/>
        <v>0</v>
      </c>
      <c r="BH183" s="230">
        <f t="shared" ca="1" si="240"/>
        <v>0</v>
      </c>
      <c r="BI183" s="230">
        <f t="shared" ca="1" si="240"/>
        <v>0</v>
      </c>
      <c r="BJ183" s="230">
        <f t="shared" ca="1" si="240"/>
        <v>0</v>
      </c>
      <c r="BK183" s="230">
        <f t="shared" ca="1" si="240"/>
        <v>0</v>
      </c>
      <c r="BL183" s="230">
        <f t="shared" ca="1" si="240"/>
        <v>0</v>
      </c>
      <c r="BM183" s="230">
        <f t="shared" ca="1" si="240"/>
        <v>0</v>
      </c>
      <c r="BN183" s="230">
        <f t="shared" ca="1" si="240"/>
        <v>0</v>
      </c>
      <c r="BO183" s="230">
        <f t="shared" ca="1" si="240"/>
        <v>0</v>
      </c>
      <c r="BP183" s="230">
        <f t="shared" ca="1" si="240"/>
        <v>0</v>
      </c>
      <c r="BQ183" s="230">
        <f t="shared" ca="1" si="240"/>
        <v>0</v>
      </c>
      <c r="BR183" s="230">
        <f t="shared" ca="1" si="240"/>
        <v>0</v>
      </c>
      <c r="BS183" s="230">
        <f t="shared" ca="1" si="240"/>
        <v>0</v>
      </c>
      <c r="BT183" s="230">
        <f t="shared" ref="BT183:CC183" ca="1" si="241">IF(ABS(ROUND(BT182*BT17,1)-ROUND(BT268,1))&lt;tolerance,0,1)</f>
        <v>0</v>
      </c>
      <c r="BU183" s="230">
        <f t="shared" ca="1" si="241"/>
        <v>0</v>
      </c>
      <c r="BV183" s="230">
        <f t="shared" ca="1" si="241"/>
        <v>0</v>
      </c>
      <c r="BW183" s="230">
        <f t="shared" ca="1" si="241"/>
        <v>0</v>
      </c>
      <c r="BX183" s="230">
        <f t="shared" ca="1" si="241"/>
        <v>0</v>
      </c>
      <c r="BY183" s="230">
        <f t="shared" ca="1" si="241"/>
        <v>0</v>
      </c>
      <c r="BZ183" s="230">
        <f t="shared" ca="1" si="241"/>
        <v>0</v>
      </c>
      <c r="CA183" s="230">
        <f t="shared" ca="1" si="241"/>
        <v>0</v>
      </c>
      <c r="CB183" s="230">
        <f t="shared" ca="1" si="241"/>
        <v>0</v>
      </c>
      <c r="CC183" s="230">
        <f t="shared" ca="1" si="241"/>
        <v>0</v>
      </c>
    </row>
    <row r="184" spans="1:81" outlineLevel="1" x14ac:dyDescent="0.25">
      <c r="B184" s="92" t="str">
        <f>$C$7&amp;" to "&amp;$C$8 &amp;" Real Regulatory Depreciation on Opening RAB"</f>
        <v>2016 to 2020 Real Regulatory Depreciation on Opening RAB</v>
      </c>
      <c r="C184" s="98" t="str">
        <f>"Real "&amp;Inputs!$C$14</f>
        <v>Real 2015</v>
      </c>
      <c r="E184" s="94">
        <f ca="1">SUMPRODUCT($H$182:$CC$182,$H$15:$CC$15)</f>
        <v>526.08069270304895</v>
      </c>
      <c r="H184" s="4"/>
      <c r="I184" s="140"/>
      <c r="J184" s="4"/>
      <c r="K184" s="4"/>
      <c r="L184" s="4"/>
      <c r="M184" s="139"/>
      <c r="N184" s="139"/>
      <c r="O184" s="139"/>
      <c r="P184" s="139"/>
      <c r="Q184" s="139"/>
      <c r="R184" s="139"/>
      <c r="S184" s="139"/>
      <c r="T184" s="139"/>
      <c r="U184" s="139"/>
      <c r="V184" s="139"/>
      <c r="W184" s="139"/>
      <c r="X184" s="139"/>
      <c r="Y184" s="139"/>
      <c r="Z184" s="139"/>
      <c r="AA184" s="139"/>
      <c r="AB184" s="139"/>
      <c r="AC184" s="139"/>
      <c r="AD184" s="139"/>
      <c r="AE184" s="139"/>
      <c r="AF184" s="139"/>
      <c r="AG184" s="139"/>
      <c r="AH184" s="139"/>
      <c r="AI184" s="139"/>
      <c r="AJ184" s="139"/>
      <c r="AK184" s="139"/>
      <c r="AL184" s="139"/>
      <c r="AM184" s="139"/>
      <c r="AN184" s="139"/>
      <c r="AO184" s="139"/>
      <c r="AP184" s="139"/>
      <c r="AQ184" s="139"/>
      <c r="AR184" s="139"/>
      <c r="AS184" s="139"/>
      <c r="AT184" s="139"/>
      <c r="AU184" s="139"/>
      <c r="AV184" s="139"/>
      <c r="AW184" s="139"/>
      <c r="AX184" s="139"/>
      <c r="AY184" s="139"/>
      <c r="AZ184" s="139"/>
      <c r="BA184" s="139"/>
      <c r="BB184" s="139"/>
      <c r="BC184" s="139"/>
      <c r="BD184" s="139"/>
      <c r="BE184" s="139"/>
      <c r="BF184" s="139"/>
      <c r="BG184" s="139"/>
      <c r="BH184" s="139"/>
      <c r="BI184" s="139"/>
      <c r="BJ184" s="139"/>
      <c r="BK184" s="139"/>
      <c r="BL184" s="139"/>
      <c r="BM184" s="139"/>
      <c r="BN184" s="139"/>
      <c r="BO184" s="139"/>
      <c r="BP184" s="139"/>
      <c r="BQ184" s="139"/>
      <c r="BR184" s="139"/>
      <c r="BS184" s="139"/>
      <c r="BT184" s="139"/>
      <c r="BU184" s="139"/>
      <c r="BV184" s="139"/>
      <c r="BW184" s="139"/>
      <c r="BX184" s="139"/>
      <c r="BY184" s="139"/>
      <c r="BZ184" s="139"/>
      <c r="CA184" s="139"/>
      <c r="CB184" s="139"/>
      <c r="CC184" s="139"/>
    </row>
    <row r="185" spans="1:81" outlineLevel="1" x14ac:dyDescent="0.25"/>
    <row r="186" spans="1:81" x14ac:dyDescent="0.25">
      <c r="A186" s="9" t="s">
        <v>123</v>
      </c>
      <c r="B186" s="9"/>
      <c r="C186" s="96"/>
      <c r="D186" s="10"/>
      <c r="E186" s="9"/>
      <c r="F186" s="9"/>
      <c r="G186" s="28"/>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row>
    <row r="187" spans="1:81" outlineLevel="1" x14ac:dyDescent="0.25"/>
    <row r="188" spans="1:81" outlineLevel="1" x14ac:dyDescent="0.25">
      <c r="B188" s="19" t="s">
        <v>91</v>
      </c>
      <c r="C188" s="23" t="s">
        <v>55</v>
      </c>
      <c r="G188" s="115"/>
      <c r="H188" s="94">
        <f t="shared" ref="H188:AM188" si="242">G195*H$14</f>
        <v>1380.227518353825</v>
      </c>
      <c r="I188" s="94">
        <f t="shared" si="242"/>
        <v>1524.8779896385374</v>
      </c>
      <c r="J188" s="94">
        <f t="shared" si="242"/>
        <v>1679.6654131931462</v>
      </c>
      <c r="K188" s="94">
        <f t="shared" si="242"/>
        <v>1791.8984807999211</v>
      </c>
      <c r="L188" s="94">
        <f t="shared" si="242"/>
        <v>1924.8557699534049</v>
      </c>
      <c r="M188" s="94">
        <f t="shared" si="242"/>
        <v>0</v>
      </c>
      <c r="N188" s="94">
        <f t="shared" si="242"/>
        <v>0</v>
      </c>
      <c r="O188" s="94">
        <f t="shared" si="242"/>
        <v>0</v>
      </c>
      <c r="P188" s="94">
        <f t="shared" si="242"/>
        <v>0</v>
      </c>
      <c r="Q188" s="94">
        <f t="shared" si="242"/>
        <v>0</v>
      </c>
      <c r="R188" s="94">
        <f t="shared" si="242"/>
        <v>0</v>
      </c>
      <c r="S188" s="94">
        <f t="shared" si="242"/>
        <v>0</v>
      </c>
      <c r="T188" s="94">
        <f t="shared" si="242"/>
        <v>0</v>
      </c>
      <c r="U188" s="94">
        <f t="shared" si="242"/>
        <v>0</v>
      </c>
      <c r="V188" s="94">
        <f t="shared" si="242"/>
        <v>0</v>
      </c>
      <c r="W188" s="94">
        <f t="shared" si="242"/>
        <v>0</v>
      </c>
      <c r="X188" s="94">
        <f t="shared" si="242"/>
        <v>0</v>
      </c>
      <c r="Y188" s="94">
        <f t="shared" si="242"/>
        <v>0</v>
      </c>
      <c r="Z188" s="94">
        <f t="shared" si="242"/>
        <v>0</v>
      </c>
      <c r="AA188" s="94">
        <f t="shared" si="242"/>
        <v>0</v>
      </c>
      <c r="AB188" s="94">
        <f t="shared" si="242"/>
        <v>0</v>
      </c>
      <c r="AC188" s="94">
        <f t="shared" si="242"/>
        <v>0</v>
      </c>
      <c r="AD188" s="94">
        <f t="shared" si="242"/>
        <v>0</v>
      </c>
      <c r="AE188" s="94">
        <f t="shared" si="242"/>
        <v>0</v>
      </c>
      <c r="AF188" s="94">
        <f t="shared" si="242"/>
        <v>0</v>
      </c>
      <c r="AG188" s="94">
        <f t="shared" si="242"/>
        <v>0</v>
      </c>
      <c r="AH188" s="94">
        <f t="shared" si="242"/>
        <v>0</v>
      </c>
      <c r="AI188" s="94">
        <f t="shared" si="242"/>
        <v>0</v>
      </c>
      <c r="AJ188" s="94">
        <f t="shared" si="242"/>
        <v>0</v>
      </c>
      <c r="AK188" s="94">
        <f t="shared" si="242"/>
        <v>0</v>
      </c>
      <c r="AL188" s="94">
        <f t="shared" si="242"/>
        <v>0</v>
      </c>
      <c r="AM188" s="94">
        <f t="shared" si="242"/>
        <v>0</v>
      </c>
      <c r="AN188" s="94">
        <f t="shared" ref="AN188:BS188" si="243">AM195*AN$14</f>
        <v>0</v>
      </c>
      <c r="AO188" s="94">
        <f t="shared" si="243"/>
        <v>0</v>
      </c>
      <c r="AP188" s="94">
        <f t="shared" si="243"/>
        <v>0</v>
      </c>
      <c r="AQ188" s="94">
        <f t="shared" si="243"/>
        <v>0</v>
      </c>
      <c r="AR188" s="94">
        <f t="shared" si="243"/>
        <v>0</v>
      </c>
      <c r="AS188" s="94">
        <f t="shared" si="243"/>
        <v>0</v>
      </c>
      <c r="AT188" s="94">
        <f t="shared" si="243"/>
        <v>0</v>
      </c>
      <c r="AU188" s="94">
        <f t="shared" si="243"/>
        <v>0</v>
      </c>
      <c r="AV188" s="94">
        <f t="shared" si="243"/>
        <v>0</v>
      </c>
      <c r="AW188" s="94">
        <f t="shared" si="243"/>
        <v>0</v>
      </c>
      <c r="AX188" s="94">
        <f t="shared" si="243"/>
        <v>0</v>
      </c>
      <c r="AY188" s="94">
        <f t="shared" si="243"/>
        <v>0</v>
      </c>
      <c r="AZ188" s="94">
        <f t="shared" si="243"/>
        <v>0</v>
      </c>
      <c r="BA188" s="94">
        <f t="shared" si="243"/>
        <v>0</v>
      </c>
      <c r="BB188" s="94">
        <f t="shared" si="243"/>
        <v>0</v>
      </c>
      <c r="BC188" s="94">
        <f t="shared" si="243"/>
        <v>0</v>
      </c>
      <c r="BD188" s="94">
        <f t="shared" si="243"/>
        <v>0</v>
      </c>
      <c r="BE188" s="94">
        <f t="shared" si="243"/>
        <v>0</v>
      </c>
      <c r="BF188" s="94">
        <f t="shared" si="243"/>
        <v>0</v>
      </c>
      <c r="BG188" s="94">
        <f t="shared" si="243"/>
        <v>0</v>
      </c>
      <c r="BH188" s="94">
        <f t="shared" si="243"/>
        <v>0</v>
      </c>
      <c r="BI188" s="94">
        <f t="shared" si="243"/>
        <v>0</v>
      </c>
      <c r="BJ188" s="94">
        <f t="shared" si="243"/>
        <v>0</v>
      </c>
      <c r="BK188" s="94">
        <f t="shared" si="243"/>
        <v>0</v>
      </c>
      <c r="BL188" s="94">
        <f t="shared" si="243"/>
        <v>0</v>
      </c>
      <c r="BM188" s="94">
        <f t="shared" si="243"/>
        <v>0</v>
      </c>
      <c r="BN188" s="94">
        <f t="shared" si="243"/>
        <v>0</v>
      </c>
      <c r="BO188" s="94">
        <f t="shared" si="243"/>
        <v>0</v>
      </c>
      <c r="BP188" s="94">
        <f t="shared" si="243"/>
        <v>0</v>
      </c>
      <c r="BQ188" s="94">
        <f t="shared" si="243"/>
        <v>0</v>
      </c>
      <c r="BR188" s="94">
        <f t="shared" si="243"/>
        <v>0</v>
      </c>
      <c r="BS188" s="94">
        <f t="shared" si="243"/>
        <v>0</v>
      </c>
      <c r="BT188" s="94">
        <f t="shared" ref="BT188:CC188" si="244">BS195*BT$14</f>
        <v>0</v>
      </c>
      <c r="BU188" s="94">
        <f t="shared" si="244"/>
        <v>0</v>
      </c>
      <c r="BV188" s="94">
        <f t="shared" si="244"/>
        <v>0</v>
      </c>
      <c r="BW188" s="94">
        <f t="shared" si="244"/>
        <v>0</v>
      </c>
      <c r="BX188" s="94">
        <f t="shared" si="244"/>
        <v>0</v>
      </c>
      <c r="BY188" s="94">
        <f t="shared" si="244"/>
        <v>0</v>
      </c>
      <c r="BZ188" s="94">
        <f t="shared" si="244"/>
        <v>0</v>
      </c>
      <c r="CA188" s="94">
        <f t="shared" si="244"/>
        <v>0</v>
      </c>
      <c r="CB188" s="94">
        <f t="shared" si="244"/>
        <v>0</v>
      </c>
      <c r="CC188" s="94">
        <f t="shared" si="244"/>
        <v>0</v>
      </c>
    </row>
    <row r="189" spans="1:81" outlineLevel="1" x14ac:dyDescent="0.25">
      <c r="B189" s="19" t="s">
        <v>94</v>
      </c>
      <c r="C189" s="23" t="s">
        <v>55</v>
      </c>
      <c r="G189" s="115"/>
      <c r="H189" s="94">
        <f>'Actual RAB roll forward (RFM)'!H469</f>
        <v>182.87651979465477</v>
      </c>
      <c r="I189" s="94">
        <f>'Actual RAB roll forward (RFM)'!I469</f>
        <v>196.11040102520931</v>
      </c>
      <c r="J189" s="94">
        <f>'Actual RAB roll forward (RFM)'!J469</f>
        <v>184.71489466012571</v>
      </c>
      <c r="K189" s="94">
        <f>'Actual RAB roll forward (RFM)'!K469</f>
        <v>210.35738749895776</v>
      </c>
      <c r="L189" s="94">
        <f>'Actual RAB roll forward (RFM)'!L469</f>
        <v>199.87306731556995</v>
      </c>
      <c r="M189" s="94">
        <f>'Actual RAB roll forward (RFM)'!M469</f>
        <v>0</v>
      </c>
      <c r="N189" s="94">
        <f>'Actual RAB roll forward (RFM)'!N469</f>
        <v>0</v>
      </c>
      <c r="O189" s="94">
        <f>'Actual RAB roll forward (RFM)'!O469</f>
        <v>0</v>
      </c>
      <c r="P189" s="94">
        <f>'Actual RAB roll forward (RFM)'!P469</f>
        <v>0</v>
      </c>
      <c r="Q189" s="94">
        <f>'Actual RAB roll forward (RFM)'!Q469</f>
        <v>0</v>
      </c>
      <c r="R189" s="94">
        <f>'Actual RAB roll forward (RFM)'!R469</f>
        <v>0</v>
      </c>
      <c r="S189" s="94">
        <f>'Actual RAB roll forward (RFM)'!S469</f>
        <v>0</v>
      </c>
      <c r="T189" s="94">
        <f>'Actual RAB roll forward (RFM)'!T469</f>
        <v>0</v>
      </c>
      <c r="U189" s="94">
        <f>'Actual RAB roll forward (RFM)'!U469</f>
        <v>0</v>
      </c>
      <c r="V189" s="94">
        <f>'Actual RAB roll forward (RFM)'!V469</f>
        <v>0</v>
      </c>
      <c r="W189" s="94">
        <f>'Actual RAB roll forward (RFM)'!W469</f>
        <v>0</v>
      </c>
      <c r="X189" s="94">
        <f>'Actual RAB roll forward (RFM)'!X469</f>
        <v>0</v>
      </c>
      <c r="Y189" s="94">
        <f>'Actual RAB roll forward (RFM)'!Y469</f>
        <v>0</v>
      </c>
      <c r="Z189" s="94">
        <f>'Actual RAB roll forward (RFM)'!Z469</f>
        <v>0</v>
      </c>
      <c r="AA189" s="94">
        <f>'Actual RAB roll forward (RFM)'!AA469</f>
        <v>0</v>
      </c>
      <c r="AB189" s="94">
        <f>'Actual RAB roll forward (RFM)'!AB469</f>
        <v>0</v>
      </c>
      <c r="AC189" s="94">
        <f>'Actual RAB roll forward (RFM)'!AC469</f>
        <v>0</v>
      </c>
      <c r="AD189" s="94">
        <f>'Actual RAB roll forward (RFM)'!AD469</f>
        <v>0</v>
      </c>
      <c r="AE189" s="94">
        <f>'Actual RAB roll forward (RFM)'!AE469</f>
        <v>0</v>
      </c>
      <c r="AF189" s="94">
        <f>'Actual RAB roll forward (RFM)'!AF469</f>
        <v>0</v>
      </c>
      <c r="AG189" s="94">
        <f>'Actual RAB roll forward (RFM)'!AG469</f>
        <v>0</v>
      </c>
      <c r="AH189" s="94">
        <f>'Actual RAB roll forward (RFM)'!AH469</f>
        <v>0</v>
      </c>
      <c r="AI189" s="94">
        <f>'Actual RAB roll forward (RFM)'!AI469</f>
        <v>0</v>
      </c>
      <c r="AJ189" s="94">
        <f>'Actual RAB roll forward (RFM)'!AJ469</f>
        <v>0</v>
      </c>
      <c r="AK189" s="94">
        <f>'Actual RAB roll forward (RFM)'!AK469</f>
        <v>0</v>
      </c>
      <c r="AL189" s="94">
        <f>'Actual RAB roll forward (RFM)'!AL469</f>
        <v>0</v>
      </c>
      <c r="AM189" s="94">
        <f>'Actual RAB roll forward (RFM)'!AM469</f>
        <v>0</v>
      </c>
      <c r="AN189" s="94">
        <f>'Actual RAB roll forward (RFM)'!AN469</f>
        <v>0</v>
      </c>
      <c r="AO189" s="94">
        <f>'Actual RAB roll forward (RFM)'!AO469</f>
        <v>0</v>
      </c>
      <c r="AP189" s="94">
        <f>'Actual RAB roll forward (RFM)'!AP469</f>
        <v>0</v>
      </c>
      <c r="AQ189" s="94">
        <f>'Actual RAB roll forward (RFM)'!AQ469</f>
        <v>0</v>
      </c>
      <c r="AR189" s="94">
        <f>'Actual RAB roll forward (RFM)'!AR469</f>
        <v>0</v>
      </c>
      <c r="AS189" s="94">
        <f>'Actual RAB roll forward (RFM)'!AS469</f>
        <v>0</v>
      </c>
      <c r="AT189" s="94">
        <f>'Actual RAB roll forward (RFM)'!AT469</f>
        <v>0</v>
      </c>
      <c r="AU189" s="94">
        <f>'Actual RAB roll forward (RFM)'!AU469</f>
        <v>0</v>
      </c>
      <c r="AV189" s="94">
        <f>'Actual RAB roll forward (RFM)'!AV469</f>
        <v>0</v>
      </c>
      <c r="AW189" s="94">
        <f>'Actual RAB roll forward (RFM)'!AW469</f>
        <v>0</v>
      </c>
      <c r="AX189" s="94">
        <f>'Actual RAB roll forward (RFM)'!AX469</f>
        <v>0</v>
      </c>
      <c r="AY189" s="94">
        <f>'Actual RAB roll forward (RFM)'!AY469</f>
        <v>0</v>
      </c>
      <c r="AZ189" s="94">
        <f>'Actual RAB roll forward (RFM)'!AZ469</f>
        <v>0</v>
      </c>
      <c r="BA189" s="94">
        <f>'Actual RAB roll forward (RFM)'!BA469</f>
        <v>0</v>
      </c>
      <c r="BB189" s="94">
        <f>'Actual RAB roll forward (RFM)'!BB469</f>
        <v>0</v>
      </c>
      <c r="BC189" s="94">
        <f>'Actual RAB roll forward (RFM)'!BC469</f>
        <v>0</v>
      </c>
      <c r="BD189" s="94">
        <f>'Actual RAB roll forward (RFM)'!BD469</f>
        <v>0</v>
      </c>
      <c r="BE189" s="94">
        <f>'Actual RAB roll forward (RFM)'!BE469</f>
        <v>0</v>
      </c>
      <c r="BF189" s="94">
        <f>'Actual RAB roll forward (RFM)'!BF469</f>
        <v>0</v>
      </c>
      <c r="BG189" s="94">
        <f>'Actual RAB roll forward (RFM)'!BG469</f>
        <v>0</v>
      </c>
      <c r="BH189" s="94">
        <f>'Actual RAB roll forward (RFM)'!BH469</f>
        <v>0</v>
      </c>
      <c r="BI189" s="94">
        <f>'Actual RAB roll forward (RFM)'!BI469</f>
        <v>0</v>
      </c>
      <c r="BJ189" s="94">
        <f>'Actual RAB roll forward (RFM)'!BJ469</f>
        <v>0</v>
      </c>
      <c r="BK189" s="94">
        <f>'Actual RAB roll forward (RFM)'!BK469</f>
        <v>0</v>
      </c>
      <c r="BL189" s="94">
        <f>'Actual RAB roll forward (RFM)'!BL469</f>
        <v>0</v>
      </c>
      <c r="BM189" s="94">
        <f>'Actual RAB roll forward (RFM)'!BM469</f>
        <v>0</v>
      </c>
      <c r="BN189" s="94">
        <f>'Actual RAB roll forward (RFM)'!BN469</f>
        <v>0</v>
      </c>
      <c r="BO189" s="94">
        <f>'Actual RAB roll forward (RFM)'!BO469</f>
        <v>0</v>
      </c>
      <c r="BP189" s="94">
        <f>'Actual RAB roll forward (RFM)'!BP469</f>
        <v>0</v>
      </c>
      <c r="BQ189" s="94">
        <f>'Actual RAB roll forward (RFM)'!BQ469</f>
        <v>0</v>
      </c>
      <c r="BR189" s="94">
        <f>'Actual RAB roll forward (RFM)'!BR469</f>
        <v>0</v>
      </c>
      <c r="BS189" s="94">
        <f>'Actual RAB roll forward (RFM)'!BS469</f>
        <v>0</v>
      </c>
      <c r="BT189" s="94">
        <f>'Actual RAB roll forward (RFM)'!BT469</f>
        <v>0</v>
      </c>
      <c r="BU189" s="94">
        <f>'Actual RAB roll forward (RFM)'!BU469</f>
        <v>0</v>
      </c>
      <c r="BV189" s="94">
        <f>'Actual RAB roll forward (RFM)'!BV469</f>
        <v>0</v>
      </c>
      <c r="BW189" s="94">
        <f>'Actual RAB roll forward (RFM)'!BW469</f>
        <v>0</v>
      </c>
      <c r="BX189" s="94">
        <f>'Actual RAB roll forward (RFM)'!BX469</f>
        <v>0</v>
      </c>
      <c r="BY189" s="94">
        <f>'Actual RAB roll forward (RFM)'!BY469</f>
        <v>0</v>
      </c>
      <c r="BZ189" s="94">
        <f>'Actual RAB roll forward (RFM)'!BZ469</f>
        <v>0</v>
      </c>
      <c r="CA189" s="94">
        <f>'Actual RAB roll forward (RFM)'!CA469</f>
        <v>0</v>
      </c>
      <c r="CB189" s="94">
        <f>'Actual RAB roll forward (RFM)'!CB469</f>
        <v>0</v>
      </c>
      <c r="CC189" s="94">
        <f>'Actual RAB roll forward (RFM)'!CC469</f>
        <v>0</v>
      </c>
    </row>
    <row r="190" spans="1:81" outlineLevel="1" x14ac:dyDescent="0.25">
      <c r="B190" s="19" t="s">
        <v>95</v>
      </c>
      <c r="C190" s="23" t="s">
        <v>55</v>
      </c>
      <c r="G190" s="115"/>
      <c r="H190" s="94">
        <f>'Actual RAB roll forward (RFM)'!H631</f>
        <v>-76.702141844835651</v>
      </c>
      <c r="I190" s="94">
        <f>'Actual RAB roll forward (RFM)'!I631</f>
        <v>-94.965050405278134</v>
      </c>
      <c r="J190" s="94">
        <f>'Actual RAB roll forward (RFM)'!J631</f>
        <v>-106.14245657625908</v>
      </c>
      <c r="K190" s="94">
        <f>'Actual RAB roll forward (RFM)'!K631</f>
        <v>-116.12481993447021</v>
      </c>
      <c r="L190" s="94">
        <f>'Actual RAB roll forward (RFM)'!L631</f>
        <v>-129.14278974819706</v>
      </c>
      <c r="M190" s="94">
        <f>'Actual RAB roll forward (RFM)'!M631</f>
        <v>0</v>
      </c>
      <c r="N190" s="94">
        <f>'Actual RAB roll forward (RFM)'!N631</f>
        <v>0</v>
      </c>
      <c r="O190" s="94">
        <f>'Actual RAB roll forward (RFM)'!O631</f>
        <v>0</v>
      </c>
      <c r="P190" s="94">
        <f>'Actual RAB roll forward (RFM)'!P631</f>
        <v>0</v>
      </c>
      <c r="Q190" s="94">
        <f>'Actual RAB roll forward (RFM)'!Q631</f>
        <v>0</v>
      </c>
      <c r="R190" s="94">
        <f>'Actual RAB roll forward (RFM)'!R631</f>
        <v>0</v>
      </c>
      <c r="S190" s="94">
        <f>'Actual RAB roll forward (RFM)'!S631</f>
        <v>0</v>
      </c>
      <c r="T190" s="94">
        <f>'Actual RAB roll forward (RFM)'!T631</f>
        <v>0</v>
      </c>
      <c r="U190" s="94">
        <f>'Actual RAB roll forward (RFM)'!U631</f>
        <v>0</v>
      </c>
      <c r="V190" s="94">
        <f>'Actual RAB roll forward (RFM)'!V631</f>
        <v>0</v>
      </c>
      <c r="W190" s="94">
        <f>'Actual RAB roll forward (RFM)'!W631</f>
        <v>0</v>
      </c>
      <c r="X190" s="94">
        <f>'Actual RAB roll forward (RFM)'!X631</f>
        <v>0</v>
      </c>
      <c r="Y190" s="94">
        <f>'Actual RAB roll forward (RFM)'!Y631</f>
        <v>0</v>
      </c>
      <c r="Z190" s="94">
        <f>'Actual RAB roll forward (RFM)'!Z631</f>
        <v>0</v>
      </c>
      <c r="AA190" s="94">
        <f>'Actual RAB roll forward (RFM)'!AA631</f>
        <v>0</v>
      </c>
      <c r="AB190" s="94">
        <f>'Actual RAB roll forward (RFM)'!AB631</f>
        <v>0</v>
      </c>
      <c r="AC190" s="94">
        <f>'Actual RAB roll forward (RFM)'!AC631</f>
        <v>0</v>
      </c>
      <c r="AD190" s="94">
        <f>'Actual RAB roll forward (RFM)'!AD631</f>
        <v>0</v>
      </c>
      <c r="AE190" s="94">
        <f>'Actual RAB roll forward (RFM)'!AE631</f>
        <v>0</v>
      </c>
      <c r="AF190" s="94">
        <f>'Actual RAB roll forward (RFM)'!AF631</f>
        <v>0</v>
      </c>
      <c r="AG190" s="94">
        <f>'Actual RAB roll forward (RFM)'!AG631</f>
        <v>0</v>
      </c>
      <c r="AH190" s="94">
        <f>'Actual RAB roll forward (RFM)'!AH631</f>
        <v>0</v>
      </c>
      <c r="AI190" s="94">
        <f>'Actual RAB roll forward (RFM)'!AI631</f>
        <v>0</v>
      </c>
      <c r="AJ190" s="94">
        <f>'Actual RAB roll forward (RFM)'!AJ631</f>
        <v>0</v>
      </c>
      <c r="AK190" s="94">
        <f>'Actual RAB roll forward (RFM)'!AK631</f>
        <v>0</v>
      </c>
      <c r="AL190" s="94">
        <f>'Actual RAB roll forward (RFM)'!AL631</f>
        <v>0</v>
      </c>
      <c r="AM190" s="94">
        <f>'Actual RAB roll forward (RFM)'!AM631</f>
        <v>0</v>
      </c>
      <c r="AN190" s="94">
        <f>'Actual RAB roll forward (RFM)'!AN631</f>
        <v>0</v>
      </c>
      <c r="AO190" s="94">
        <f>'Actual RAB roll forward (RFM)'!AO631</f>
        <v>0</v>
      </c>
      <c r="AP190" s="94">
        <f>'Actual RAB roll forward (RFM)'!AP631</f>
        <v>0</v>
      </c>
      <c r="AQ190" s="94">
        <f>'Actual RAB roll forward (RFM)'!AQ631</f>
        <v>0</v>
      </c>
      <c r="AR190" s="94">
        <f>'Actual RAB roll forward (RFM)'!AR631</f>
        <v>0</v>
      </c>
      <c r="AS190" s="94">
        <f>'Actual RAB roll forward (RFM)'!AS631</f>
        <v>0</v>
      </c>
      <c r="AT190" s="94">
        <f>'Actual RAB roll forward (RFM)'!AT631</f>
        <v>0</v>
      </c>
      <c r="AU190" s="94">
        <f>'Actual RAB roll forward (RFM)'!AU631</f>
        <v>0</v>
      </c>
      <c r="AV190" s="94">
        <f>'Actual RAB roll forward (RFM)'!AV631</f>
        <v>0</v>
      </c>
      <c r="AW190" s="94">
        <f>'Actual RAB roll forward (RFM)'!AW631</f>
        <v>0</v>
      </c>
      <c r="AX190" s="94">
        <f>'Actual RAB roll forward (RFM)'!AX631</f>
        <v>0</v>
      </c>
      <c r="AY190" s="94">
        <f>'Actual RAB roll forward (RFM)'!AY631</f>
        <v>0</v>
      </c>
      <c r="AZ190" s="94">
        <f>'Actual RAB roll forward (RFM)'!AZ631</f>
        <v>0</v>
      </c>
      <c r="BA190" s="94">
        <f>'Actual RAB roll forward (RFM)'!BA631</f>
        <v>0</v>
      </c>
      <c r="BB190" s="94">
        <f>'Actual RAB roll forward (RFM)'!BB631</f>
        <v>0</v>
      </c>
      <c r="BC190" s="94">
        <f>'Actual RAB roll forward (RFM)'!BC631</f>
        <v>0</v>
      </c>
      <c r="BD190" s="94">
        <f>'Actual RAB roll forward (RFM)'!BD631</f>
        <v>0</v>
      </c>
      <c r="BE190" s="94">
        <f>'Actual RAB roll forward (RFM)'!BE631</f>
        <v>0</v>
      </c>
      <c r="BF190" s="94">
        <f>'Actual RAB roll forward (RFM)'!BF631</f>
        <v>0</v>
      </c>
      <c r="BG190" s="94">
        <f>'Actual RAB roll forward (RFM)'!BG631</f>
        <v>0</v>
      </c>
      <c r="BH190" s="94">
        <f>'Actual RAB roll forward (RFM)'!BH631</f>
        <v>0</v>
      </c>
      <c r="BI190" s="94">
        <f>'Actual RAB roll forward (RFM)'!BI631</f>
        <v>0</v>
      </c>
      <c r="BJ190" s="94">
        <f>'Actual RAB roll forward (RFM)'!BJ631</f>
        <v>0</v>
      </c>
      <c r="BK190" s="94">
        <f>'Actual RAB roll forward (RFM)'!BK631</f>
        <v>0</v>
      </c>
      <c r="BL190" s="94">
        <f>'Actual RAB roll forward (RFM)'!BL631</f>
        <v>0</v>
      </c>
      <c r="BM190" s="94">
        <f>'Actual RAB roll forward (RFM)'!BM631</f>
        <v>0</v>
      </c>
      <c r="BN190" s="94">
        <f>'Actual RAB roll forward (RFM)'!BN631</f>
        <v>0</v>
      </c>
      <c r="BO190" s="94">
        <f>'Actual RAB roll forward (RFM)'!BO631</f>
        <v>0</v>
      </c>
      <c r="BP190" s="94">
        <f>'Actual RAB roll forward (RFM)'!BP631</f>
        <v>0</v>
      </c>
      <c r="BQ190" s="94">
        <f>'Actual RAB roll forward (RFM)'!BQ631</f>
        <v>0</v>
      </c>
      <c r="BR190" s="94">
        <f>'Actual RAB roll forward (RFM)'!BR631</f>
        <v>0</v>
      </c>
      <c r="BS190" s="94">
        <f>'Actual RAB roll forward (RFM)'!BS631</f>
        <v>0</v>
      </c>
      <c r="BT190" s="94">
        <f>'Actual RAB roll forward (RFM)'!BT631</f>
        <v>0</v>
      </c>
      <c r="BU190" s="94">
        <f>'Actual RAB roll forward (RFM)'!BU631</f>
        <v>0</v>
      </c>
      <c r="BV190" s="94">
        <f>'Actual RAB roll forward (RFM)'!BV631</f>
        <v>0</v>
      </c>
      <c r="BW190" s="94">
        <f>'Actual RAB roll forward (RFM)'!BW631</f>
        <v>0</v>
      </c>
      <c r="BX190" s="94">
        <f>'Actual RAB roll forward (RFM)'!BX631</f>
        <v>0</v>
      </c>
      <c r="BY190" s="94">
        <f>'Actual RAB roll forward (RFM)'!BY631</f>
        <v>0</v>
      </c>
      <c r="BZ190" s="94">
        <f>'Actual RAB roll forward (RFM)'!BZ631</f>
        <v>0</v>
      </c>
      <c r="CA190" s="94">
        <f>'Actual RAB roll forward (RFM)'!CA631</f>
        <v>0</v>
      </c>
      <c r="CB190" s="94">
        <f>'Actual RAB roll forward (RFM)'!CB631</f>
        <v>0</v>
      </c>
      <c r="CC190" s="94">
        <f>'Actual RAB roll forward (RFM)'!CC631</f>
        <v>0</v>
      </c>
    </row>
    <row r="191" spans="1:81" outlineLevel="1" x14ac:dyDescent="0.25">
      <c r="B191" s="19" t="s">
        <v>92</v>
      </c>
      <c r="C191" s="23" t="s">
        <v>55</v>
      </c>
      <c r="G191" s="115"/>
      <c r="H191" s="94">
        <f>'Actual RAB roll forward (RFM)'!H665</f>
        <v>38.476093334893349</v>
      </c>
      <c r="I191" s="94">
        <f>'Actual RAB roll forward (RFM)'!I665</f>
        <v>53.64207293467765</v>
      </c>
      <c r="J191" s="94">
        <f>'Actual RAB roll forward (RFM)'!J665</f>
        <v>33.66062952290833</v>
      </c>
      <c r="K191" s="94">
        <f>'Actual RAB roll forward (RFM)'!K665</f>
        <v>38.724721588996253</v>
      </c>
      <c r="L191" s="94">
        <f>'Actual RAB roll forward (RFM)'!L665</f>
        <v>44.419748537386532</v>
      </c>
      <c r="M191" s="94">
        <f>'Actual RAB roll forward (RFM)'!M665</f>
        <v>0</v>
      </c>
      <c r="N191" s="94">
        <f>'Actual RAB roll forward (RFM)'!N665</f>
        <v>0</v>
      </c>
      <c r="O191" s="94">
        <f>'Actual RAB roll forward (RFM)'!O665</f>
        <v>0</v>
      </c>
      <c r="P191" s="94">
        <f>'Actual RAB roll forward (RFM)'!P665</f>
        <v>0</v>
      </c>
      <c r="Q191" s="94">
        <f>'Actual RAB roll forward (RFM)'!Q665</f>
        <v>0</v>
      </c>
      <c r="R191" s="94">
        <f>'Actual RAB roll forward (RFM)'!R665</f>
        <v>0</v>
      </c>
      <c r="S191" s="94">
        <f>'Actual RAB roll forward (RFM)'!S665</f>
        <v>0</v>
      </c>
      <c r="T191" s="94">
        <f>'Actual RAB roll forward (RFM)'!T665</f>
        <v>0</v>
      </c>
      <c r="U191" s="94">
        <f>'Actual RAB roll forward (RFM)'!U665</f>
        <v>0</v>
      </c>
      <c r="V191" s="94">
        <f>'Actual RAB roll forward (RFM)'!V665</f>
        <v>0</v>
      </c>
      <c r="W191" s="94">
        <f>'Actual RAB roll forward (RFM)'!W665</f>
        <v>0</v>
      </c>
      <c r="X191" s="94">
        <f>'Actual RAB roll forward (RFM)'!X665</f>
        <v>0</v>
      </c>
      <c r="Y191" s="94">
        <f>'Actual RAB roll forward (RFM)'!Y665</f>
        <v>0</v>
      </c>
      <c r="Z191" s="94">
        <f>'Actual RAB roll forward (RFM)'!Z665</f>
        <v>0</v>
      </c>
      <c r="AA191" s="94">
        <f>'Actual RAB roll forward (RFM)'!AA665</f>
        <v>0</v>
      </c>
      <c r="AB191" s="94">
        <f>'Actual RAB roll forward (RFM)'!AB665</f>
        <v>0</v>
      </c>
      <c r="AC191" s="94">
        <f>'Actual RAB roll forward (RFM)'!AC665</f>
        <v>0</v>
      </c>
      <c r="AD191" s="94">
        <f>'Actual RAB roll forward (RFM)'!AD665</f>
        <v>0</v>
      </c>
      <c r="AE191" s="94">
        <f>'Actual RAB roll forward (RFM)'!AE665</f>
        <v>0</v>
      </c>
      <c r="AF191" s="94">
        <f>'Actual RAB roll forward (RFM)'!AF665</f>
        <v>0</v>
      </c>
      <c r="AG191" s="94">
        <f>'Actual RAB roll forward (RFM)'!AG665</f>
        <v>0</v>
      </c>
      <c r="AH191" s="94">
        <f>'Actual RAB roll forward (RFM)'!AH665</f>
        <v>0</v>
      </c>
      <c r="AI191" s="94">
        <f>'Actual RAB roll forward (RFM)'!AI665</f>
        <v>0</v>
      </c>
      <c r="AJ191" s="94">
        <f>'Actual RAB roll forward (RFM)'!AJ665</f>
        <v>0</v>
      </c>
      <c r="AK191" s="94">
        <f>'Actual RAB roll forward (RFM)'!AK665</f>
        <v>0</v>
      </c>
      <c r="AL191" s="94">
        <f>'Actual RAB roll forward (RFM)'!AL665</f>
        <v>0</v>
      </c>
      <c r="AM191" s="94">
        <f>'Actual RAB roll forward (RFM)'!AM665</f>
        <v>0</v>
      </c>
      <c r="AN191" s="94">
        <f>'Actual RAB roll forward (RFM)'!AN665</f>
        <v>0</v>
      </c>
      <c r="AO191" s="94">
        <f>'Actual RAB roll forward (RFM)'!AO665</f>
        <v>0</v>
      </c>
      <c r="AP191" s="94">
        <f>'Actual RAB roll forward (RFM)'!AP665</f>
        <v>0</v>
      </c>
      <c r="AQ191" s="94">
        <f>'Actual RAB roll forward (RFM)'!AQ665</f>
        <v>0</v>
      </c>
      <c r="AR191" s="94">
        <f>'Actual RAB roll forward (RFM)'!AR665</f>
        <v>0</v>
      </c>
      <c r="AS191" s="94">
        <f>'Actual RAB roll forward (RFM)'!AS665</f>
        <v>0</v>
      </c>
      <c r="AT191" s="94">
        <f>'Actual RAB roll forward (RFM)'!AT665</f>
        <v>0</v>
      </c>
      <c r="AU191" s="94">
        <f>'Actual RAB roll forward (RFM)'!AU665</f>
        <v>0</v>
      </c>
      <c r="AV191" s="94">
        <f>'Actual RAB roll forward (RFM)'!AV665</f>
        <v>0</v>
      </c>
      <c r="AW191" s="94">
        <f>'Actual RAB roll forward (RFM)'!AW665</f>
        <v>0</v>
      </c>
      <c r="AX191" s="94">
        <f>'Actual RAB roll forward (RFM)'!AX665</f>
        <v>0</v>
      </c>
      <c r="AY191" s="94">
        <f>'Actual RAB roll forward (RFM)'!AY665</f>
        <v>0</v>
      </c>
      <c r="AZ191" s="94">
        <f>'Actual RAB roll forward (RFM)'!AZ665</f>
        <v>0</v>
      </c>
      <c r="BA191" s="94">
        <f>'Actual RAB roll forward (RFM)'!BA665</f>
        <v>0</v>
      </c>
      <c r="BB191" s="94">
        <f>'Actual RAB roll forward (RFM)'!BB665</f>
        <v>0</v>
      </c>
      <c r="BC191" s="94">
        <f>'Actual RAB roll forward (RFM)'!BC665</f>
        <v>0</v>
      </c>
      <c r="BD191" s="94">
        <f>'Actual RAB roll forward (RFM)'!BD665</f>
        <v>0</v>
      </c>
      <c r="BE191" s="94">
        <f>'Actual RAB roll forward (RFM)'!BE665</f>
        <v>0</v>
      </c>
      <c r="BF191" s="94">
        <f>'Actual RAB roll forward (RFM)'!BF665</f>
        <v>0</v>
      </c>
      <c r="BG191" s="94">
        <f>'Actual RAB roll forward (RFM)'!BG665</f>
        <v>0</v>
      </c>
      <c r="BH191" s="94">
        <f>'Actual RAB roll forward (RFM)'!BH665</f>
        <v>0</v>
      </c>
      <c r="BI191" s="94">
        <f>'Actual RAB roll forward (RFM)'!BI665</f>
        <v>0</v>
      </c>
      <c r="BJ191" s="94">
        <f>'Actual RAB roll forward (RFM)'!BJ665</f>
        <v>0</v>
      </c>
      <c r="BK191" s="94">
        <f>'Actual RAB roll forward (RFM)'!BK665</f>
        <v>0</v>
      </c>
      <c r="BL191" s="94">
        <f>'Actual RAB roll forward (RFM)'!BL665</f>
        <v>0</v>
      </c>
      <c r="BM191" s="94">
        <f>'Actual RAB roll forward (RFM)'!BM665</f>
        <v>0</v>
      </c>
      <c r="BN191" s="94">
        <f>'Actual RAB roll forward (RFM)'!BN665</f>
        <v>0</v>
      </c>
      <c r="BO191" s="94">
        <f>'Actual RAB roll forward (RFM)'!BO665</f>
        <v>0</v>
      </c>
      <c r="BP191" s="94">
        <f>'Actual RAB roll forward (RFM)'!BP665</f>
        <v>0</v>
      </c>
      <c r="BQ191" s="94">
        <f>'Actual RAB roll forward (RFM)'!BQ665</f>
        <v>0</v>
      </c>
      <c r="BR191" s="94">
        <f>'Actual RAB roll forward (RFM)'!BR665</f>
        <v>0</v>
      </c>
      <c r="BS191" s="94">
        <f>'Actual RAB roll forward (RFM)'!BS665</f>
        <v>0</v>
      </c>
      <c r="BT191" s="94">
        <f>'Actual RAB roll forward (RFM)'!BT665</f>
        <v>0</v>
      </c>
      <c r="BU191" s="94">
        <f>'Actual RAB roll forward (RFM)'!BU665</f>
        <v>0</v>
      </c>
      <c r="BV191" s="94">
        <f>'Actual RAB roll forward (RFM)'!BV665</f>
        <v>0</v>
      </c>
      <c r="BW191" s="94">
        <f>'Actual RAB roll forward (RFM)'!BW665</f>
        <v>0</v>
      </c>
      <c r="BX191" s="94">
        <f>'Actual RAB roll forward (RFM)'!BX665</f>
        <v>0</v>
      </c>
      <c r="BY191" s="94">
        <f>'Actual RAB roll forward (RFM)'!BY665</f>
        <v>0</v>
      </c>
      <c r="BZ191" s="94">
        <f>'Actual RAB roll forward (RFM)'!BZ665</f>
        <v>0</v>
      </c>
      <c r="CA191" s="94">
        <f>'Actual RAB roll forward (RFM)'!CA665</f>
        <v>0</v>
      </c>
      <c r="CB191" s="94">
        <f>'Actual RAB roll forward (RFM)'!CB665</f>
        <v>0</v>
      </c>
      <c r="CC191" s="94">
        <f>'Actual RAB roll forward (RFM)'!CC665</f>
        <v>0</v>
      </c>
    </row>
    <row r="192" spans="1:81" outlineLevel="1" x14ac:dyDescent="0.25">
      <c r="B192" s="19" t="s">
        <v>96</v>
      </c>
      <c r="C192" s="23" t="s">
        <v>55</v>
      </c>
      <c r="G192" s="115"/>
      <c r="H192" s="94">
        <f>'Total actual RAB roll forward'!H230</f>
        <v>0</v>
      </c>
      <c r="I192" s="94">
        <f>'Total actual RAB roll forward'!I230</f>
        <v>0</v>
      </c>
      <c r="J192" s="94">
        <f>'Total actual RAB roll forward'!J230</f>
        <v>0</v>
      </c>
      <c r="K192" s="94">
        <f>'Total actual RAB roll forward'!K230</f>
        <v>0</v>
      </c>
      <c r="L192" s="94">
        <f>'Total actual RAB roll forward'!L230</f>
        <v>3.2768700344882324</v>
      </c>
      <c r="M192" s="94">
        <f>'Total actual RAB roll forward'!M230</f>
        <v>0</v>
      </c>
      <c r="N192" s="94">
        <f>'Total actual RAB roll forward'!N230</f>
        <v>0</v>
      </c>
      <c r="O192" s="94">
        <f>'Total actual RAB roll forward'!O230</f>
        <v>0</v>
      </c>
      <c r="P192" s="94">
        <f>'Total actual RAB roll forward'!P230</f>
        <v>0</v>
      </c>
      <c r="Q192" s="94">
        <f>'Total actual RAB roll forward'!Q230</f>
        <v>0</v>
      </c>
      <c r="R192" s="94">
        <f>'Total actual RAB roll forward'!R230</f>
        <v>0</v>
      </c>
      <c r="S192" s="94">
        <f>'Total actual RAB roll forward'!S230</f>
        <v>0</v>
      </c>
      <c r="T192" s="94">
        <f>'Total actual RAB roll forward'!T230</f>
        <v>0</v>
      </c>
      <c r="U192" s="94">
        <f>'Total actual RAB roll forward'!U230</f>
        <v>0</v>
      </c>
      <c r="V192" s="94">
        <f>'Total actual RAB roll forward'!V230</f>
        <v>0</v>
      </c>
      <c r="W192" s="94">
        <f>'Total actual RAB roll forward'!W230</f>
        <v>0</v>
      </c>
      <c r="X192" s="94">
        <f>'Total actual RAB roll forward'!X230</f>
        <v>0</v>
      </c>
      <c r="Y192" s="94">
        <f>'Total actual RAB roll forward'!Y230</f>
        <v>0</v>
      </c>
      <c r="Z192" s="94">
        <f>'Total actual RAB roll forward'!Z230</f>
        <v>0</v>
      </c>
      <c r="AA192" s="94">
        <f>'Total actual RAB roll forward'!AA230</f>
        <v>0</v>
      </c>
      <c r="AB192" s="94">
        <f>'Total actual RAB roll forward'!AB230</f>
        <v>0</v>
      </c>
      <c r="AC192" s="94">
        <f>'Total actual RAB roll forward'!AC230</f>
        <v>0</v>
      </c>
      <c r="AD192" s="94">
        <f>'Total actual RAB roll forward'!AD230</f>
        <v>0</v>
      </c>
      <c r="AE192" s="94">
        <f>'Total actual RAB roll forward'!AE230</f>
        <v>0</v>
      </c>
      <c r="AF192" s="94">
        <f>'Total actual RAB roll forward'!AF230</f>
        <v>0</v>
      </c>
      <c r="AG192" s="94">
        <f>'Total actual RAB roll forward'!AG230</f>
        <v>0</v>
      </c>
      <c r="AH192" s="94">
        <f>'Total actual RAB roll forward'!AH230</f>
        <v>0</v>
      </c>
      <c r="AI192" s="94">
        <f>'Total actual RAB roll forward'!AI230</f>
        <v>0</v>
      </c>
      <c r="AJ192" s="94">
        <f>'Total actual RAB roll forward'!AJ230</f>
        <v>0</v>
      </c>
      <c r="AK192" s="94">
        <f>'Total actual RAB roll forward'!AK230</f>
        <v>0</v>
      </c>
      <c r="AL192" s="94">
        <f>'Total actual RAB roll forward'!AL230</f>
        <v>0</v>
      </c>
      <c r="AM192" s="94">
        <f>'Total actual RAB roll forward'!AM230</f>
        <v>0</v>
      </c>
      <c r="AN192" s="94">
        <f>'Total actual RAB roll forward'!AN230</f>
        <v>0</v>
      </c>
      <c r="AO192" s="94">
        <f>'Total actual RAB roll forward'!AO230</f>
        <v>0</v>
      </c>
      <c r="AP192" s="94">
        <f>'Total actual RAB roll forward'!AP230</f>
        <v>0</v>
      </c>
      <c r="AQ192" s="94">
        <f>'Total actual RAB roll forward'!AQ230</f>
        <v>0</v>
      </c>
      <c r="AR192" s="94">
        <f>'Total actual RAB roll forward'!AR230</f>
        <v>0</v>
      </c>
      <c r="AS192" s="94">
        <f>'Total actual RAB roll forward'!AS230</f>
        <v>0</v>
      </c>
      <c r="AT192" s="94">
        <f>'Total actual RAB roll forward'!AT230</f>
        <v>0</v>
      </c>
      <c r="AU192" s="94">
        <f>'Total actual RAB roll forward'!AU230</f>
        <v>0</v>
      </c>
      <c r="AV192" s="94">
        <f>'Total actual RAB roll forward'!AV230</f>
        <v>0</v>
      </c>
      <c r="AW192" s="94">
        <f>'Total actual RAB roll forward'!AW230</f>
        <v>0</v>
      </c>
      <c r="AX192" s="94">
        <f>'Total actual RAB roll forward'!AX230</f>
        <v>0</v>
      </c>
      <c r="AY192" s="94">
        <f>'Total actual RAB roll forward'!AY230</f>
        <v>0</v>
      </c>
      <c r="AZ192" s="94">
        <f>'Total actual RAB roll forward'!AZ230</f>
        <v>0</v>
      </c>
      <c r="BA192" s="94">
        <f>'Total actual RAB roll forward'!BA230</f>
        <v>0</v>
      </c>
      <c r="BB192" s="94">
        <f>'Total actual RAB roll forward'!BB230</f>
        <v>0</v>
      </c>
      <c r="BC192" s="94">
        <f>'Total actual RAB roll forward'!BC230</f>
        <v>0</v>
      </c>
      <c r="BD192" s="94">
        <f>'Total actual RAB roll forward'!BD230</f>
        <v>0</v>
      </c>
      <c r="BE192" s="94">
        <f>'Total actual RAB roll forward'!BE230</f>
        <v>0</v>
      </c>
      <c r="BF192" s="94">
        <f>'Total actual RAB roll forward'!BF230</f>
        <v>0</v>
      </c>
      <c r="BG192" s="94">
        <f>'Total actual RAB roll forward'!BG230</f>
        <v>0</v>
      </c>
      <c r="BH192" s="94">
        <f>'Total actual RAB roll forward'!BH230</f>
        <v>0</v>
      </c>
      <c r="BI192" s="94">
        <f>'Total actual RAB roll forward'!BI230</f>
        <v>0</v>
      </c>
      <c r="BJ192" s="94">
        <f>'Total actual RAB roll forward'!BJ230</f>
        <v>0</v>
      </c>
      <c r="BK192" s="94">
        <f>'Total actual RAB roll forward'!BK230</f>
        <v>0</v>
      </c>
      <c r="BL192" s="94">
        <f>'Total actual RAB roll forward'!BL230</f>
        <v>0</v>
      </c>
      <c r="BM192" s="94">
        <f>'Total actual RAB roll forward'!BM230</f>
        <v>0</v>
      </c>
      <c r="BN192" s="94">
        <f>'Total actual RAB roll forward'!BN230</f>
        <v>0</v>
      </c>
      <c r="BO192" s="94">
        <f>'Total actual RAB roll forward'!BO230</f>
        <v>0</v>
      </c>
      <c r="BP192" s="94">
        <f>'Total actual RAB roll forward'!BP230</f>
        <v>0</v>
      </c>
      <c r="BQ192" s="94">
        <f>'Total actual RAB roll forward'!BQ230</f>
        <v>0</v>
      </c>
      <c r="BR192" s="94">
        <f>'Total actual RAB roll forward'!BR230</f>
        <v>0</v>
      </c>
      <c r="BS192" s="94">
        <f>'Total actual RAB roll forward'!BS230</f>
        <v>0</v>
      </c>
      <c r="BT192" s="94">
        <f>'Total actual RAB roll forward'!BT230</f>
        <v>0</v>
      </c>
      <c r="BU192" s="94">
        <f>'Total actual RAB roll forward'!BU230</f>
        <v>0</v>
      </c>
      <c r="BV192" s="94">
        <f>'Total actual RAB roll forward'!BV230</f>
        <v>0</v>
      </c>
      <c r="BW192" s="94">
        <f>'Total actual RAB roll forward'!BW230</f>
        <v>0</v>
      </c>
      <c r="BX192" s="94">
        <f>'Total actual RAB roll forward'!BX230</f>
        <v>0</v>
      </c>
      <c r="BY192" s="94">
        <f>'Total actual RAB roll forward'!BY230</f>
        <v>0</v>
      </c>
      <c r="BZ192" s="94">
        <f>'Total actual RAB roll forward'!BZ230</f>
        <v>0</v>
      </c>
      <c r="CA192" s="94">
        <f>'Total actual RAB roll forward'!CA230</f>
        <v>0</v>
      </c>
      <c r="CB192" s="94">
        <f>'Total actual RAB roll forward'!CB230</f>
        <v>0</v>
      </c>
      <c r="CC192" s="94">
        <f>'Total actual RAB roll forward'!CC230</f>
        <v>0</v>
      </c>
    </row>
    <row r="193" spans="1:81" outlineLevel="1" x14ac:dyDescent="0.25">
      <c r="B193" s="19" t="s">
        <v>97</v>
      </c>
      <c r="C193" s="23" t="s">
        <v>55</v>
      </c>
      <c r="G193" s="115"/>
      <c r="H193" s="94">
        <f>'Total actual RAB roll forward'!H262</f>
        <v>0</v>
      </c>
      <c r="I193" s="94">
        <f>'Total actual RAB roll forward'!I262</f>
        <v>0</v>
      </c>
      <c r="J193" s="94">
        <f>'Total actual RAB roll forward'!J262</f>
        <v>0</v>
      </c>
      <c r="K193" s="94">
        <f>'Total actual RAB roll forward'!K262</f>
        <v>0</v>
      </c>
      <c r="L193" s="94">
        <f>'Total actual RAB roll forward'!L262</f>
        <v>1.8741008089581455</v>
      </c>
      <c r="M193" s="94">
        <f>'Total actual RAB roll forward'!M262</f>
        <v>0</v>
      </c>
      <c r="N193" s="94">
        <f>'Total actual RAB roll forward'!N262</f>
        <v>0</v>
      </c>
      <c r="O193" s="94">
        <f>'Total actual RAB roll forward'!O262</f>
        <v>0</v>
      </c>
      <c r="P193" s="94">
        <f>'Total actual RAB roll forward'!P262</f>
        <v>0</v>
      </c>
      <c r="Q193" s="94">
        <f>'Total actual RAB roll forward'!Q262</f>
        <v>0</v>
      </c>
      <c r="R193" s="94">
        <f>'Total actual RAB roll forward'!R262</f>
        <v>0</v>
      </c>
      <c r="S193" s="94">
        <f>'Total actual RAB roll forward'!S262</f>
        <v>0</v>
      </c>
      <c r="T193" s="94">
        <f>'Total actual RAB roll forward'!T262</f>
        <v>0</v>
      </c>
      <c r="U193" s="94">
        <f>'Total actual RAB roll forward'!U262</f>
        <v>0</v>
      </c>
      <c r="V193" s="94">
        <f>'Total actual RAB roll forward'!V262</f>
        <v>0</v>
      </c>
      <c r="W193" s="94">
        <f>'Total actual RAB roll forward'!W262</f>
        <v>0</v>
      </c>
      <c r="X193" s="94">
        <f>'Total actual RAB roll forward'!X262</f>
        <v>0</v>
      </c>
      <c r="Y193" s="94">
        <f>'Total actual RAB roll forward'!Y262</f>
        <v>0</v>
      </c>
      <c r="Z193" s="94">
        <f>'Total actual RAB roll forward'!Z262</f>
        <v>0</v>
      </c>
      <c r="AA193" s="94">
        <f>'Total actual RAB roll forward'!AA262</f>
        <v>0</v>
      </c>
      <c r="AB193" s="94">
        <f>'Total actual RAB roll forward'!AB262</f>
        <v>0</v>
      </c>
      <c r="AC193" s="94">
        <f>'Total actual RAB roll forward'!AC262</f>
        <v>0</v>
      </c>
      <c r="AD193" s="94">
        <f>'Total actual RAB roll forward'!AD262</f>
        <v>0</v>
      </c>
      <c r="AE193" s="94">
        <f>'Total actual RAB roll forward'!AE262</f>
        <v>0</v>
      </c>
      <c r="AF193" s="94">
        <f>'Total actual RAB roll forward'!AF262</f>
        <v>0</v>
      </c>
      <c r="AG193" s="94">
        <f>'Total actual RAB roll forward'!AG262</f>
        <v>0</v>
      </c>
      <c r="AH193" s="94">
        <f>'Total actual RAB roll forward'!AH262</f>
        <v>0</v>
      </c>
      <c r="AI193" s="94">
        <f>'Total actual RAB roll forward'!AI262</f>
        <v>0</v>
      </c>
      <c r="AJ193" s="94">
        <f>'Total actual RAB roll forward'!AJ262</f>
        <v>0</v>
      </c>
      <c r="AK193" s="94">
        <f>'Total actual RAB roll forward'!AK262</f>
        <v>0</v>
      </c>
      <c r="AL193" s="94">
        <f>'Total actual RAB roll forward'!AL262</f>
        <v>0</v>
      </c>
      <c r="AM193" s="94">
        <f>'Total actual RAB roll forward'!AM262</f>
        <v>0</v>
      </c>
      <c r="AN193" s="94">
        <f>'Total actual RAB roll forward'!AN262</f>
        <v>0</v>
      </c>
      <c r="AO193" s="94">
        <f>'Total actual RAB roll forward'!AO262</f>
        <v>0</v>
      </c>
      <c r="AP193" s="94">
        <f>'Total actual RAB roll forward'!AP262</f>
        <v>0</v>
      </c>
      <c r="AQ193" s="94">
        <f>'Total actual RAB roll forward'!AQ262</f>
        <v>0</v>
      </c>
      <c r="AR193" s="94">
        <f>'Total actual RAB roll forward'!AR262</f>
        <v>0</v>
      </c>
      <c r="AS193" s="94">
        <f>'Total actual RAB roll forward'!AS262</f>
        <v>0</v>
      </c>
      <c r="AT193" s="94">
        <f>'Total actual RAB roll forward'!AT262</f>
        <v>0</v>
      </c>
      <c r="AU193" s="94">
        <f>'Total actual RAB roll forward'!AU262</f>
        <v>0</v>
      </c>
      <c r="AV193" s="94">
        <f>'Total actual RAB roll forward'!AV262</f>
        <v>0</v>
      </c>
      <c r="AW193" s="94">
        <f>'Total actual RAB roll forward'!AW262</f>
        <v>0</v>
      </c>
      <c r="AX193" s="94">
        <f>'Total actual RAB roll forward'!AX262</f>
        <v>0</v>
      </c>
      <c r="AY193" s="94">
        <f>'Total actual RAB roll forward'!AY262</f>
        <v>0</v>
      </c>
      <c r="AZ193" s="94">
        <f>'Total actual RAB roll forward'!AZ262</f>
        <v>0</v>
      </c>
      <c r="BA193" s="94">
        <f>'Total actual RAB roll forward'!BA262</f>
        <v>0</v>
      </c>
      <c r="BB193" s="94">
        <f>'Total actual RAB roll forward'!BB262</f>
        <v>0</v>
      </c>
      <c r="BC193" s="94">
        <f>'Total actual RAB roll forward'!BC262</f>
        <v>0</v>
      </c>
      <c r="BD193" s="94">
        <f>'Total actual RAB roll forward'!BD262</f>
        <v>0</v>
      </c>
      <c r="BE193" s="94">
        <f>'Total actual RAB roll forward'!BE262</f>
        <v>0</v>
      </c>
      <c r="BF193" s="94">
        <f>'Total actual RAB roll forward'!BF262</f>
        <v>0</v>
      </c>
      <c r="BG193" s="94">
        <f>'Total actual RAB roll forward'!BG262</f>
        <v>0</v>
      </c>
      <c r="BH193" s="94">
        <f>'Total actual RAB roll forward'!BH262</f>
        <v>0</v>
      </c>
      <c r="BI193" s="94">
        <f>'Total actual RAB roll forward'!BI262</f>
        <v>0</v>
      </c>
      <c r="BJ193" s="94">
        <f>'Total actual RAB roll forward'!BJ262</f>
        <v>0</v>
      </c>
      <c r="BK193" s="94">
        <f>'Total actual RAB roll forward'!BK262</f>
        <v>0</v>
      </c>
      <c r="BL193" s="94">
        <f>'Total actual RAB roll forward'!BL262</f>
        <v>0</v>
      </c>
      <c r="BM193" s="94">
        <f>'Total actual RAB roll forward'!BM262</f>
        <v>0</v>
      </c>
      <c r="BN193" s="94">
        <f>'Total actual RAB roll forward'!BN262</f>
        <v>0</v>
      </c>
      <c r="BO193" s="94">
        <f>'Total actual RAB roll forward'!BO262</f>
        <v>0</v>
      </c>
      <c r="BP193" s="94">
        <f>'Total actual RAB roll forward'!BP262</f>
        <v>0</v>
      </c>
      <c r="BQ193" s="94">
        <f>'Total actual RAB roll forward'!BQ262</f>
        <v>0</v>
      </c>
      <c r="BR193" s="94">
        <f>'Total actual RAB roll forward'!BR262</f>
        <v>0</v>
      </c>
      <c r="BS193" s="94">
        <f>'Total actual RAB roll forward'!BS262</f>
        <v>0</v>
      </c>
      <c r="BT193" s="94">
        <f>'Total actual RAB roll forward'!BT262</f>
        <v>0</v>
      </c>
      <c r="BU193" s="94">
        <f>'Total actual RAB roll forward'!BU262</f>
        <v>0</v>
      </c>
      <c r="BV193" s="94">
        <f>'Total actual RAB roll forward'!BV262</f>
        <v>0</v>
      </c>
      <c r="BW193" s="94">
        <f>'Total actual RAB roll forward'!BW262</f>
        <v>0</v>
      </c>
      <c r="BX193" s="94">
        <f>'Total actual RAB roll forward'!BX262</f>
        <v>0</v>
      </c>
      <c r="BY193" s="94">
        <f>'Total actual RAB roll forward'!BY262</f>
        <v>0</v>
      </c>
      <c r="BZ193" s="94">
        <f>'Total actual RAB roll forward'!BZ262</f>
        <v>0</v>
      </c>
      <c r="CA193" s="94">
        <f>'Total actual RAB roll forward'!CA262</f>
        <v>0</v>
      </c>
      <c r="CB193" s="94">
        <f>'Total actual RAB roll forward'!CB262</f>
        <v>0</v>
      </c>
      <c r="CC193" s="94">
        <f>'Total actual RAB roll forward'!CC262</f>
        <v>0</v>
      </c>
    </row>
    <row r="194" spans="1:81" outlineLevel="1" x14ac:dyDescent="0.25">
      <c r="B194" s="19" t="s">
        <v>122</v>
      </c>
      <c r="C194" s="23"/>
      <c r="G194" s="115"/>
      <c r="H194" s="94">
        <f>'Total actual RAB roll forward'!$S$358*H16</f>
        <v>0</v>
      </c>
      <c r="I194" s="94">
        <f>'Total actual RAB roll forward'!$S$358*I16</f>
        <v>0</v>
      </c>
      <c r="J194" s="94">
        <f>'Total actual RAB roll forward'!$S$358*J16</f>
        <v>0</v>
      </c>
      <c r="K194" s="94">
        <f>'Total actual RAB roll forward'!$S$358*K16</f>
        <v>0</v>
      </c>
      <c r="L194" s="94">
        <f>'Total actual RAB roll forward'!$S$358*L16</f>
        <v>18.493405612161062</v>
      </c>
      <c r="M194" s="94">
        <f>'Total actual RAB roll forward'!$S$358*M16</f>
        <v>0</v>
      </c>
      <c r="N194" s="94">
        <f>'Total actual RAB roll forward'!$S$358*N16</f>
        <v>0</v>
      </c>
      <c r="O194" s="94">
        <f>'Total actual RAB roll forward'!$S$358*O16</f>
        <v>0</v>
      </c>
      <c r="P194" s="94">
        <f>'Total actual RAB roll forward'!$S$358*P16</f>
        <v>0</v>
      </c>
      <c r="Q194" s="94">
        <f>'Total actual RAB roll forward'!$S$358*Q16</f>
        <v>0</v>
      </c>
      <c r="R194" s="94">
        <f>'Total actual RAB roll forward'!$S$358*R16</f>
        <v>0</v>
      </c>
      <c r="S194" s="94">
        <f>'Total actual RAB roll forward'!$S$358*S16</f>
        <v>0</v>
      </c>
      <c r="T194" s="94">
        <f>'Total actual RAB roll forward'!$S$358*T16</f>
        <v>0</v>
      </c>
      <c r="U194" s="94">
        <f>'Total actual RAB roll forward'!$S$358*U16</f>
        <v>0</v>
      </c>
      <c r="V194" s="94">
        <f>'Total actual RAB roll forward'!$S$358*V16</f>
        <v>0</v>
      </c>
      <c r="W194" s="94">
        <f>'Total actual RAB roll forward'!$S$358*W16</f>
        <v>0</v>
      </c>
      <c r="X194" s="94">
        <f>'Total actual RAB roll forward'!$S$358*X16</f>
        <v>0</v>
      </c>
      <c r="Y194" s="94">
        <f>'Total actual RAB roll forward'!$S$358*Y16</f>
        <v>0</v>
      </c>
      <c r="Z194" s="94">
        <f>'Total actual RAB roll forward'!$S$358*Z16</f>
        <v>0</v>
      </c>
      <c r="AA194" s="94">
        <f>'Total actual RAB roll forward'!$S$358*AA16</f>
        <v>0</v>
      </c>
      <c r="AB194" s="94">
        <f>'Total actual RAB roll forward'!$S$358*AB16</f>
        <v>0</v>
      </c>
      <c r="AC194" s="94">
        <f>'Total actual RAB roll forward'!$S$358*AC16</f>
        <v>0</v>
      </c>
      <c r="AD194" s="94">
        <f>'Total actual RAB roll forward'!$S$358*AD16</f>
        <v>0</v>
      </c>
      <c r="AE194" s="94">
        <f>'Total actual RAB roll forward'!$S$358*AE16</f>
        <v>0</v>
      </c>
      <c r="AF194" s="94">
        <f>'Total actual RAB roll forward'!$S$358*AF16</f>
        <v>0</v>
      </c>
      <c r="AG194" s="94">
        <f>'Total actual RAB roll forward'!$S$358*AG16</f>
        <v>0</v>
      </c>
      <c r="AH194" s="94">
        <f>'Total actual RAB roll forward'!$S$358*AH16</f>
        <v>0</v>
      </c>
      <c r="AI194" s="94">
        <f>'Total actual RAB roll forward'!$S$358*AI16</f>
        <v>0</v>
      </c>
      <c r="AJ194" s="94">
        <f>'Total actual RAB roll forward'!$S$358*AJ16</f>
        <v>0</v>
      </c>
      <c r="AK194" s="94">
        <f>'Total actual RAB roll forward'!$S$358*AK16</f>
        <v>0</v>
      </c>
      <c r="AL194" s="94">
        <f>'Total actual RAB roll forward'!$S$358*AL16</f>
        <v>0</v>
      </c>
      <c r="AM194" s="94">
        <f>'Total actual RAB roll forward'!$S$358*AM16</f>
        <v>0</v>
      </c>
      <c r="AN194" s="94">
        <f>'Total actual RAB roll forward'!$S$358*AN16</f>
        <v>0</v>
      </c>
      <c r="AO194" s="94">
        <f>'Total actual RAB roll forward'!$S$358*AO16</f>
        <v>0</v>
      </c>
      <c r="AP194" s="94">
        <f>'Total actual RAB roll forward'!$S$358*AP16</f>
        <v>0</v>
      </c>
      <c r="AQ194" s="94">
        <f>'Total actual RAB roll forward'!$S$358*AQ16</f>
        <v>0</v>
      </c>
      <c r="AR194" s="94">
        <f>'Total actual RAB roll forward'!$S$358*AR16</f>
        <v>0</v>
      </c>
      <c r="AS194" s="94">
        <f>'Total actual RAB roll forward'!$S$358*AS16</f>
        <v>0</v>
      </c>
      <c r="AT194" s="94">
        <f>'Total actual RAB roll forward'!$S$358*AT16</f>
        <v>0</v>
      </c>
      <c r="AU194" s="94">
        <f>'Total actual RAB roll forward'!$S$358*AU16</f>
        <v>0</v>
      </c>
      <c r="AV194" s="94">
        <f>'Total actual RAB roll forward'!$S$358*AV16</f>
        <v>0</v>
      </c>
      <c r="AW194" s="94">
        <f>'Total actual RAB roll forward'!$S$358*AW16</f>
        <v>0</v>
      </c>
      <c r="AX194" s="94">
        <f>'Total actual RAB roll forward'!$S$358*AX16</f>
        <v>0</v>
      </c>
      <c r="AY194" s="94">
        <f>'Total actual RAB roll forward'!$S$358*AY16</f>
        <v>0</v>
      </c>
      <c r="AZ194" s="94">
        <f>'Total actual RAB roll forward'!$S$358*AZ16</f>
        <v>0</v>
      </c>
      <c r="BA194" s="94">
        <f>'Total actual RAB roll forward'!$S$358*BA16</f>
        <v>0</v>
      </c>
      <c r="BB194" s="94">
        <f>'Total actual RAB roll forward'!$S$358*BB16</f>
        <v>0</v>
      </c>
      <c r="BC194" s="94">
        <f>'Total actual RAB roll forward'!$S$358*BC16</f>
        <v>0</v>
      </c>
      <c r="BD194" s="94">
        <f>'Total actual RAB roll forward'!$S$358*BD16</f>
        <v>0</v>
      </c>
      <c r="BE194" s="94">
        <f>'Total actual RAB roll forward'!$S$358*BE16</f>
        <v>0</v>
      </c>
      <c r="BF194" s="94">
        <f>'Total actual RAB roll forward'!$S$358*BF16</f>
        <v>0</v>
      </c>
      <c r="BG194" s="94">
        <f>'Total actual RAB roll forward'!$S$358*BG16</f>
        <v>0</v>
      </c>
      <c r="BH194" s="94">
        <f>'Total actual RAB roll forward'!$S$358*BH16</f>
        <v>0</v>
      </c>
      <c r="BI194" s="94">
        <f>'Total actual RAB roll forward'!$S$358*BI16</f>
        <v>0</v>
      </c>
      <c r="BJ194" s="94">
        <f>'Total actual RAB roll forward'!$S$358*BJ16</f>
        <v>0</v>
      </c>
      <c r="BK194" s="94">
        <f>'Total actual RAB roll forward'!$S$358*BK16</f>
        <v>0</v>
      </c>
      <c r="BL194" s="94">
        <f>'Total actual RAB roll forward'!$S$358*BL16</f>
        <v>0</v>
      </c>
      <c r="BM194" s="94">
        <f>'Total actual RAB roll forward'!$S$358*BM16</f>
        <v>0</v>
      </c>
      <c r="BN194" s="94">
        <f>'Total actual RAB roll forward'!$S$358*BN16</f>
        <v>0</v>
      </c>
      <c r="BO194" s="94">
        <f>'Total actual RAB roll forward'!$S$358*BO16</f>
        <v>0</v>
      </c>
      <c r="BP194" s="94">
        <f>'Total actual RAB roll forward'!$S$358*BP16</f>
        <v>0</v>
      </c>
      <c r="BQ194" s="94">
        <f>'Total actual RAB roll forward'!$S$358*BQ16</f>
        <v>0</v>
      </c>
      <c r="BR194" s="94">
        <f>'Total actual RAB roll forward'!$S$358*BR16</f>
        <v>0</v>
      </c>
      <c r="BS194" s="94">
        <f>'Total actual RAB roll forward'!$S$358*BS16</f>
        <v>0</v>
      </c>
      <c r="BT194" s="94">
        <f>'Total actual RAB roll forward'!$S$358*BT16</f>
        <v>0</v>
      </c>
      <c r="BU194" s="94">
        <f>'Total actual RAB roll forward'!$S$358*BU16</f>
        <v>0</v>
      </c>
      <c r="BV194" s="94">
        <f>'Total actual RAB roll forward'!$S$358*BV16</f>
        <v>0</v>
      </c>
      <c r="BW194" s="94">
        <f>'Total actual RAB roll forward'!$S$358*BW16</f>
        <v>0</v>
      </c>
      <c r="BX194" s="94">
        <f>'Total actual RAB roll forward'!$S$358*BX16</f>
        <v>0</v>
      </c>
      <c r="BY194" s="94">
        <f>'Total actual RAB roll forward'!$S$358*BY16</f>
        <v>0</v>
      </c>
      <c r="BZ194" s="94">
        <f>'Total actual RAB roll forward'!$S$358*BZ16</f>
        <v>0</v>
      </c>
      <c r="CA194" s="94">
        <f>'Total actual RAB roll forward'!$S$358*CA16</f>
        <v>0</v>
      </c>
      <c r="CB194" s="94">
        <f>'Total actual RAB roll forward'!$S$358*CB16</f>
        <v>0</v>
      </c>
      <c r="CC194" s="94">
        <f>'Total actual RAB roll forward'!$S$358*CC16</f>
        <v>0</v>
      </c>
    </row>
    <row r="195" spans="1:81" outlineLevel="1" x14ac:dyDescent="0.25">
      <c r="B195" s="19" t="s">
        <v>93</v>
      </c>
      <c r="C195" s="23" t="s">
        <v>55</v>
      </c>
      <c r="G195" s="94">
        <f>SUM(D82:D106)</f>
        <v>1380.227518353825</v>
      </c>
      <c r="H195" s="94">
        <f t="shared" ref="H195:AM195" si="245">SUM(H188:H194)</f>
        <v>1524.8779896385374</v>
      </c>
      <c r="I195" s="94">
        <f t="shared" si="245"/>
        <v>1679.6654131931462</v>
      </c>
      <c r="J195" s="94">
        <f t="shared" si="245"/>
        <v>1791.8984807999211</v>
      </c>
      <c r="K195" s="94">
        <f t="shared" si="245"/>
        <v>1924.8557699534049</v>
      </c>
      <c r="L195" s="94">
        <f t="shared" si="245"/>
        <v>2063.6501725137718</v>
      </c>
      <c r="M195" s="94">
        <f t="shared" si="245"/>
        <v>0</v>
      </c>
      <c r="N195" s="94">
        <f t="shared" si="245"/>
        <v>0</v>
      </c>
      <c r="O195" s="94">
        <f t="shared" si="245"/>
        <v>0</v>
      </c>
      <c r="P195" s="94">
        <f t="shared" si="245"/>
        <v>0</v>
      </c>
      <c r="Q195" s="94">
        <f t="shared" si="245"/>
        <v>0</v>
      </c>
      <c r="R195" s="94">
        <f t="shared" si="245"/>
        <v>0</v>
      </c>
      <c r="S195" s="94">
        <f t="shared" si="245"/>
        <v>0</v>
      </c>
      <c r="T195" s="94">
        <f t="shared" si="245"/>
        <v>0</v>
      </c>
      <c r="U195" s="94">
        <f t="shared" si="245"/>
        <v>0</v>
      </c>
      <c r="V195" s="94">
        <f t="shared" si="245"/>
        <v>0</v>
      </c>
      <c r="W195" s="94">
        <f t="shared" si="245"/>
        <v>0</v>
      </c>
      <c r="X195" s="94">
        <f t="shared" si="245"/>
        <v>0</v>
      </c>
      <c r="Y195" s="94">
        <f t="shared" si="245"/>
        <v>0</v>
      </c>
      <c r="Z195" s="94">
        <f t="shared" si="245"/>
        <v>0</v>
      </c>
      <c r="AA195" s="94">
        <f t="shared" si="245"/>
        <v>0</v>
      </c>
      <c r="AB195" s="94">
        <f t="shared" si="245"/>
        <v>0</v>
      </c>
      <c r="AC195" s="94">
        <f t="shared" si="245"/>
        <v>0</v>
      </c>
      <c r="AD195" s="94">
        <f t="shared" si="245"/>
        <v>0</v>
      </c>
      <c r="AE195" s="94">
        <f t="shared" si="245"/>
        <v>0</v>
      </c>
      <c r="AF195" s="94">
        <f t="shared" si="245"/>
        <v>0</v>
      </c>
      <c r="AG195" s="94">
        <f t="shared" si="245"/>
        <v>0</v>
      </c>
      <c r="AH195" s="94">
        <f t="shared" si="245"/>
        <v>0</v>
      </c>
      <c r="AI195" s="94">
        <f t="shared" si="245"/>
        <v>0</v>
      </c>
      <c r="AJ195" s="94">
        <f t="shared" si="245"/>
        <v>0</v>
      </c>
      <c r="AK195" s="94">
        <f t="shared" si="245"/>
        <v>0</v>
      </c>
      <c r="AL195" s="94">
        <f t="shared" si="245"/>
        <v>0</v>
      </c>
      <c r="AM195" s="94">
        <f t="shared" si="245"/>
        <v>0</v>
      </c>
      <c r="AN195" s="94">
        <f t="shared" ref="AN195:BS195" si="246">SUM(AN188:AN194)</f>
        <v>0</v>
      </c>
      <c r="AO195" s="94">
        <f t="shared" si="246"/>
        <v>0</v>
      </c>
      <c r="AP195" s="94">
        <f t="shared" si="246"/>
        <v>0</v>
      </c>
      <c r="AQ195" s="94">
        <f t="shared" si="246"/>
        <v>0</v>
      </c>
      <c r="AR195" s="94">
        <f t="shared" si="246"/>
        <v>0</v>
      </c>
      <c r="AS195" s="94">
        <f t="shared" si="246"/>
        <v>0</v>
      </c>
      <c r="AT195" s="94">
        <f t="shared" si="246"/>
        <v>0</v>
      </c>
      <c r="AU195" s="94">
        <f t="shared" si="246"/>
        <v>0</v>
      </c>
      <c r="AV195" s="94">
        <f t="shared" si="246"/>
        <v>0</v>
      </c>
      <c r="AW195" s="94">
        <f t="shared" si="246"/>
        <v>0</v>
      </c>
      <c r="AX195" s="94">
        <f t="shared" si="246"/>
        <v>0</v>
      </c>
      <c r="AY195" s="94">
        <f t="shared" si="246"/>
        <v>0</v>
      </c>
      <c r="AZ195" s="94">
        <f t="shared" si="246"/>
        <v>0</v>
      </c>
      <c r="BA195" s="94">
        <f t="shared" si="246"/>
        <v>0</v>
      </c>
      <c r="BB195" s="94">
        <f t="shared" si="246"/>
        <v>0</v>
      </c>
      <c r="BC195" s="94">
        <f t="shared" si="246"/>
        <v>0</v>
      </c>
      <c r="BD195" s="94">
        <f t="shared" si="246"/>
        <v>0</v>
      </c>
      <c r="BE195" s="94">
        <f t="shared" si="246"/>
        <v>0</v>
      </c>
      <c r="BF195" s="94">
        <f t="shared" si="246"/>
        <v>0</v>
      </c>
      <c r="BG195" s="94">
        <f t="shared" si="246"/>
        <v>0</v>
      </c>
      <c r="BH195" s="94">
        <f t="shared" si="246"/>
        <v>0</v>
      </c>
      <c r="BI195" s="94">
        <f t="shared" si="246"/>
        <v>0</v>
      </c>
      <c r="BJ195" s="94">
        <f t="shared" si="246"/>
        <v>0</v>
      </c>
      <c r="BK195" s="94">
        <f t="shared" si="246"/>
        <v>0</v>
      </c>
      <c r="BL195" s="94">
        <f t="shared" si="246"/>
        <v>0</v>
      </c>
      <c r="BM195" s="94">
        <f t="shared" si="246"/>
        <v>0</v>
      </c>
      <c r="BN195" s="94">
        <f t="shared" si="246"/>
        <v>0</v>
      </c>
      <c r="BO195" s="94">
        <f t="shared" si="246"/>
        <v>0</v>
      </c>
      <c r="BP195" s="94">
        <f t="shared" si="246"/>
        <v>0</v>
      </c>
      <c r="BQ195" s="94">
        <f t="shared" si="246"/>
        <v>0</v>
      </c>
      <c r="BR195" s="94">
        <f t="shared" si="246"/>
        <v>0</v>
      </c>
      <c r="BS195" s="94">
        <f t="shared" si="246"/>
        <v>0</v>
      </c>
      <c r="BT195" s="94">
        <f t="shared" ref="BT195:CC195" si="247">SUM(BT188:BT194)</f>
        <v>0</v>
      </c>
      <c r="BU195" s="94">
        <f t="shared" si="247"/>
        <v>0</v>
      </c>
      <c r="BV195" s="94">
        <f t="shared" si="247"/>
        <v>0</v>
      </c>
      <c r="BW195" s="94">
        <f t="shared" si="247"/>
        <v>0</v>
      </c>
      <c r="BX195" s="94">
        <f t="shared" si="247"/>
        <v>0</v>
      </c>
      <c r="BY195" s="94">
        <f t="shared" si="247"/>
        <v>0</v>
      </c>
      <c r="BZ195" s="94">
        <f t="shared" si="247"/>
        <v>0</v>
      </c>
      <c r="CA195" s="94">
        <f t="shared" si="247"/>
        <v>0</v>
      </c>
      <c r="CB195" s="94">
        <f t="shared" si="247"/>
        <v>0</v>
      </c>
      <c r="CC195" s="94">
        <f t="shared" si="247"/>
        <v>0</v>
      </c>
    </row>
    <row r="196" spans="1:81" outlineLevel="1" x14ac:dyDescent="0.25">
      <c r="G196" s="29"/>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row>
    <row r="197" spans="1:81" outlineLevel="1" x14ac:dyDescent="0.25">
      <c r="B197" s="19" t="s">
        <v>108</v>
      </c>
      <c r="C197" s="23" t="s">
        <v>55</v>
      </c>
      <c r="E197" s="121">
        <f>'Total actual RAB roll forward'!T358</f>
        <v>2063.6501725137718</v>
      </c>
      <c r="G197" s="29"/>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row>
    <row r="198" spans="1:81" outlineLevel="1" x14ac:dyDescent="0.25">
      <c r="B198" s="19" t="s">
        <v>109</v>
      </c>
      <c r="C198" s="23" t="s">
        <v>55</v>
      </c>
      <c r="E198" s="121">
        <f ca="1">L210</f>
        <v>2063.6458221722764</v>
      </c>
      <c r="G198" s="29"/>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row>
    <row r="199" spans="1:81" outlineLevel="1" x14ac:dyDescent="0.25">
      <c r="E199" s="230">
        <f ca="1">IF(ROUND(E197,0)=ROUND(E198,0),0,1)</f>
        <v>0</v>
      </c>
      <c r="G199" s="29"/>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row>
    <row r="200" spans="1:81" outlineLevel="1" x14ac:dyDescent="0.25">
      <c r="G200" s="29"/>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row>
    <row r="201" spans="1:81" x14ac:dyDescent="0.25">
      <c r="A201" s="9" t="s">
        <v>124</v>
      </c>
      <c r="B201" s="9"/>
      <c r="C201" s="96"/>
      <c r="D201" s="10"/>
      <c r="E201" s="9"/>
      <c r="F201" s="9"/>
      <c r="G201" s="262"/>
      <c r="H201" s="263"/>
      <c r="I201" s="263"/>
      <c r="J201" s="263"/>
      <c r="K201" s="263"/>
      <c r="L201" s="263"/>
      <c r="M201" s="263"/>
      <c r="N201" s="263"/>
      <c r="O201" s="263"/>
      <c r="P201" s="263"/>
      <c r="Q201" s="263"/>
      <c r="R201" s="263"/>
      <c r="S201" s="263"/>
      <c r="T201" s="263"/>
      <c r="U201" s="263"/>
      <c r="V201" s="263"/>
      <c r="W201" s="263"/>
      <c r="X201" s="263"/>
      <c r="Y201" s="263"/>
      <c r="Z201" s="263"/>
      <c r="AA201" s="263"/>
      <c r="AB201" s="263"/>
      <c r="AC201" s="263"/>
      <c r="AD201" s="263"/>
      <c r="AE201" s="263"/>
      <c r="AF201" s="263"/>
      <c r="AG201" s="263"/>
      <c r="AH201" s="263"/>
      <c r="AI201" s="263"/>
      <c r="AJ201" s="263"/>
      <c r="AK201" s="263"/>
      <c r="AL201" s="263"/>
      <c r="AM201" s="263"/>
      <c r="AN201" s="263"/>
      <c r="AO201" s="263"/>
      <c r="AP201" s="263"/>
      <c r="AQ201" s="263"/>
      <c r="AR201" s="263"/>
      <c r="AS201" s="263"/>
      <c r="AT201" s="263"/>
      <c r="AU201" s="263"/>
      <c r="AV201" s="263"/>
      <c r="AW201" s="263"/>
      <c r="AX201" s="263"/>
      <c r="AY201" s="263"/>
      <c r="AZ201" s="263"/>
      <c r="BA201" s="263"/>
      <c r="BB201" s="263"/>
      <c r="BC201" s="263"/>
      <c r="BD201" s="263"/>
      <c r="BE201" s="263"/>
      <c r="BF201" s="263"/>
      <c r="BG201" s="263"/>
      <c r="BH201" s="263"/>
      <c r="BI201" s="263"/>
      <c r="BJ201" s="263"/>
      <c r="BK201" s="263"/>
      <c r="BL201" s="263"/>
      <c r="BM201" s="263"/>
      <c r="BN201" s="263"/>
      <c r="BO201" s="263"/>
      <c r="BP201" s="263"/>
      <c r="BQ201" s="263"/>
      <c r="BR201" s="263"/>
      <c r="BS201" s="263"/>
      <c r="BT201" s="263"/>
      <c r="BU201" s="263"/>
      <c r="BV201" s="263"/>
      <c r="BW201" s="263"/>
      <c r="BX201" s="263"/>
      <c r="BY201" s="263"/>
      <c r="BZ201" s="263"/>
      <c r="CA201" s="263"/>
      <c r="CB201" s="263"/>
      <c r="CC201" s="263"/>
    </row>
    <row r="202" spans="1:81" outlineLevel="1" x14ac:dyDescent="0.25">
      <c r="G202" s="29"/>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row>
    <row r="203" spans="1:81" outlineLevel="1" x14ac:dyDescent="0.25">
      <c r="B203" s="19" t="s">
        <v>91</v>
      </c>
      <c r="C203" s="23" t="s">
        <v>55</v>
      </c>
      <c r="G203" s="115"/>
      <c r="H203" s="94">
        <f t="shared" ref="H203:AM203" si="248">G210*H$14</f>
        <v>1380.227518353825</v>
      </c>
      <c r="I203" s="94">
        <f t="shared" ca="1" si="248"/>
        <v>1524.8779896385374</v>
      </c>
      <c r="J203" s="94">
        <f t="shared" ca="1" si="248"/>
        <v>1679.6643930707748</v>
      </c>
      <c r="K203" s="94">
        <f t="shared" ca="1" si="248"/>
        <v>1791.8963996685104</v>
      </c>
      <c r="L203" s="94">
        <f t="shared" ca="1" si="248"/>
        <v>1924.8525807932863</v>
      </c>
      <c r="M203" s="94">
        <f t="shared" ca="1" si="248"/>
        <v>0</v>
      </c>
      <c r="N203" s="94">
        <f t="shared" ca="1" si="248"/>
        <v>0</v>
      </c>
      <c r="O203" s="94">
        <f t="shared" ca="1" si="248"/>
        <v>0</v>
      </c>
      <c r="P203" s="94">
        <f t="shared" ca="1" si="248"/>
        <v>0</v>
      </c>
      <c r="Q203" s="94">
        <f t="shared" ca="1" si="248"/>
        <v>0</v>
      </c>
      <c r="R203" s="94">
        <f t="shared" ca="1" si="248"/>
        <v>0</v>
      </c>
      <c r="S203" s="94">
        <f t="shared" ca="1" si="248"/>
        <v>0</v>
      </c>
      <c r="T203" s="94">
        <f t="shared" ca="1" si="248"/>
        <v>0</v>
      </c>
      <c r="U203" s="94">
        <f t="shared" ca="1" si="248"/>
        <v>0</v>
      </c>
      <c r="V203" s="94">
        <f t="shared" ca="1" si="248"/>
        <v>0</v>
      </c>
      <c r="W203" s="94">
        <f t="shared" ca="1" si="248"/>
        <v>0</v>
      </c>
      <c r="X203" s="94">
        <f t="shared" ca="1" si="248"/>
        <v>0</v>
      </c>
      <c r="Y203" s="94">
        <f t="shared" ca="1" si="248"/>
        <v>0</v>
      </c>
      <c r="Z203" s="94">
        <f t="shared" ca="1" si="248"/>
        <v>0</v>
      </c>
      <c r="AA203" s="94">
        <f t="shared" ca="1" si="248"/>
        <v>0</v>
      </c>
      <c r="AB203" s="94">
        <f t="shared" ca="1" si="248"/>
        <v>0</v>
      </c>
      <c r="AC203" s="94">
        <f t="shared" ca="1" si="248"/>
        <v>0</v>
      </c>
      <c r="AD203" s="94">
        <f t="shared" ca="1" si="248"/>
        <v>0</v>
      </c>
      <c r="AE203" s="94">
        <f t="shared" ca="1" si="248"/>
        <v>0</v>
      </c>
      <c r="AF203" s="94">
        <f t="shared" ca="1" si="248"/>
        <v>0</v>
      </c>
      <c r="AG203" s="94">
        <f t="shared" ca="1" si="248"/>
        <v>0</v>
      </c>
      <c r="AH203" s="94">
        <f t="shared" ca="1" si="248"/>
        <v>0</v>
      </c>
      <c r="AI203" s="94">
        <f t="shared" ca="1" si="248"/>
        <v>0</v>
      </c>
      <c r="AJ203" s="94">
        <f t="shared" ca="1" si="248"/>
        <v>0</v>
      </c>
      <c r="AK203" s="94">
        <f t="shared" ca="1" si="248"/>
        <v>0</v>
      </c>
      <c r="AL203" s="94">
        <f t="shared" ca="1" si="248"/>
        <v>0</v>
      </c>
      <c r="AM203" s="94">
        <f t="shared" ca="1" si="248"/>
        <v>0</v>
      </c>
      <c r="AN203" s="94">
        <f t="shared" ref="AN203:BS203" ca="1" si="249">AM210*AN$14</f>
        <v>0</v>
      </c>
      <c r="AO203" s="94">
        <f t="shared" ca="1" si="249"/>
        <v>0</v>
      </c>
      <c r="AP203" s="94">
        <f t="shared" ca="1" si="249"/>
        <v>0</v>
      </c>
      <c r="AQ203" s="94">
        <f t="shared" ca="1" si="249"/>
        <v>0</v>
      </c>
      <c r="AR203" s="94">
        <f t="shared" ca="1" si="249"/>
        <v>0</v>
      </c>
      <c r="AS203" s="94">
        <f t="shared" ca="1" si="249"/>
        <v>0</v>
      </c>
      <c r="AT203" s="94">
        <f t="shared" ca="1" si="249"/>
        <v>0</v>
      </c>
      <c r="AU203" s="94">
        <f t="shared" ca="1" si="249"/>
        <v>0</v>
      </c>
      <c r="AV203" s="94">
        <f t="shared" ca="1" si="249"/>
        <v>0</v>
      </c>
      <c r="AW203" s="94">
        <f t="shared" ca="1" si="249"/>
        <v>0</v>
      </c>
      <c r="AX203" s="94">
        <f t="shared" ca="1" si="249"/>
        <v>0</v>
      </c>
      <c r="AY203" s="94">
        <f t="shared" ca="1" si="249"/>
        <v>0</v>
      </c>
      <c r="AZ203" s="94">
        <f t="shared" ca="1" si="249"/>
        <v>0</v>
      </c>
      <c r="BA203" s="94">
        <f t="shared" ca="1" si="249"/>
        <v>0</v>
      </c>
      <c r="BB203" s="94">
        <f t="shared" ca="1" si="249"/>
        <v>0</v>
      </c>
      <c r="BC203" s="94">
        <f t="shared" ca="1" si="249"/>
        <v>0</v>
      </c>
      <c r="BD203" s="94">
        <f t="shared" ca="1" si="249"/>
        <v>0</v>
      </c>
      <c r="BE203" s="94">
        <f t="shared" ca="1" si="249"/>
        <v>0</v>
      </c>
      <c r="BF203" s="94">
        <f t="shared" ca="1" si="249"/>
        <v>0</v>
      </c>
      <c r="BG203" s="94">
        <f t="shared" ca="1" si="249"/>
        <v>0</v>
      </c>
      <c r="BH203" s="94">
        <f t="shared" ca="1" si="249"/>
        <v>0</v>
      </c>
      <c r="BI203" s="94">
        <f t="shared" ca="1" si="249"/>
        <v>0</v>
      </c>
      <c r="BJ203" s="94">
        <f t="shared" ca="1" si="249"/>
        <v>0</v>
      </c>
      <c r="BK203" s="94">
        <f t="shared" ca="1" si="249"/>
        <v>0</v>
      </c>
      <c r="BL203" s="94">
        <f t="shared" ca="1" si="249"/>
        <v>0</v>
      </c>
      <c r="BM203" s="94">
        <f t="shared" ca="1" si="249"/>
        <v>0</v>
      </c>
      <c r="BN203" s="94">
        <f t="shared" ca="1" si="249"/>
        <v>0</v>
      </c>
      <c r="BO203" s="94">
        <f t="shared" ca="1" si="249"/>
        <v>0</v>
      </c>
      <c r="BP203" s="94">
        <f t="shared" ca="1" si="249"/>
        <v>0</v>
      </c>
      <c r="BQ203" s="94">
        <f t="shared" ca="1" si="249"/>
        <v>0</v>
      </c>
      <c r="BR203" s="94">
        <f t="shared" ca="1" si="249"/>
        <v>0</v>
      </c>
      <c r="BS203" s="94">
        <f t="shared" ca="1" si="249"/>
        <v>0</v>
      </c>
      <c r="BT203" s="94">
        <f t="shared" ref="BT203:CC203" ca="1" si="250">BS210*BT$14</f>
        <v>0</v>
      </c>
      <c r="BU203" s="94">
        <f t="shared" ca="1" si="250"/>
        <v>0</v>
      </c>
      <c r="BV203" s="94">
        <f t="shared" ca="1" si="250"/>
        <v>0</v>
      </c>
      <c r="BW203" s="94">
        <f t="shared" ca="1" si="250"/>
        <v>0</v>
      </c>
      <c r="BX203" s="94">
        <f t="shared" ca="1" si="250"/>
        <v>0</v>
      </c>
      <c r="BY203" s="94">
        <f t="shared" ca="1" si="250"/>
        <v>0</v>
      </c>
      <c r="BZ203" s="94">
        <f t="shared" ca="1" si="250"/>
        <v>0</v>
      </c>
      <c r="CA203" s="94">
        <f t="shared" ca="1" si="250"/>
        <v>0</v>
      </c>
      <c r="CB203" s="94">
        <f t="shared" ca="1" si="250"/>
        <v>0</v>
      </c>
      <c r="CC203" s="94">
        <f t="shared" ca="1" si="250"/>
        <v>0</v>
      </c>
    </row>
    <row r="204" spans="1:81" outlineLevel="1" x14ac:dyDescent="0.25">
      <c r="B204" s="19" t="s">
        <v>94</v>
      </c>
      <c r="C204" s="23" t="s">
        <v>55</v>
      </c>
      <c r="G204" s="115"/>
      <c r="H204" s="94">
        <f t="shared" ref="H204:AM204" si="251">H108</f>
        <v>182.87651979465483</v>
      </c>
      <c r="I204" s="94">
        <f t="shared" si="251"/>
        <v>196.11040102520931</v>
      </c>
      <c r="J204" s="94">
        <f t="shared" si="251"/>
        <v>184.71489466012571</v>
      </c>
      <c r="K204" s="94">
        <f t="shared" si="251"/>
        <v>210.35738749895779</v>
      </c>
      <c r="L204" s="94">
        <f t="shared" si="251"/>
        <v>223.51744377117737</v>
      </c>
      <c r="M204" s="94">
        <f t="shared" si="251"/>
        <v>0</v>
      </c>
      <c r="N204" s="94">
        <f t="shared" si="251"/>
        <v>0</v>
      </c>
      <c r="O204" s="94">
        <f t="shared" si="251"/>
        <v>0</v>
      </c>
      <c r="P204" s="94">
        <f t="shared" si="251"/>
        <v>0</v>
      </c>
      <c r="Q204" s="94">
        <f t="shared" si="251"/>
        <v>0</v>
      </c>
      <c r="R204" s="94">
        <f t="shared" si="251"/>
        <v>0</v>
      </c>
      <c r="S204" s="94">
        <f t="shared" si="251"/>
        <v>0</v>
      </c>
      <c r="T204" s="94">
        <f t="shared" si="251"/>
        <v>0</v>
      </c>
      <c r="U204" s="94">
        <f t="shared" si="251"/>
        <v>0</v>
      </c>
      <c r="V204" s="94">
        <f t="shared" si="251"/>
        <v>0</v>
      </c>
      <c r="W204" s="94">
        <f t="shared" si="251"/>
        <v>0</v>
      </c>
      <c r="X204" s="94">
        <f t="shared" si="251"/>
        <v>0</v>
      </c>
      <c r="Y204" s="94">
        <f t="shared" si="251"/>
        <v>0</v>
      </c>
      <c r="Z204" s="94">
        <f t="shared" si="251"/>
        <v>0</v>
      </c>
      <c r="AA204" s="94">
        <f t="shared" si="251"/>
        <v>0</v>
      </c>
      <c r="AB204" s="94">
        <f t="shared" si="251"/>
        <v>0</v>
      </c>
      <c r="AC204" s="94">
        <f t="shared" si="251"/>
        <v>0</v>
      </c>
      <c r="AD204" s="94">
        <f t="shared" si="251"/>
        <v>0</v>
      </c>
      <c r="AE204" s="94">
        <f t="shared" si="251"/>
        <v>0</v>
      </c>
      <c r="AF204" s="94">
        <f t="shared" si="251"/>
        <v>0</v>
      </c>
      <c r="AG204" s="94">
        <f t="shared" si="251"/>
        <v>0</v>
      </c>
      <c r="AH204" s="94">
        <f t="shared" si="251"/>
        <v>0</v>
      </c>
      <c r="AI204" s="94">
        <f t="shared" si="251"/>
        <v>0</v>
      </c>
      <c r="AJ204" s="94">
        <f t="shared" si="251"/>
        <v>0</v>
      </c>
      <c r="AK204" s="94">
        <f t="shared" si="251"/>
        <v>0</v>
      </c>
      <c r="AL204" s="94">
        <f t="shared" si="251"/>
        <v>0</v>
      </c>
      <c r="AM204" s="94">
        <f t="shared" si="251"/>
        <v>0</v>
      </c>
      <c r="AN204" s="94">
        <f t="shared" ref="AN204:BS204" si="252">AN108</f>
        <v>0</v>
      </c>
      <c r="AO204" s="94">
        <f t="shared" si="252"/>
        <v>0</v>
      </c>
      <c r="AP204" s="94">
        <f t="shared" si="252"/>
        <v>0</v>
      </c>
      <c r="AQ204" s="94">
        <f t="shared" si="252"/>
        <v>0</v>
      </c>
      <c r="AR204" s="94">
        <f t="shared" si="252"/>
        <v>0</v>
      </c>
      <c r="AS204" s="94">
        <f t="shared" si="252"/>
        <v>0</v>
      </c>
      <c r="AT204" s="94">
        <f t="shared" si="252"/>
        <v>0</v>
      </c>
      <c r="AU204" s="94">
        <f t="shared" si="252"/>
        <v>0</v>
      </c>
      <c r="AV204" s="94">
        <f t="shared" si="252"/>
        <v>0</v>
      </c>
      <c r="AW204" s="94">
        <f t="shared" si="252"/>
        <v>0</v>
      </c>
      <c r="AX204" s="94">
        <f t="shared" si="252"/>
        <v>0</v>
      </c>
      <c r="AY204" s="94">
        <f t="shared" si="252"/>
        <v>0</v>
      </c>
      <c r="AZ204" s="94">
        <f t="shared" si="252"/>
        <v>0</v>
      </c>
      <c r="BA204" s="94">
        <f t="shared" si="252"/>
        <v>0</v>
      </c>
      <c r="BB204" s="94">
        <f t="shared" si="252"/>
        <v>0</v>
      </c>
      <c r="BC204" s="94">
        <f t="shared" si="252"/>
        <v>0</v>
      </c>
      <c r="BD204" s="94">
        <f t="shared" si="252"/>
        <v>0</v>
      </c>
      <c r="BE204" s="94">
        <f t="shared" si="252"/>
        <v>0</v>
      </c>
      <c r="BF204" s="94">
        <f t="shared" si="252"/>
        <v>0</v>
      </c>
      <c r="BG204" s="94">
        <f t="shared" si="252"/>
        <v>0</v>
      </c>
      <c r="BH204" s="94">
        <f t="shared" si="252"/>
        <v>0</v>
      </c>
      <c r="BI204" s="94">
        <f t="shared" si="252"/>
        <v>0</v>
      </c>
      <c r="BJ204" s="94">
        <f t="shared" si="252"/>
        <v>0</v>
      </c>
      <c r="BK204" s="94">
        <f t="shared" si="252"/>
        <v>0</v>
      </c>
      <c r="BL204" s="94">
        <f t="shared" si="252"/>
        <v>0</v>
      </c>
      <c r="BM204" s="94">
        <f t="shared" si="252"/>
        <v>0</v>
      </c>
      <c r="BN204" s="94">
        <f t="shared" si="252"/>
        <v>0</v>
      </c>
      <c r="BO204" s="94">
        <f t="shared" si="252"/>
        <v>0</v>
      </c>
      <c r="BP204" s="94">
        <f t="shared" si="252"/>
        <v>0</v>
      </c>
      <c r="BQ204" s="94">
        <f t="shared" si="252"/>
        <v>0</v>
      </c>
      <c r="BR204" s="94">
        <f t="shared" si="252"/>
        <v>0</v>
      </c>
      <c r="BS204" s="94">
        <f t="shared" si="252"/>
        <v>0</v>
      </c>
      <c r="BT204" s="94">
        <f t="shared" ref="BT204:CC204" si="253">BT108</f>
        <v>0</v>
      </c>
      <c r="BU204" s="94">
        <f t="shared" si="253"/>
        <v>0</v>
      </c>
      <c r="BV204" s="94">
        <f t="shared" si="253"/>
        <v>0</v>
      </c>
      <c r="BW204" s="94">
        <f t="shared" si="253"/>
        <v>0</v>
      </c>
      <c r="BX204" s="94">
        <f t="shared" si="253"/>
        <v>0</v>
      </c>
      <c r="BY204" s="94">
        <f t="shared" si="253"/>
        <v>0</v>
      </c>
      <c r="BZ204" s="94">
        <f t="shared" si="253"/>
        <v>0</v>
      </c>
      <c r="CA204" s="94">
        <f t="shared" si="253"/>
        <v>0</v>
      </c>
      <c r="CB204" s="94">
        <f t="shared" si="253"/>
        <v>0</v>
      </c>
      <c r="CC204" s="94">
        <f t="shared" si="253"/>
        <v>0</v>
      </c>
    </row>
    <row r="205" spans="1:81" outlineLevel="1" x14ac:dyDescent="0.25">
      <c r="B205" s="19" t="s">
        <v>95</v>
      </c>
      <c r="C205" s="23" t="s">
        <v>55</v>
      </c>
      <c r="G205" s="115"/>
      <c r="H205" s="94">
        <f t="shared" ref="H205:AM205" ca="1" si="254">-H170*H14</f>
        <v>-76.702141844835666</v>
      </c>
      <c r="I205" s="94">
        <f t="shared" ca="1" si="254"/>
        <v>-94.966070527649435</v>
      </c>
      <c r="J205" s="94">
        <f t="shared" ca="1" si="254"/>
        <v>-106.14349714196445</v>
      </c>
      <c r="K205" s="94">
        <f t="shared" ca="1" si="254"/>
        <v>-116.12588298784313</v>
      </c>
      <c r="L205" s="94">
        <f t="shared" ca="1" si="254"/>
        <v>-129.14387733357088</v>
      </c>
      <c r="M205" s="94">
        <f t="shared" ca="1" si="254"/>
        <v>0</v>
      </c>
      <c r="N205" s="94">
        <f t="shared" ca="1" si="254"/>
        <v>0</v>
      </c>
      <c r="O205" s="94">
        <f t="shared" ca="1" si="254"/>
        <v>0</v>
      </c>
      <c r="P205" s="94">
        <f t="shared" ca="1" si="254"/>
        <v>0</v>
      </c>
      <c r="Q205" s="94">
        <f t="shared" ca="1" si="254"/>
        <v>0</v>
      </c>
      <c r="R205" s="94">
        <f t="shared" ca="1" si="254"/>
        <v>0</v>
      </c>
      <c r="S205" s="94">
        <f t="shared" ca="1" si="254"/>
        <v>0</v>
      </c>
      <c r="T205" s="94">
        <f t="shared" ca="1" si="254"/>
        <v>0</v>
      </c>
      <c r="U205" s="94">
        <f t="shared" ca="1" si="254"/>
        <v>0</v>
      </c>
      <c r="V205" s="94">
        <f t="shared" ca="1" si="254"/>
        <v>0</v>
      </c>
      <c r="W205" s="94">
        <f t="shared" ca="1" si="254"/>
        <v>0</v>
      </c>
      <c r="X205" s="94">
        <f t="shared" ca="1" si="254"/>
        <v>0</v>
      </c>
      <c r="Y205" s="94">
        <f t="shared" ca="1" si="254"/>
        <v>0</v>
      </c>
      <c r="Z205" s="94">
        <f t="shared" ca="1" si="254"/>
        <v>0</v>
      </c>
      <c r="AA205" s="94">
        <f t="shared" ca="1" si="254"/>
        <v>0</v>
      </c>
      <c r="AB205" s="94">
        <f t="shared" ca="1" si="254"/>
        <v>0</v>
      </c>
      <c r="AC205" s="94">
        <f t="shared" ca="1" si="254"/>
        <v>0</v>
      </c>
      <c r="AD205" s="94">
        <f t="shared" ca="1" si="254"/>
        <v>0</v>
      </c>
      <c r="AE205" s="94">
        <f t="shared" ca="1" si="254"/>
        <v>0</v>
      </c>
      <c r="AF205" s="94">
        <f t="shared" ca="1" si="254"/>
        <v>0</v>
      </c>
      <c r="AG205" s="94">
        <f t="shared" ca="1" si="254"/>
        <v>0</v>
      </c>
      <c r="AH205" s="94">
        <f t="shared" ca="1" si="254"/>
        <v>0</v>
      </c>
      <c r="AI205" s="94">
        <f t="shared" ca="1" si="254"/>
        <v>0</v>
      </c>
      <c r="AJ205" s="94">
        <f t="shared" ca="1" si="254"/>
        <v>0</v>
      </c>
      <c r="AK205" s="94">
        <f t="shared" ca="1" si="254"/>
        <v>0</v>
      </c>
      <c r="AL205" s="94">
        <f t="shared" ca="1" si="254"/>
        <v>0</v>
      </c>
      <c r="AM205" s="94">
        <f t="shared" ca="1" si="254"/>
        <v>0</v>
      </c>
      <c r="AN205" s="94">
        <f t="shared" ref="AN205:BS205" ca="1" si="255">-AN170*AN14</f>
        <v>0</v>
      </c>
      <c r="AO205" s="94">
        <f t="shared" ca="1" si="255"/>
        <v>0</v>
      </c>
      <c r="AP205" s="94">
        <f t="shared" ca="1" si="255"/>
        <v>0</v>
      </c>
      <c r="AQ205" s="94">
        <f t="shared" ca="1" si="255"/>
        <v>0</v>
      </c>
      <c r="AR205" s="94">
        <f t="shared" ca="1" si="255"/>
        <v>0</v>
      </c>
      <c r="AS205" s="94">
        <f t="shared" ca="1" si="255"/>
        <v>0</v>
      </c>
      <c r="AT205" s="94">
        <f t="shared" ca="1" si="255"/>
        <v>0</v>
      </c>
      <c r="AU205" s="94">
        <f t="shared" ca="1" si="255"/>
        <v>0</v>
      </c>
      <c r="AV205" s="94">
        <f t="shared" ca="1" si="255"/>
        <v>0</v>
      </c>
      <c r="AW205" s="94">
        <f t="shared" ca="1" si="255"/>
        <v>0</v>
      </c>
      <c r="AX205" s="94">
        <f t="shared" ca="1" si="255"/>
        <v>0</v>
      </c>
      <c r="AY205" s="94">
        <f t="shared" ca="1" si="255"/>
        <v>0</v>
      </c>
      <c r="AZ205" s="94">
        <f t="shared" ca="1" si="255"/>
        <v>0</v>
      </c>
      <c r="BA205" s="94">
        <f t="shared" ca="1" si="255"/>
        <v>0</v>
      </c>
      <c r="BB205" s="94">
        <f t="shared" ca="1" si="255"/>
        <v>0</v>
      </c>
      <c r="BC205" s="94">
        <f t="shared" ca="1" si="255"/>
        <v>0</v>
      </c>
      <c r="BD205" s="94">
        <f t="shared" ca="1" si="255"/>
        <v>0</v>
      </c>
      <c r="BE205" s="94">
        <f t="shared" ca="1" si="255"/>
        <v>0</v>
      </c>
      <c r="BF205" s="94">
        <f t="shared" ca="1" si="255"/>
        <v>0</v>
      </c>
      <c r="BG205" s="94">
        <f t="shared" ca="1" si="255"/>
        <v>0</v>
      </c>
      <c r="BH205" s="94">
        <f t="shared" ca="1" si="255"/>
        <v>0</v>
      </c>
      <c r="BI205" s="94">
        <f t="shared" ca="1" si="255"/>
        <v>0</v>
      </c>
      <c r="BJ205" s="94">
        <f t="shared" ca="1" si="255"/>
        <v>0</v>
      </c>
      <c r="BK205" s="94">
        <f t="shared" ca="1" si="255"/>
        <v>0</v>
      </c>
      <c r="BL205" s="94">
        <f t="shared" ca="1" si="255"/>
        <v>0</v>
      </c>
      <c r="BM205" s="94">
        <f t="shared" ca="1" si="255"/>
        <v>0</v>
      </c>
      <c r="BN205" s="94">
        <f t="shared" ca="1" si="255"/>
        <v>0</v>
      </c>
      <c r="BO205" s="94">
        <f t="shared" ca="1" si="255"/>
        <v>0</v>
      </c>
      <c r="BP205" s="94">
        <f t="shared" ca="1" si="255"/>
        <v>0</v>
      </c>
      <c r="BQ205" s="94">
        <f t="shared" ca="1" si="255"/>
        <v>0</v>
      </c>
      <c r="BR205" s="94">
        <f t="shared" ca="1" si="255"/>
        <v>0</v>
      </c>
      <c r="BS205" s="94">
        <f t="shared" ca="1" si="255"/>
        <v>0</v>
      </c>
      <c r="BT205" s="94">
        <f t="shared" ref="BT205:CC205" ca="1" si="256">-BT170*BT14</f>
        <v>0</v>
      </c>
      <c r="BU205" s="94">
        <f t="shared" ca="1" si="256"/>
        <v>0</v>
      </c>
      <c r="BV205" s="94">
        <f t="shared" ca="1" si="256"/>
        <v>0</v>
      </c>
      <c r="BW205" s="94">
        <f t="shared" ca="1" si="256"/>
        <v>0</v>
      </c>
      <c r="BX205" s="94">
        <f t="shared" ca="1" si="256"/>
        <v>0</v>
      </c>
      <c r="BY205" s="94">
        <f t="shared" ca="1" si="256"/>
        <v>0</v>
      </c>
      <c r="BZ205" s="94">
        <f t="shared" ca="1" si="256"/>
        <v>0</v>
      </c>
      <c r="CA205" s="94">
        <f t="shared" ca="1" si="256"/>
        <v>0</v>
      </c>
      <c r="CB205" s="94">
        <f t="shared" ca="1" si="256"/>
        <v>0</v>
      </c>
      <c r="CC205" s="94">
        <f t="shared" ca="1" si="256"/>
        <v>0</v>
      </c>
    </row>
    <row r="206" spans="1:81" outlineLevel="1" x14ac:dyDescent="0.25">
      <c r="B206" s="19" t="s">
        <v>92</v>
      </c>
      <c r="C206" s="23" t="s">
        <v>55</v>
      </c>
      <c r="G206" s="115"/>
      <c r="H206" s="94">
        <f t="shared" ref="H206:AM206" si="257">H203*H13</f>
        <v>38.476093334893363</v>
      </c>
      <c r="I206" s="94">
        <f t="shared" ca="1" si="257"/>
        <v>53.64207293467765</v>
      </c>
      <c r="J206" s="94">
        <f t="shared" ca="1" si="257"/>
        <v>33.660609079574243</v>
      </c>
      <c r="K206" s="94">
        <f t="shared" ca="1" si="257"/>
        <v>38.724676613661252</v>
      </c>
      <c r="L206" s="94">
        <f t="shared" ca="1" si="257"/>
        <v>44.419674941383796</v>
      </c>
      <c r="M206" s="94">
        <f t="shared" ca="1" si="257"/>
        <v>0</v>
      </c>
      <c r="N206" s="94">
        <f t="shared" ca="1" si="257"/>
        <v>0</v>
      </c>
      <c r="O206" s="94">
        <f t="shared" ca="1" si="257"/>
        <v>0</v>
      </c>
      <c r="P206" s="94">
        <f t="shared" ca="1" si="257"/>
        <v>0</v>
      </c>
      <c r="Q206" s="94">
        <f t="shared" ca="1" si="257"/>
        <v>0</v>
      </c>
      <c r="R206" s="94">
        <f t="shared" ca="1" si="257"/>
        <v>0</v>
      </c>
      <c r="S206" s="94">
        <f t="shared" ca="1" si="257"/>
        <v>0</v>
      </c>
      <c r="T206" s="94">
        <f t="shared" ca="1" si="257"/>
        <v>0</v>
      </c>
      <c r="U206" s="94">
        <f t="shared" ca="1" si="257"/>
        <v>0</v>
      </c>
      <c r="V206" s="94">
        <f t="shared" ca="1" si="257"/>
        <v>0</v>
      </c>
      <c r="W206" s="94">
        <f t="shared" ca="1" si="257"/>
        <v>0</v>
      </c>
      <c r="X206" s="94">
        <f t="shared" ca="1" si="257"/>
        <v>0</v>
      </c>
      <c r="Y206" s="94">
        <f t="shared" ca="1" si="257"/>
        <v>0</v>
      </c>
      <c r="Z206" s="94">
        <f t="shared" ca="1" si="257"/>
        <v>0</v>
      </c>
      <c r="AA206" s="94">
        <f t="shared" ca="1" si="257"/>
        <v>0</v>
      </c>
      <c r="AB206" s="94">
        <f t="shared" ca="1" si="257"/>
        <v>0</v>
      </c>
      <c r="AC206" s="94">
        <f t="shared" ca="1" si="257"/>
        <v>0</v>
      </c>
      <c r="AD206" s="94">
        <f t="shared" ca="1" si="257"/>
        <v>0</v>
      </c>
      <c r="AE206" s="94">
        <f t="shared" ca="1" si="257"/>
        <v>0</v>
      </c>
      <c r="AF206" s="94">
        <f t="shared" ca="1" si="257"/>
        <v>0</v>
      </c>
      <c r="AG206" s="94">
        <f t="shared" ca="1" si="257"/>
        <v>0</v>
      </c>
      <c r="AH206" s="94">
        <f t="shared" ca="1" si="257"/>
        <v>0</v>
      </c>
      <c r="AI206" s="94">
        <f t="shared" ca="1" si="257"/>
        <v>0</v>
      </c>
      <c r="AJ206" s="94">
        <f t="shared" ca="1" si="257"/>
        <v>0</v>
      </c>
      <c r="AK206" s="94">
        <f t="shared" ca="1" si="257"/>
        <v>0</v>
      </c>
      <c r="AL206" s="94">
        <f t="shared" ca="1" si="257"/>
        <v>0</v>
      </c>
      <c r="AM206" s="94">
        <f t="shared" ca="1" si="257"/>
        <v>0</v>
      </c>
      <c r="AN206" s="94">
        <f t="shared" ref="AN206:BS206" ca="1" si="258">AN203*AN13</f>
        <v>0</v>
      </c>
      <c r="AO206" s="94">
        <f t="shared" ca="1" si="258"/>
        <v>0</v>
      </c>
      <c r="AP206" s="94">
        <f t="shared" ca="1" si="258"/>
        <v>0</v>
      </c>
      <c r="AQ206" s="94">
        <f t="shared" ca="1" si="258"/>
        <v>0</v>
      </c>
      <c r="AR206" s="94">
        <f t="shared" ca="1" si="258"/>
        <v>0</v>
      </c>
      <c r="AS206" s="94">
        <f t="shared" ca="1" si="258"/>
        <v>0</v>
      </c>
      <c r="AT206" s="94">
        <f t="shared" ca="1" si="258"/>
        <v>0</v>
      </c>
      <c r="AU206" s="94">
        <f t="shared" ca="1" si="258"/>
        <v>0</v>
      </c>
      <c r="AV206" s="94">
        <f t="shared" ca="1" si="258"/>
        <v>0</v>
      </c>
      <c r="AW206" s="94">
        <f t="shared" ca="1" si="258"/>
        <v>0</v>
      </c>
      <c r="AX206" s="94">
        <f t="shared" ca="1" si="258"/>
        <v>0</v>
      </c>
      <c r="AY206" s="94">
        <f t="shared" ca="1" si="258"/>
        <v>0</v>
      </c>
      <c r="AZ206" s="94">
        <f t="shared" ca="1" si="258"/>
        <v>0</v>
      </c>
      <c r="BA206" s="94">
        <f t="shared" ca="1" si="258"/>
        <v>0</v>
      </c>
      <c r="BB206" s="94">
        <f t="shared" ca="1" si="258"/>
        <v>0</v>
      </c>
      <c r="BC206" s="94">
        <f t="shared" ca="1" si="258"/>
        <v>0</v>
      </c>
      <c r="BD206" s="94">
        <f t="shared" ca="1" si="258"/>
        <v>0</v>
      </c>
      <c r="BE206" s="94">
        <f t="shared" ca="1" si="258"/>
        <v>0</v>
      </c>
      <c r="BF206" s="94">
        <f t="shared" ca="1" si="258"/>
        <v>0</v>
      </c>
      <c r="BG206" s="94">
        <f t="shared" ca="1" si="258"/>
        <v>0</v>
      </c>
      <c r="BH206" s="94">
        <f t="shared" ca="1" si="258"/>
        <v>0</v>
      </c>
      <c r="BI206" s="94">
        <f t="shared" ca="1" si="258"/>
        <v>0</v>
      </c>
      <c r="BJ206" s="94">
        <f t="shared" ca="1" si="258"/>
        <v>0</v>
      </c>
      <c r="BK206" s="94">
        <f t="shared" ca="1" si="258"/>
        <v>0</v>
      </c>
      <c r="BL206" s="94">
        <f t="shared" ca="1" si="258"/>
        <v>0</v>
      </c>
      <c r="BM206" s="94">
        <f t="shared" ca="1" si="258"/>
        <v>0</v>
      </c>
      <c r="BN206" s="94">
        <f t="shared" ca="1" si="258"/>
        <v>0</v>
      </c>
      <c r="BO206" s="94">
        <f t="shared" ca="1" si="258"/>
        <v>0</v>
      </c>
      <c r="BP206" s="94">
        <f t="shared" ca="1" si="258"/>
        <v>0</v>
      </c>
      <c r="BQ206" s="94">
        <f t="shared" ca="1" si="258"/>
        <v>0</v>
      </c>
      <c r="BR206" s="94">
        <f t="shared" ca="1" si="258"/>
        <v>0</v>
      </c>
      <c r="BS206" s="94">
        <f t="shared" ca="1" si="258"/>
        <v>0</v>
      </c>
      <c r="BT206" s="94">
        <f t="shared" ref="BT206:CC206" ca="1" si="259">BT203*BT13</f>
        <v>0</v>
      </c>
      <c r="BU206" s="94">
        <f t="shared" ca="1" si="259"/>
        <v>0</v>
      </c>
      <c r="BV206" s="94">
        <f t="shared" ca="1" si="259"/>
        <v>0</v>
      </c>
      <c r="BW206" s="94">
        <f t="shared" ca="1" si="259"/>
        <v>0</v>
      </c>
      <c r="BX206" s="94">
        <f t="shared" ca="1" si="259"/>
        <v>0</v>
      </c>
      <c r="BY206" s="94">
        <f t="shared" ca="1" si="259"/>
        <v>0</v>
      </c>
      <c r="BZ206" s="94">
        <f t="shared" ca="1" si="259"/>
        <v>0</v>
      </c>
      <c r="CA206" s="94">
        <f t="shared" ca="1" si="259"/>
        <v>0</v>
      </c>
      <c r="CB206" s="94">
        <f t="shared" ca="1" si="259"/>
        <v>0</v>
      </c>
      <c r="CC206" s="94">
        <f t="shared" ca="1" si="259"/>
        <v>0</v>
      </c>
    </row>
    <row r="207" spans="1:81" outlineLevel="1" x14ac:dyDescent="0.25">
      <c r="B207" s="19" t="s">
        <v>96</v>
      </c>
      <c r="C207" s="23" t="s">
        <v>55</v>
      </c>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c r="BY207" s="115"/>
      <c r="BZ207" s="115"/>
      <c r="CA207" s="115"/>
      <c r="CB207" s="115"/>
      <c r="CC207" s="115"/>
    </row>
    <row r="208" spans="1:81" outlineLevel="1" x14ac:dyDescent="0.25">
      <c r="B208" s="19" t="s">
        <v>97</v>
      </c>
      <c r="C208" s="23" t="s">
        <v>55</v>
      </c>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c r="BY208" s="115"/>
      <c r="BZ208" s="115"/>
      <c r="CA208" s="115"/>
      <c r="CB208" s="115"/>
      <c r="CC208" s="115"/>
    </row>
    <row r="209" spans="1:81" outlineLevel="1" x14ac:dyDescent="0.25">
      <c r="B209" s="19" t="s">
        <v>122</v>
      </c>
      <c r="C209" s="23"/>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c r="BY209" s="115"/>
      <c r="BZ209" s="115"/>
      <c r="CA209" s="115"/>
      <c r="CB209" s="115"/>
      <c r="CC209" s="115"/>
    </row>
    <row r="210" spans="1:81" outlineLevel="1" x14ac:dyDescent="0.25">
      <c r="B210" s="19" t="s">
        <v>93</v>
      </c>
      <c r="C210" s="23" t="s">
        <v>55</v>
      </c>
      <c r="G210" s="94">
        <f>G195</f>
        <v>1380.227518353825</v>
      </c>
      <c r="H210" s="94">
        <f t="shared" ref="H210:AM210" ca="1" si="260">SUM(H203:H209)</f>
        <v>1524.8779896385374</v>
      </c>
      <c r="I210" s="94">
        <f t="shared" ca="1" si="260"/>
        <v>1679.6643930707748</v>
      </c>
      <c r="J210" s="94">
        <f t="shared" ca="1" si="260"/>
        <v>1791.8963996685104</v>
      </c>
      <c r="K210" s="94">
        <f t="shared" ca="1" si="260"/>
        <v>1924.8525807932863</v>
      </c>
      <c r="L210" s="94">
        <f t="shared" ca="1" si="260"/>
        <v>2063.6458221722764</v>
      </c>
      <c r="M210" s="94">
        <f t="shared" ca="1" si="260"/>
        <v>0</v>
      </c>
      <c r="N210" s="94">
        <f t="shared" ca="1" si="260"/>
        <v>0</v>
      </c>
      <c r="O210" s="94">
        <f t="shared" ca="1" si="260"/>
        <v>0</v>
      </c>
      <c r="P210" s="94">
        <f t="shared" ca="1" si="260"/>
        <v>0</v>
      </c>
      <c r="Q210" s="94">
        <f t="shared" ca="1" si="260"/>
        <v>0</v>
      </c>
      <c r="R210" s="94">
        <f t="shared" ca="1" si="260"/>
        <v>0</v>
      </c>
      <c r="S210" s="94">
        <f t="shared" ca="1" si="260"/>
        <v>0</v>
      </c>
      <c r="T210" s="94">
        <f t="shared" ca="1" si="260"/>
        <v>0</v>
      </c>
      <c r="U210" s="94">
        <f t="shared" ca="1" si="260"/>
        <v>0</v>
      </c>
      <c r="V210" s="94">
        <f t="shared" ca="1" si="260"/>
        <v>0</v>
      </c>
      <c r="W210" s="94">
        <f t="shared" ca="1" si="260"/>
        <v>0</v>
      </c>
      <c r="X210" s="94">
        <f t="shared" ca="1" si="260"/>
        <v>0</v>
      </c>
      <c r="Y210" s="94">
        <f t="shared" ca="1" si="260"/>
        <v>0</v>
      </c>
      <c r="Z210" s="94">
        <f t="shared" ca="1" si="260"/>
        <v>0</v>
      </c>
      <c r="AA210" s="94">
        <f t="shared" ca="1" si="260"/>
        <v>0</v>
      </c>
      <c r="AB210" s="94">
        <f t="shared" ca="1" si="260"/>
        <v>0</v>
      </c>
      <c r="AC210" s="94">
        <f t="shared" ca="1" si="260"/>
        <v>0</v>
      </c>
      <c r="AD210" s="94">
        <f t="shared" ca="1" si="260"/>
        <v>0</v>
      </c>
      <c r="AE210" s="94">
        <f t="shared" ca="1" si="260"/>
        <v>0</v>
      </c>
      <c r="AF210" s="94">
        <f t="shared" ca="1" si="260"/>
        <v>0</v>
      </c>
      <c r="AG210" s="94">
        <f t="shared" ca="1" si="260"/>
        <v>0</v>
      </c>
      <c r="AH210" s="94">
        <f t="shared" ca="1" si="260"/>
        <v>0</v>
      </c>
      <c r="AI210" s="94">
        <f t="shared" ca="1" si="260"/>
        <v>0</v>
      </c>
      <c r="AJ210" s="94">
        <f t="shared" ca="1" si="260"/>
        <v>0</v>
      </c>
      <c r="AK210" s="94">
        <f t="shared" ca="1" si="260"/>
        <v>0</v>
      </c>
      <c r="AL210" s="94">
        <f t="shared" ca="1" si="260"/>
        <v>0</v>
      </c>
      <c r="AM210" s="94">
        <f t="shared" ca="1" si="260"/>
        <v>0</v>
      </c>
      <c r="AN210" s="94">
        <f t="shared" ref="AN210:BS210" ca="1" si="261">SUM(AN203:AN209)</f>
        <v>0</v>
      </c>
      <c r="AO210" s="94">
        <f t="shared" ca="1" si="261"/>
        <v>0</v>
      </c>
      <c r="AP210" s="94">
        <f t="shared" ca="1" si="261"/>
        <v>0</v>
      </c>
      <c r="AQ210" s="94">
        <f t="shared" ca="1" si="261"/>
        <v>0</v>
      </c>
      <c r="AR210" s="94">
        <f t="shared" ca="1" si="261"/>
        <v>0</v>
      </c>
      <c r="AS210" s="94">
        <f t="shared" ca="1" si="261"/>
        <v>0</v>
      </c>
      <c r="AT210" s="94">
        <f t="shared" ca="1" si="261"/>
        <v>0</v>
      </c>
      <c r="AU210" s="94">
        <f t="shared" ca="1" si="261"/>
        <v>0</v>
      </c>
      <c r="AV210" s="94">
        <f t="shared" ca="1" si="261"/>
        <v>0</v>
      </c>
      <c r="AW210" s="94">
        <f t="shared" ca="1" si="261"/>
        <v>0</v>
      </c>
      <c r="AX210" s="94">
        <f t="shared" ca="1" si="261"/>
        <v>0</v>
      </c>
      <c r="AY210" s="94">
        <f t="shared" ca="1" si="261"/>
        <v>0</v>
      </c>
      <c r="AZ210" s="94">
        <f t="shared" ca="1" si="261"/>
        <v>0</v>
      </c>
      <c r="BA210" s="94">
        <f t="shared" ca="1" si="261"/>
        <v>0</v>
      </c>
      <c r="BB210" s="94">
        <f t="shared" ca="1" si="261"/>
        <v>0</v>
      </c>
      <c r="BC210" s="94">
        <f t="shared" ca="1" si="261"/>
        <v>0</v>
      </c>
      <c r="BD210" s="94">
        <f t="shared" ca="1" si="261"/>
        <v>0</v>
      </c>
      <c r="BE210" s="94">
        <f t="shared" ca="1" si="261"/>
        <v>0</v>
      </c>
      <c r="BF210" s="94">
        <f t="shared" ca="1" si="261"/>
        <v>0</v>
      </c>
      <c r="BG210" s="94">
        <f t="shared" ca="1" si="261"/>
        <v>0</v>
      </c>
      <c r="BH210" s="94">
        <f t="shared" ca="1" si="261"/>
        <v>0</v>
      </c>
      <c r="BI210" s="94">
        <f t="shared" ca="1" si="261"/>
        <v>0</v>
      </c>
      <c r="BJ210" s="94">
        <f t="shared" ca="1" si="261"/>
        <v>0</v>
      </c>
      <c r="BK210" s="94">
        <f t="shared" ca="1" si="261"/>
        <v>0</v>
      </c>
      <c r="BL210" s="94">
        <f t="shared" ca="1" si="261"/>
        <v>0</v>
      </c>
      <c r="BM210" s="94">
        <f t="shared" ca="1" si="261"/>
        <v>0</v>
      </c>
      <c r="BN210" s="94">
        <f t="shared" ca="1" si="261"/>
        <v>0</v>
      </c>
      <c r="BO210" s="94">
        <f t="shared" ca="1" si="261"/>
        <v>0</v>
      </c>
      <c r="BP210" s="94">
        <f t="shared" ca="1" si="261"/>
        <v>0</v>
      </c>
      <c r="BQ210" s="94">
        <f t="shared" ca="1" si="261"/>
        <v>0</v>
      </c>
      <c r="BR210" s="94">
        <f t="shared" ca="1" si="261"/>
        <v>0</v>
      </c>
      <c r="BS210" s="94">
        <f t="shared" ca="1" si="261"/>
        <v>0</v>
      </c>
      <c r="BT210" s="94">
        <f t="shared" ref="BT210:CC210" ca="1" si="262">SUM(BT203:BT209)</f>
        <v>0</v>
      </c>
      <c r="BU210" s="94">
        <f t="shared" ca="1" si="262"/>
        <v>0</v>
      </c>
      <c r="BV210" s="94">
        <f t="shared" ca="1" si="262"/>
        <v>0</v>
      </c>
      <c r="BW210" s="94">
        <f t="shared" ca="1" si="262"/>
        <v>0</v>
      </c>
      <c r="BX210" s="94">
        <f t="shared" ca="1" si="262"/>
        <v>0</v>
      </c>
      <c r="BY210" s="94">
        <f t="shared" ca="1" si="262"/>
        <v>0</v>
      </c>
      <c r="BZ210" s="94">
        <f t="shared" ca="1" si="262"/>
        <v>0</v>
      </c>
      <c r="CA210" s="94">
        <f t="shared" ca="1" si="262"/>
        <v>0</v>
      </c>
      <c r="CB210" s="94">
        <f t="shared" ca="1" si="262"/>
        <v>0</v>
      </c>
      <c r="CC210" s="94">
        <f t="shared" ca="1" si="262"/>
        <v>0</v>
      </c>
    </row>
    <row r="211" spans="1:81" outlineLevel="1" x14ac:dyDescent="0.25">
      <c r="L211" s="223"/>
    </row>
    <row r="212" spans="1:81" x14ac:dyDescent="0.25">
      <c r="A212" s="9" t="s">
        <v>61</v>
      </c>
      <c r="B212" s="9"/>
      <c r="C212" s="96"/>
      <c r="D212" s="10"/>
      <c r="E212" s="9"/>
      <c r="F212" s="9"/>
      <c r="G212" s="28"/>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row>
    <row r="213" spans="1:81" outlineLevel="1" x14ac:dyDescent="0.25"/>
    <row r="214" spans="1:81" outlineLevel="1" x14ac:dyDescent="0.25">
      <c r="B214" s="2" t="s">
        <v>30</v>
      </c>
      <c r="E214" s="4"/>
      <c r="F214" s="226" t="s">
        <v>15</v>
      </c>
    </row>
    <row r="215" spans="1:81" outlineLevel="1" x14ac:dyDescent="0.25">
      <c r="B215" s="92" t="str">
        <f>Inputs!B35</f>
        <v>Subtransmission</v>
      </c>
      <c r="C215" s="98" t="str">
        <f>"Real "&amp;Inputs!$C$8</f>
        <v>Real 2010</v>
      </c>
      <c r="F215" s="238">
        <f t="shared" ref="F215:F240" ca="1" si="263">SUM(H215:CC215)</f>
        <v>449.35960693778566</v>
      </c>
      <c r="H215" s="128">
        <f t="shared" ref="H215:AM215" ca="1" si="264">(H113+H143)*H$17</f>
        <v>0</v>
      </c>
      <c r="I215" s="128">
        <f t="shared" ca="1" si="264"/>
        <v>0</v>
      </c>
      <c r="J215" s="128">
        <f t="shared" ca="1" si="264"/>
        <v>0</v>
      </c>
      <c r="K215" s="128">
        <f t="shared" ca="1" si="264"/>
        <v>0</v>
      </c>
      <c r="L215" s="128">
        <f t="shared" ca="1" si="264"/>
        <v>0</v>
      </c>
      <c r="M215" s="128">
        <f t="shared" ca="1" si="264"/>
        <v>18.298757836491308</v>
      </c>
      <c r="N215" s="128">
        <f t="shared" ca="1" si="264"/>
        <v>18.298757836491308</v>
      </c>
      <c r="O215" s="128">
        <f t="shared" ca="1" si="264"/>
        <v>18.298757836491308</v>
      </c>
      <c r="P215" s="128">
        <f t="shared" ca="1" si="264"/>
        <v>18.298757836491308</v>
      </c>
      <c r="Q215" s="128">
        <f t="shared" ca="1" si="264"/>
        <v>18.298757836491308</v>
      </c>
      <c r="R215" s="128">
        <f t="shared" ca="1" si="264"/>
        <v>18.298757836491308</v>
      </c>
      <c r="S215" s="128">
        <f t="shared" ca="1" si="264"/>
        <v>18.298757836491308</v>
      </c>
      <c r="T215" s="128">
        <f t="shared" ca="1" si="264"/>
        <v>18.298757836491308</v>
      </c>
      <c r="U215" s="128">
        <f t="shared" ca="1" si="264"/>
        <v>18.298757836491308</v>
      </c>
      <c r="V215" s="128">
        <f t="shared" ca="1" si="264"/>
        <v>18.298757836491308</v>
      </c>
      <c r="W215" s="128">
        <f t="shared" ca="1" si="264"/>
        <v>18.298757836491308</v>
      </c>
      <c r="X215" s="128">
        <f t="shared" ca="1" si="264"/>
        <v>18.298757836491308</v>
      </c>
      <c r="Y215" s="128">
        <f t="shared" ca="1" si="264"/>
        <v>18.298757836491308</v>
      </c>
      <c r="Z215" s="128">
        <f t="shared" ca="1" si="264"/>
        <v>18.298757836491308</v>
      </c>
      <c r="AA215" s="128">
        <f t="shared" ca="1" si="264"/>
        <v>18.298757836491308</v>
      </c>
      <c r="AB215" s="128">
        <f t="shared" ca="1" si="264"/>
        <v>18.298757836491308</v>
      </c>
      <c r="AC215" s="128">
        <f t="shared" ca="1" si="264"/>
        <v>18.298757836491308</v>
      </c>
      <c r="AD215" s="128">
        <f t="shared" ca="1" si="264"/>
        <v>18.298757836491308</v>
      </c>
      <c r="AE215" s="128">
        <f t="shared" ca="1" si="264"/>
        <v>18.298757836491308</v>
      </c>
      <c r="AF215" s="128">
        <f t="shared" ca="1" si="264"/>
        <v>2.6236460930899619</v>
      </c>
      <c r="AG215" s="128">
        <f t="shared" ca="1" si="264"/>
        <v>2.6236460930899619</v>
      </c>
      <c r="AH215" s="128">
        <f t="shared" ca="1" si="264"/>
        <v>2.6236460930899619</v>
      </c>
      <c r="AI215" s="128">
        <f t="shared" ca="1" si="264"/>
        <v>2.6236460930899619</v>
      </c>
      <c r="AJ215" s="128">
        <f t="shared" ca="1" si="264"/>
        <v>2.6236460930899619</v>
      </c>
      <c r="AK215" s="128">
        <f t="shared" ca="1" si="264"/>
        <v>2.6236460930899619</v>
      </c>
      <c r="AL215" s="128">
        <f t="shared" ca="1" si="264"/>
        <v>2.6236460930899619</v>
      </c>
      <c r="AM215" s="128">
        <f t="shared" ca="1" si="264"/>
        <v>2.6236460930899619</v>
      </c>
      <c r="AN215" s="128">
        <f t="shared" ref="AN215:BS215" ca="1" si="265">(AN113+AN143)*AN$17</f>
        <v>2.6236460930899619</v>
      </c>
      <c r="AO215" s="128">
        <f t="shared" ca="1" si="265"/>
        <v>2.6236460930899619</v>
      </c>
      <c r="AP215" s="128">
        <f t="shared" ca="1" si="265"/>
        <v>2.6236460930899619</v>
      </c>
      <c r="AQ215" s="128">
        <f t="shared" ca="1" si="265"/>
        <v>2.6236460930899619</v>
      </c>
      <c r="AR215" s="128">
        <f t="shared" ca="1" si="265"/>
        <v>2.6236460930899619</v>
      </c>
      <c r="AS215" s="128">
        <f t="shared" ca="1" si="265"/>
        <v>2.6236460930899619</v>
      </c>
      <c r="AT215" s="128">
        <f t="shared" ca="1" si="265"/>
        <v>2.6236460930899619</v>
      </c>
      <c r="AU215" s="128">
        <f t="shared" ca="1" si="265"/>
        <v>2.6236460930899619</v>
      </c>
      <c r="AV215" s="128">
        <f t="shared" ca="1" si="265"/>
        <v>2.6236460930899619</v>
      </c>
      <c r="AW215" s="128">
        <f t="shared" ca="1" si="265"/>
        <v>2.6236460930899619</v>
      </c>
      <c r="AX215" s="128">
        <f t="shared" ca="1" si="265"/>
        <v>2.6236460930899619</v>
      </c>
      <c r="AY215" s="128">
        <f t="shared" ca="1" si="265"/>
        <v>2.6236460930899619</v>
      </c>
      <c r="AZ215" s="128">
        <f t="shared" ca="1" si="265"/>
        <v>2.6236460930899619</v>
      </c>
      <c r="BA215" s="128">
        <f t="shared" ca="1" si="265"/>
        <v>2.6236460930899619</v>
      </c>
      <c r="BB215" s="128">
        <f t="shared" ca="1" si="265"/>
        <v>2.6236460930899619</v>
      </c>
      <c r="BC215" s="128">
        <f t="shared" ca="1" si="265"/>
        <v>2.6236460930899619</v>
      </c>
      <c r="BD215" s="128">
        <f t="shared" ca="1" si="265"/>
        <v>2.6236460930899619</v>
      </c>
      <c r="BE215" s="128">
        <f t="shared" ca="1" si="265"/>
        <v>2.6236460930899619</v>
      </c>
      <c r="BF215" s="128">
        <f t="shared" ca="1" si="265"/>
        <v>2.6236460930899619</v>
      </c>
      <c r="BG215" s="128">
        <f t="shared" ca="1" si="265"/>
        <v>2.6236460930899619</v>
      </c>
      <c r="BH215" s="128">
        <f t="shared" ca="1" si="265"/>
        <v>2.6236460930899619</v>
      </c>
      <c r="BI215" s="128">
        <f t="shared" ca="1" si="265"/>
        <v>2.6236460930899619</v>
      </c>
      <c r="BJ215" s="128">
        <f t="shared" ca="1" si="265"/>
        <v>2.6236460930899619</v>
      </c>
      <c r="BK215" s="128">
        <f t="shared" ca="1" si="265"/>
        <v>2.6236460930899619</v>
      </c>
      <c r="BL215" s="128">
        <f t="shared" ca="1" si="265"/>
        <v>2.6236460930899619</v>
      </c>
      <c r="BM215" s="128">
        <f t="shared" ca="1" si="265"/>
        <v>2.6236460930899619</v>
      </c>
      <c r="BN215" s="128">
        <f t="shared" ca="1" si="265"/>
        <v>2.6236460930899619</v>
      </c>
      <c r="BO215" s="128">
        <f t="shared" ca="1" si="265"/>
        <v>2.6236460930899619</v>
      </c>
      <c r="BP215" s="128">
        <f t="shared" ca="1" si="265"/>
        <v>2.6236460930899619</v>
      </c>
      <c r="BQ215" s="128">
        <f t="shared" ca="1" si="265"/>
        <v>2.2504293883395894</v>
      </c>
      <c r="BR215" s="128">
        <f t="shared" ca="1" si="265"/>
        <v>1.3761905350099122</v>
      </c>
      <c r="BS215" s="128">
        <f t="shared" ca="1" si="265"/>
        <v>0.80346159306537956</v>
      </c>
      <c r="BT215" s="128">
        <f t="shared" ref="BT215:CC215" ca="1" si="266">(BT113+BT143)*BT$17</f>
        <v>0.17822108370694423</v>
      </c>
      <c r="BU215" s="129">
        <f t="shared" ca="1" si="266"/>
        <v>0</v>
      </c>
      <c r="BV215" s="129">
        <f t="shared" ca="1" si="266"/>
        <v>0</v>
      </c>
      <c r="BW215" s="129">
        <f t="shared" ca="1" si="266"/>
        <v>0</v>
      </c>
      <c r="BX215" s="129">
        <f t="shared" ca="1" si="266"/>
        <v>0</v>
      </c>
      <c r="BY215" s="129">
        <f t="shared" ca="1" si="266"/>
        <v>0</v>
      </c>
      <c r="BZ215" s="129">
        <f t="shared" ca="1" si="266"/>
        <v>0</v>
      </c>
      <c r="CA215" s="129">
        <f t="shared" ca="1" si="266"/>
        <v>0</v>
      </c>
      <c r="CB215" s="129">
        <f t="shared" ca="1" si="266"/>
        <v>0</v>
      </c>
      <c r="CC215" s="129">
        <f t="shared" ca="1" si="266"/>
        <v>0</v>
      </c>
    </row>
    <row r="216" spans="1:81" outlineLevel="1" x14ac:dyDescent="0.25">
      <c r="B216" s="92" t="str">
        <f>Inputs!B36</f>
        <v>Distribution system assets</v>
      </c>
      <c r="C216" s="98" t="str">
        <f>"Real "&amp;Inputs!$C$8</f>
        <v>Real 2010</v>
      </c>
      <c r="F216" s="238">
        <f t="shared" ca="1" si="263"/>
        <v>1260.9396714694719</v>
      </c>
      <c r="H216" s="128">
        <f t="shared" ref="H216:AM216" ca="1" si="267">(H114+H144)*H$17</f>
        <v>0</v>
      </c>
      <c r="I216" s="128">
        <f t="shared" ca="1" si="267"/>
        <v>0</v>
      </c>
      <c r="J216" s="128">
        <f t="shared" ca="1" si="267"/>
        <v>0</v>
      </c>
      <c r="K216" s="128">
        <f t="shared" ca="1" si="267"/>
        <v>0</v>
      </c>
      <c r="L216" s="128">
        <f t="shared" ca="1" si="267"/>
        <v>0</v>
      </c>
      <c r="M216" s="128">
        <f t="shared" ca="1" si="267"/>
        <v>53.644951567380929</v>
      </c>
      <c r="N216" s="128">
        <f t="shared" ca="1" si="267"/>
        <v>53.644951567380929</v>
      </c>
      <c r="O216" s="128">
        <f t="shared" ca="1" si="267"/>
        <v>53.644951567380929</v>
      </c>
      <c r="P216" s="128">
        <f t="shared" ca="1" si="267"/>
        <v>53.644951567380929</v>
      </c>
      <c r="Q216" s="128">
        <f t="shared" ca="1" si="267"/>
        <v>53.644951567380929</v>
      </c>
      <c r="R216" s="128">
        <f t="shared" ca="1" si="267"/>
        <v>53.644951567380929</v>
      </c>
      <c r="S216" s="128">
        <f t="shared" ca="1" si="267"/>
        <v>53.644951567380929</v>
      </c>
      <c r="T216" s="128">
        <f t="shared" ca="1" si="267"/>
        <v>53.644951567380929</v>
      </c>
      <c r="U216" s="128">
        <f t="shared" ca="1" si="267"/>
        <v>53.644951567380929</v>
      </c>
      <c r="V216" s="128">
        <f t="shared" ca="1" si="267"/>
        <v>53.644951567380929</v>
      </c>
      <c r="W216" s="128">
        <f t="shared" ca="1" si="267"/>
        <v>53.644951567380929</v>
      </c>
      <c r="X216" s="128">
        <f t="shared" ca="1" si="267"/>
        <v>53.644951567380929</v>
      </c>
      <c r="Y216" s="128">
        <f t="shared" ca="1" si="267"/>
        <v>53.644951567380929</v>
      </c>
      <c r="Z216" s="128">
        <f t="shared" ca="1" si="267"/>
        <v>53.644951567380929</v>
      </c>
      <c r="AA216" s="128">
        <f t="shared" ca="1" si="267"/>
        <v>53.644951567380929</v>
      </c>
      <c r="AB216" s="128">
        <f t="shared" ca="1" si="267"/>
        <v>53.644951567380929</v>
      </c>
      <c r="AC216" s="128">
        <f t="shared" ca="1" si="267"/>
        <v>53.644951567380929</v>
      </c>
      <c r="AD216" s="128">
        <f t="shared" ca="1" si="267"/>
        <v>53.644951567380929</v>
      </c>
      <c r="AE216" s="128">
        <f t="shared" ca="1" si="267"/>
        <v>53.644951567380929</v>
      </c>
      <c r="AF216" s="128">
        <f t="shared" ca="1" si="267"/>
        <v>16.31386069423009</v>
      </c>
      <c r="AG216" s="128">
        <f t="shared" ca="1" si="267"/>
        <v>16.31386069423009</v>
      </c>
      <c r="AH216" s="128">
        <f t="shared" ca="1" si="267"/>
        <v>16.31386069423009</v>
      </c>
      <c r="AI216" s="128">
        <f t="shared" ca="1" si="267"/>
        <v>16.31386069423009</v>
      </c>
      <c r="AJ216" s="128">
        <f t="shared" ca="1" si="267"/>
        <v>16.31386069423009</v>
      </c>
      <c r="AK216" s="128">
        <f t="shared" ca="1" si="267"/>
        <v>16.31386069423009</v>
      </c>
      <c r="AL216" s="128">
        <f t="shared" ca="1" si="267"/>
        <v>16.31386069423009</v>
      </c>
      <c r="AM216" s="128">
        <f t="shared" ca="1" si="267"/>
        <v>16.31386069423009</v>
      </c>
      <c r="AN216" s="128">
        <f t="shared" ref="AN216:BS216" ca="1" si="268">(AN114+AN144)*AN$17</f>
        <v>16.31386069423009</v>
      </c>
      <c r="AO216" s="128">
        <f t="shared" ca="1" si="268"/>
        <v>16.31386069423009</v>
      </c>
      <c r="AP216" s="128">
        <f t="shared" ca="1" si="268"/>
        <v>16.31386069423009</v>
      </c>
      <c r="AQ216" s="128">
        <f t="shared" ca="1" si="268"/>
        <v>16.31386069423009</v>
      </c>
      <c r="AR216" s="128">
        <f t="shared" ca="1" si="268"/>
        <v>16.31386069423009</v>
      </c>
      <c r="AS216" s="128">
        <f t="shared" ca="1" si="268"/>
        <v>13.76707690327347</v>
      </c>
      <c r="AT216" s="128">
        <f t="shared" ca="1" si="268"/>
        <v>10.845311335201114</v>
      </c>
      <c r="AU216" s="128">
        <f t="shared" ca="1" si="268"/>
        <v>4.9930144257691609</v>
      </c>
      <c r="AV216" s="129">
        <f t="shared" ca="1" si="268"/>
        <v>0</v>
      </c>
      <c r="AW216" s="129">
        <f t="shared" ca="1" si="268"/>
        <v>0</v>
      </c>
      <c r="AX216" s="129">
        <f t="shared" ca="1" si="268"/>
        <v>0</v>
      </c>
      <c r="AY216" s="129">
        <f t="shared" ca="1" si="268"/>
        <v>0</v>
      </c>
      <c r="AZ216" s="129">
        <f t="shared" ca="1" si="268"/>
        <v>0</v>
      </c>
      <c r="BA216" s="129">
        <f t="shared" ca="1" si="268"/>
        <v>0</v>
      </c>
      <c r="BB216" s="129">
        <f t="shared" ca="1" si="268"/>
        <v>0</v>
      </c>
      <c r="BC216" s="129">
        <f t="shared" ca="1" si="268"/>
        <v>0</v>
      </c>
      <c r="BD216" s="129">
        <f t="shared" ca="1" si="268"/>
        <v>0</v>
      </c>
      <c r="BE216" s="129">
        <f t="shared" ca="1" si="268"/>
        <v>0</v>
      </c>
      <c r="BF216" s="129">
        <f t="shared" ca="1" si="268"/>
        <v>0</v>
      </c>
      <c r="BG216" s="129">
        <f t="shared" ca="1" si="268"/>
        <v>0</v>
      </c>
      <c r="BH216" s="129">
        <f t="shared" ca="1" si="268"/>
        <v>0</v>
      </c>
      <c r="BI216" s="129">
        <f t="shared" ca="1" si="268"/>
        <v>0</v>
      </c>
      <c r="BJ216" s="129">
        <f t="shared" ca="1" si="268"/>
        <v>0</v>
      </c>
      <c r="BK216" s="129">
        <f t="shared" ca="1" si="268"/>
        <v>0</v>
      </c>
      <c r="BL216" s="129">
        <f t="shared" ca="1" si="268"/>
        <v>0</v>
      </c>
      <c r="BM216" s="129">
        <f t="shared" ca="1" si="268"/>
        <v>0</v>
      </c>
      <c r="BN216" s="129">
        <f t="shared" ca="1" si="268"/>
        <v>0</v>
      </c>
      <c r="BO216" s="129">
        <f t="shared" ca="1" si="268"/>
        <v>0</v>
      </c>
      <c r="BP216" s="129">
        <f t="shared" ca="1" si="268"/>
        <v>0</v>
      </c>
      <c r="BQ216" s="129">
        <f t="shared" ca="1" si="268"/>
        <v>0</v>
      </c>
      <c r="BR216" s="129">
        <f t="shared" ca="1" si="268"/>
        <v>0</v>
      </c>
      <c r="BS216" s="129">
        <f t="shared" ca="1" si="268"/>
        <v>0</v>
      </c>
      <c r="BT216" s="129">
        <f t="shared" ref="BT216:CC216" ca="1" si="269">(BT114+BT144)*BT$17</f>
        <v>0</v>
      </c>
      <c r="BU216" s="129">
        <f t="shared" ca="1" si="269"/>
        <v>0</v>
      </c>
      <c r="BV216" s="129">
        <f t="shared" ca="1" si="269"/>
        <v>0</v>
      </c>
      <c r="BW216" s="129">
        <f t="shared" ca="1" si="269"/>
        <v>0</v>
      </c>
      <c r="BX216" s="129">
        <f t="shared" ca="1" si="269"/>
        <v>0</v>
      </c>
      <c r="BY216" s="129">
        <f t="shared" ca="1" si="269"/>
        <v>0</v>
      </c>
      <c r="BZ216" s="129">
        <f t="shared" ca="1" si="269"/>
        <v>0</v>
      </c>
      <c r="CA216" s="129">
        <f t="shared" ca="1" si="269"/>
        <v>0</v>
      </c>
      <c r="CB216" s="129">
        <f t="shared" ca="1" si="269"/>
        <v>0</v>
      </c>
      <c r="CC216" s="129">
        <f t="shared" ca="1" si="269"/>
        <v>0</v>
      </c>
    </row>
    <row r="217" spans="1:81" outlineLevel="1" x14ac:dyDescent="0.25">
      <c r="B217" s="92" t="str">
        <f>Inputs!B37</f>
        <v>Metering</v>
      </c>
      <c r="C217" s="98" t="str">
        <f>"Real "&amp;Inputs!$C$8</f>
        <v>Real 2010</v>
      </c>
      <c r="F217" s="238">
        <f t="shared" ca="1" si="263"/>
        <v>1.6313696474699162</v>
      </c>
      <c r="H217" s="128">
        <f t="shared" ref="H217:AM217" ca="1" si="270">(H115+H145)*H$17</f>
        <v>0</v>
      </c>
      <c r="I217" s="128">
        <f t="shared" ca="1" si="270"/>
        <v>0</v>
      </c>
      <c r="J217" s="128">
        <f t="shared" ca="1" si="270"/>
        <v>0</v>
      </c>
      <c r="K217" s="128">
        <f t="shared" ca="1" si="270"/>
        <v>0</v>
      </c>
      <c r="L217" s="128">
        <f t="shared" ca="1" si="270"/>
        <v>0</v>
      </c>
      <c r="M217" s="129">
        <f t="shared" ca="1" si="270"/>
        <v>0.32559564936262925</v>
      </c>
      <c r="N217" s="129">
        <f t="shared" ca="1" si="270"/>
        <v>0.32644349952682178</v>
      </c>
      <c r="O217" s="129">
        <f t="shared" ca="1" si="270"/>
        <v>0.32644349952682178</v>
      </c>
      <c r="P217" s="129">
        <f t="shared" ca="1" si="270"/>
        <v>0.32644349952682178</v>
      </c>
      <c r="Q217" s="129">
        <f t="shared" ca="1" si="270"/>
        <v>0.32644349952682178</v>
      </c>
      <c r="R217" s="129">
        <f t="shared" ca="1" si="270"/>
        <v>0</v>
      </c>
      <c r="S217" s="129">
        <f t="shared" ca="1" si="270"/>
        <v>0</v>
      </c>
      <c r="T217" s="129">
        <f t="shared" ca="1" si="270"/>
        <v>0</v>
      </c>
      <c r="U217" s="129">
        <f t="shared" ca="1" si="270"/>
        <v>0</v>
      </c>
      <c r="V217" s="129">
        <f t="shared" ca="1" si="270"/>
        <v>0</v>
      </c>
      <c r="W217" s="129">
        <f t="shared" ca="1" si="270"/>
        <v>0</v>
      </c>
      <c r="X217" s="129">
        <f t="shared" ca="1" si="270"/>
        <v>0</v>
      </c>
      <c r="Y217" s="129">
        <f t="shared" ca="1" si="270"/>
        <v>0</v>
      </c>
      <c r="Z217" s="129">
        <f t="shared" ca="1" si="270"/>
        <v>0</v>
      </c>
      <c r="AA217" s="129">
        <f t="shared" ca="1" si="270"/>
        <v>0</v>
      </c>
      <c r="AB217" s="129">
        <f t="shared" ca="1" si="270"/>
        <v>0</v>
      </c>
      <c r="AC217" s="129">
        <f t="shared" ca="1" si="270"/>
        <v>0</v>
      </c>
      <c r="AD217" s="129">
        <f t="shared" ca="1" si="270"/>
        <v>0</v>
      </c>
      <c r="AE217" s="129">
        <f t="shared" ca="1" si="270"/>
        <v>0</v>
      </c>
      <c r="AF217" s="129">
        <f t="shared" ca="1" si="270"/>
        <v>0</v>
      </c>
      <c r="AG217" s="129">
        <f t="shared" ca="1" si="270"/>
        <v>0</v>
      </c>
      <c r="AH217" s="129">
        <f t="shared" ca="1" si="270"/>
        <v>0</v>
      </c>
      <c r="AI217" s="129">
        <f t="shared" ca="1" si="270"/>
        <v>0</v>
      </c>
      <c r="AJ217" s="129">
        <f t="shared" ca="1" si="270"/>
        <v>0</v>
      </c>
      <c r="AK217" s="129">
        <f t="shared" ca="1" si="270"/>
        <v>0</v>
      </c>
      <c r="AL217" s="129">
        <f t="shared" ca="1" si="270"/>
        <v>0</v>
      </c>
      <c r="AM217" s="129">
        <f t="shared" ca="1" si="270"/>
        <v>0</v>
      </c>
      <c r="AN217" s="129">
        <f t="shared" ref="AN217:BS217" ca="1" si="271">(AN115+AN145)*AN$17</f>
        <v>0</v>
      </c>
      <c r="AO217" s="129">
        <f t="shared" ca="1" si="271"/>
        <v>0</v>
      </c>
      <c r="AP217" s="129">
        <f t="shared" ca="1" si="271"/>
        <v>0</v>
      </c>
      <c r="AQ217" s="129">
        <f t="shared" ca="1" si="271"/>
        <v>0</v>
      </c>
      <c r="AR217" s="129">
        <f t="shared" ca="1" si="271"/>
        <v>0</v>
      </c>
      <c r="AS217" s="129">
        <f t="shared" ca="1" si="271"/>
        <v>0</v>
      </c>
      <c r="AT217" s="129">
        <f t="shared" ca="1" si="271"/>
        <v>0</v>
      </c>
      <c r="AU217" s="129">
        <f t="shared" ca="1" si="271"/>
        <v>0</v>
      </c>
      <c r="AV217" s="129">
        <f t="shared" ca="1" si="271"/>
        <v>0</v>
      </c>
      <c r="AW217" s="129">
        <f t="shared" ca="1" si="271"/>
        <v>0</v>
      </c>
      <c r="AX217" s="129">
        <f t="shared" ca="1" si="271"/>
        <v>0</v>
      </c>
      <c r="AY217" s="129">
        <f t="shared" ca="1" si="271"/>
        <v>0</v>
      </c>
      <c r="AZ217" s="129">
        <f t="shared" ca="1" si="271"/>
        <v>0</v>
      </c>
      <c r="BA217" s="129">
        <f t="shared" ca="1" si="271"/>
        <v>0</v>
      </c>
      <c r="BB217" s="129">
        <f t="shared" ca="1" si="271"/>
        <v>0</v>
      </c>
      <c r="BC217" s="129">
        <f t="shared" ca="1" si="271"/>
        <v>0</v>
      </c>
      <c r="BD217" s="129">
        <f t="shared" ca="1" si="271"/>
        <v>0</v>
      </c>
      <c r="BE217" s="129">
        <f t="shared" ca="1" si="271"/>
        <v>0</v>
      </c>
      <c r="BF217" s="129">
        <f t="shared" ca="1" si="271"/>
        <v>0</v>
      </c>
      <c r="BG217" s="129">
        <f t="shared" ca="1" si="271"/>
        <v>0</v>
      </c>
      <c r="BH217" s="129">
        <f t="shared" ca="1" si="271"/>
        <v>0</v>
      </c>
      <c r="BI217" s="129">
        <f t="shared" ca="1" si="271"/>
        <v>0</v>
      </c>
      <c r="BJ217" s="129">
        <f t="shared" ca="1" si="271"/>
        <v>0</v>
      </c>
      <c r="BK217" s="129">
        <f t="shared" ca="1" si="271"/>
        <v>0</v>
      </c>
      <c r="BL217" s="129">
        <f t="shared" ca="1" si="271"/>
        <v>0</v>
      </c>
      <c r="BM217" s="129">
        <f t="shared" ca="1" si="271"/>
        <v>0</v>
      </c>
      <c r="BN217" s="129">
        <f t="shared" ca="1" si="271"/>
        <v>0</v>
      </c>
      <c r="BO217" s="129">
        <f t="shared" ca="1" si="271"/>
        <v>0</v>
      </c>
      <c r="BP217" s="129">
        <f t="shared" ca="1" si="271"/>
        <v>0</v>
      </c>
      <c r="BQ217" s="129">
        <f t="shared" ca="1" si="271"/>
        <v>0</v>
      </c>
      <c r="BR217" s="129">
        <f t="shared" ca="1" si="271"/>
        <v>0</v>
      </c>
      <c r="BS217" s="129">
        <f t="shared" ca="1" si="271"/>
        <v>0</v>
      </c>
      <c r="BT217" s="129">
        <f t="shared" ref="BT217:CC217" ca="1" si="272">(BT115+BT145)*BT$17</f>
        <v>0</v>
      </c>
      <c r="BU217" s="129">
        <f t="shared" ca="1" si="272"/>
        <v>0</v>
      </c>
      <c r="BV217" s="129">
        <f t="shared" ca="1" si="272"/>
        <v>0</v>
      </c>
      <c r="BW217" s="129">
        <f t="shared" ca="1" si="272"/>
        <v>0</v>
      </c>
      <c r="BX217" s="129">
        <f t="shared" ca="1" si="272"/>
        <v>0</v>
      </c>
      <c r="BY217" s="129">
        <f t="shared" ca="1" si="272"/>
        <v>0</v>
      </c>
      <c r="BZ217" s="129">
        <f t="shared" ca="1" si="272"/>
        <v>0</v>
      </c>
      <c r="CA217" s="129">
        <f t="shared" ca="1" si="272"/>
        <v>0</v>
      </c>
      <c r="CB217" s="129">
        <f t="shared" ca="1" si="272"/>
        <v>0</v>
      </c>
      <c r="CC217" s="129">
        <f t="shared" ca="1" si="272"/>
        <v>0</v>
      </c>
    </row>
    <row r="218" spans="1:81" outlineLevel="1" x14ac:dyDescent="0.25">
      <c r="B218" s="92" t="str">
        <f>Inputs!B38</f>
        <v>Public Lighting</v>
      </c>
      <c r="C218" s="98" t="str">
        <f>"Real "&amp;Inputs!$C$8</f>
        <v>Real 2010</v>
      </c>
      <c r="F218" s="238">
        <f t="shared" ca="1" si="263"/>
        <v>0.17985989275703654</v>
      </c>
      <c r="H218" s="128">
        <f t="shared" ref="H218:AM218" ca="1" si="273">(H116+H146)*H$17</f>
        <v>0</v>
      </c>
      <c r="I218" s="128">
        <f t="shared" ca="1" si="273"/>
        <v>0</v>
      </c>
      <c r="J218" s="128">
        <f t="shared" ca="1" si="273"/>
        <v>0</v>
      </c>
      <c r="K218" s="128">
        <f t="shared" ca="1" si="273"/>
        <v>0</v>
      </c>
      <c r="L218" s="128">
        <f t="shared" ca="1" si="273"/>
        <v>0</v>
      </c>
      <c r="M218" s="129">
        <f t="shared" ca="1" si="273"/>
        <v>1.4348871316503286E-2</v>
      </c>
      <c r="N218" s="129">
        <f t="shared" ca="1" si="273"/>
        <v>2.5076917139862803E-2</v>
      </c>
      <c r="O218" s="129">
        <f t="shared" ca="1" si="273"/>
        <v>4.6811368100223488E-2</v>
      </c>
      <c r="P218" s="129">
        <f t="shared" ca="1" si="273"/>
        <v>4.6811368100223488E-2</v>
      </c>
      <c r="Q218" s="129">
        <f t="shared" ca="1" si="273"/>
        <v>4.6811368100223488E-2</v>
      </c>
      <c r="R218" s="129">
        <f t="shared" ca="1" si="273"/>
        <v>0</v>
      </c>
      <c r="S218" s="129">
        <f t="shared" ca="1" si="273"/>
        <v>0</v>
      </c>
      <c r="T218" s="129">
        <f t="shared" ca="1" si="273"/>
        <v>0</v>
      </c>
      <c r="U218" s="129">
        <f t="shared" ca="1" si="273"/>
        <v>0</v>
      </c>
      <c r="V218" s="129">
        <f t="shared" ca="1" si="273"/>
        <v>0</v>
      </c>
      <c r="W218" s="129">
        <f t="shared" ca="1" si="273"/>
        <v>0</v>
      </c>
      <c r="X218" s="129">
        <f t="shared" ca="1" si="273"/>
        <v>0</v>
      </c>
      <c r="Y218" s="129">
        <f t="shared" ca="1" si="273"/>
        <v>0</v>
      </c>
      <c r="Z218" s="129">
        <f t="shared" ca="1" si="273"/>
        <v>0</v>
      </c>
      <c r="AA218" s="129">
        <f t="shared" ca="1" si="273"/>
        <v>0</v>
      </c>
      <c r="AB218" s="129">
        <f t="shared" ca="1" si="273"/>
        <v>0</v>
      </c>
      <c r="AC218" s="129">
        <f t="shared" ca="1" si="273"/>
        <v>0</v>
      </c>
      <c r="AD218" s="129">
        <f t="shared" ca="1" si="273"/>
        <v>0</v>
      </c>
      <c r="AE218" s="129">
        <f t="shared" ca="1" si="273"/>
        <v>0</v>
      </c>
      <c r="AF218" s="129">
        <f t="shared" ca="1" si="273"/>
        <v>0</v>
      </c>
      <c r="AG218" s="129">
        <f t="shared" ca="1" si="273"/>
        <v>0</v>
      </c>
      <c r="AH218" s="129">
        <f t="shared" ca="1" si="273"/>
        <v>0</v>
      </c>
      <c r="AI218" s="129">
        <f t="shared" ca="1" si="273"/>
        <v>0</v>
      </c>
      <c r="AJ218" s="129">
        <f t="shared" ca="1" si="273"/>
        <v>0</v>
      </c>
      <c r="AK218" s="129">
        <f t="shared" ca="1" si="273"/>
        <v>0</v>
      </c>
      <c r="AL218" s="129">
        <f t="shared" ca="1" si="273"/>
        <v>0</v>
      </c>
      <c r="AM218" s="129">
        <f t="shared" ca="1" si="273"/>
        <v>0</v>
      </c>
      <c r="AN218" s="129">
        <f t="shared" ref="AN218:BS218" ca="1" si="274">(AN116+AN146)*AN$17</f>
        <v>0</v>
      </c>
      <c r="AO218" s="129">
        <f t="shared" ca="1" si="274"/>
        <v>0</v>
      </c>
      <c r="AP218" s="129">
        <f t="shared" ca="1" si="274"/>
        <v>0</v>
      </c>
      <c r="AQ218" s="129">
        <f t="shared" ca="1" si="274"/>
        <v>0</v>
      </c>
      <c r="AR218" s="129">
        <f t="shared" ca="1" si="274"/>
        <v>0</v>
      </c>
      <c r="AS218" s="129">
        <f t="shared" ca="1" si="274"/>
        <v>0</v>
      </c>
      <c r="AT218" s="129">
        <f t="shared" ca="1" si="274"/>
        <v>0</v>
      </c>
      <c r="AU218" s="129">
        <f t="shared" ca="1" si="274"/>
        <v>0</v>
      </c>
      <c r="AV218" s="129">
        <f t="shared" ca="1" si="274"/>
        <v>0</v>
      </c>
      <c r="AW218" s="129">
        <f t="shared" ca="1" si="274"/>
        <v>0</v>
      </c>
      <c r="AX218" s="129">
        <f t="shared" ca="1" si="274"/>
        <v>0</v>
      </c>
      <c r="AY218" s="129">
        <f t="shared" ca="1" si="274"/>
        <v>0</v>
      </c>
      <c r="AZ218" s="129">
        <f t="shared" ca="1" si="274"/>
        <v>0</v>
      </c>
      <c r="BA218" s="129">
        <f t="shared" ca="1" si="274"/>
        <v>0</v>
      </c>
      <c r="BB218" s="129">
        <f t="shared" ca="1" si="274"/>
        <v>0</v>
      </c>
      <c r="BC218" s="129">
        <f t="shared" ca="1" si="274"/>
        <v>0</v>
      </c>
      <c r="BD218" s="129">
        <f t="shared" ca="1" si="274"/>
        <v>0</v>
      </c>
      <c r="BE218" s="129">
        <f t="shared" ca="1" si="274"/>
        <v>0</v>
      </c>
      <c r="BF218" s="129">
        <f t="shared" ca="1" si="274"/>
        <v>0</v>
      </c>
      <c r="BG218" s="129">
        <f t="shared" ca="1" si="274"/>
        <v>0</v>
      </c>
      <c r="BH218" s="129">
        <f t="shared" ca="1" si="274"/>
        <v>0</v>
      </c>
      <c r="BI218" s="129">
        <f t="shared" ca="1" si="274"/>
        <v>0</v>
      </c>
      <c r="BJ218" s="129">
        <f t="shared" ca="1" si="274"/>
        <v>0</v>
      </c>
      <c r="BK218" s="129">
        <f t="shared" ca="1" si="274"/>
        <v>0</v>
      </c>
      <c r="BL218" s="129">
        <f t="shared" ca="1" si="274"/>
        <v>0</v>
      </c>
      <c r="BM218" s="129">
        <f t="shared" ca="1" si="274"/>
        <v>0</v>
      </c>
      <c r="BN218" s="129">
        <f t="shared" ca="1" si="274"/>
        <v>0</v>
      </c>
      <c r="BO218" s="129">
        <f t="shared" ca="1" si="274"/>
        <v>0</v>
      </c>
      <c r="BP218" s="129">
        <f t="shared" ca="1" si="274"/>
        <v>0</v>
      </c>
      <c r="BQ218" s="129">
        <f t="shared" ca="1" si="274"/>
        <v>0</v>
      </c>
      <c r="BR218" s="129">
        <f t="shared" ca="1" si="274"/>
        <v>0</v>
      </c>
      <c r="BS218" s="129">
        <f t="shared" ca="1" si="274"/>
        <v>0</v>
      </c>
      <c r="BT218" s="129">
        <f t="shared" ref="BT218:CC218" ca="1" si="275">(BT116+BT146)*BT$17</f>
        <v>0</v>
      </c>
      <c r="BU218" s="129">
        <f t="shared" ca="1" si="275"/>
        <v>0</v>
      </c>
      <c r="BV218" s="129">
        <f t="shared" ca="1" si="275"/>
        <v>0</v>
      </c>
      <c r="BW218" s="129">
        <f t="shared" ca="1" si="275"/>
        <v>0</v>
      </c>
      <c r="BX218" s="129">
        <f t="shared" ca="1" si="275"/>
        <v>0</v>
      </c>
      <c r="BY218" s="129">
        <f t="shared" ca="1" si="275"/>
        <v>0</v>
      </c>
      <c r="BZ218" s="129">
        <f t="shared" ca="1" si="275"/>
        <v>0</v>
      </c>
      <c r="CA218" s="129">
        <f t="shared" ca="1" si="275"/>
        <v>0</v>
      </c>
      <c r="CB218" s="129">
        <f t="shared" ca="1" si="275"/>
        <v>0</v>
      </c>
      <c r="CC218" s="129">
        <f t="shared" ca="1" si="275"/>
        <v>0</v>
      </c>
    </row>
    <row r="219" spans="1:81" outlineLevel="1" x14ac:dyDescent="0.25">
      <c r="B219" s="92" t="str">
        <f>Inputs!B39</f>
        <v>SCADA (5-year asset)</v>
      </c>
      <c r="C219" s="98" t="str">
        <f>"Real "&amp;Inputs!$C$8</f>
        <v>Real 2010</v>
      </c>
      <c r="F219" s="238">
        <f t="shared" ca="1" si="263"/>
        <v>3.1151108140548187</v>
      </c>
      <c r="H219" s="128">
        <f t="shared" ref="H219:AM219" ca="1" si="276">(H117+H147)*H$17</f>
        <v>0</v>
      </c>
      <c r="I219" s="128">
        <f t="shared" ca="1" si="276"/>
        <v>0</v>
      </c>
      <c r="J219" s="128">
        <f t="shared" ca="1" si="276"/>
        <v>0</v>
      </c>
      <c r="K219" s="128">
        <f t="shared" ca="1" si="276"/>
        <v>0</v>
      </c>
      <c r="L219" s="128">
        <f t="shared" ca="1" si="276"/>
        <v>0</v>
      </c>
      <c r="M219" s="128">
        <f t="shared" ca="1" si="276"/>
        <v>1.4765276596666594</v>
      </c>
      <c r="N219" s="128">
        <f t="shared" ca="1" si="276"/>
        <v>1.2718037413003906</v>
      </c>
      <c r="O219" s="128">
        <f t="shared" ca="1" si="276"/>
        <v>0.37634132293429001</v>
      </c>
      <c r="P219" s="128">
        <f t="shared" ca="1" si="276"/>
        <v>-9.5619098465214956E-3</v>
      </c>
      <c r="Q219" s="129">
        <f t="shared" ca="1" si="276"/>
        <v>0</v>
      </c>
      <c r="R219" s="129">
        <f t="shared" ca="1" si="276"/>
        <v>0</v>
      </c>
      <c r="S219" s="129">
        <f t="shared" ca="1" si="276"/>
        <v>0</v>
      </c>
      <c r="T219" s="129">
        <f t="shared" ca="1" si="276"/>
        <v>0</v>
      </c>
      <c r="U219" s="129">
        <f t="shared" ca="1" si="276"/>
        <v>0</v>
      </c>
      <c r="V219" s="129">
        <f t="shared" ca="1" si="276"/>
        <v>0</v>
      </c>
      <c r="W219" s="129">
        <f t="shared" ca="1" si="276"/>
        <v>0</v>
      </c>
      <c r="X219" s="129">
        <f t="shared" ca="1" si="276"/>
        <v>0</v>
      </c>
      <c r="Y219" s="129">
        <f t="shared" ca="1" si="276"/>
        <v>0</v>
      </c>
      <c r="Z219" s="129">
        <f t="shared" ca="1" si="276"/>
        <v>0</v>
      </c>
      <c r="AA219" s="129">
        <f t="shared" ca="1" si="276"/>
        <v>0</v>
      </c>
      <c r="AB219" s="129">
        <f t="shared" ca="1" si="276"/>
        <v>0</v>
      </c>
      <c r="AC219" s="129">
        <f t="shared" ca="1" si="276"/>
        <v>0</v>
      </c>
      <c r="AD219" s="129">
        <f t="shared" ca="1" si="276"/>
        <v>0</v>
      </c>
      <c r="AE219" s="129">
        <f t="shared" ca="1" si="276"/>
        <v>0</v>
      </c>
      <c r="AF219" s="129">
        <f t="shared" ca="1" si="276"/>
        <v>0</v>
      </c>
      <c r="AG219" s="129">
        <f t="shared" ca="1" si="276"/>
        <v>0</v>
      </c>
      <c r="AH219" s="129">
        <f t="shared" ca="1" si="276"/>
        <v>0</v>
      </c>
      <c r="AI219" s="129">
        <f t="shared" ca="1" si="276"/>
        <v>0</v>
      </c>
      <c r="AJ219" s="129">
        <f t="shared" ca="1" si="276"/>
        <v>0</v>
      </c>
      <c r="AK219" s="129">
        <f t="shared" ca="1" si="276"/>
        <v>0</v>
      </c>
      <c r="AL219" s="129">
        <f t="shared" ca="1" si="276"/>
        <v>0</v>
      </c>
      <c r="AM219" s="129">
        <f t="shared" ca="1" si="276"/>
        <v>0</v>
      </c>
      <c r="AN219" s="129">
        <f t="shared" ref="AN219:BS219" ca="1" si="277">(AN117+AN147)*AN$17</f>
        <v>0</v>
      </c>
      <c r="AO219" s="129">
        <f t="shared" ca="1" si="277"/>
        <v>0</v>
      </c>
      <c r="AP219" s="129">
        <f t="shared" ca="1" si="277"/>
        <v>0</v>
      </c>
      <c r="AQ219" s="129">
        <f t="shared" ca="1" si="277"/>
        <v>0</v>
      </c>
      <c r="AR219" s="129">
        <f t="shared" ca="1" si="277"/>
        <v>0</v>
      </c>
      <c r="AS219" s="129">
        <f t="shared" ca="1" si="277"/>
        <v>0</v>
      </c>
      <c r="AT219" s="129">
        <f t="shared" ca="1" si="277"/>
        <v>0</v>
      </c>
      <c r="AU219" s="129">
        <f t="shared" ca="1" si="277"/>
        <v>0</v>
      </c>
      <c r="AV219" s="129">
        <f t="shared" ca="1" si="277"/>
        <v>0</v>
      </c>
      <c r="AW219" s="129">
        <f t="shared" ca="1" si="277"/>
        <v>0</v>
      </c>
      <c r="AX219" s="129">
        <f t="shared" ca="1" si="277"/>
        <v>0</v>
      </c>
      <c r="AY219" s="129">
        <f t="shared" ca="1" si="277"/>
        <v>0</v>
      </c>
      <c r="AZ219" s="129">
        <f t="shared" ca="1" si="277"/>
        <v>0</v>
      </c>
      <c r="BA219" s="129">
        <f t="shared" ca="1" si="277"/>
        <v>0</v>
      </c>
      <c r="BB219" s="129">
        <f t="shared" ca="1" si="277"/>
        <v>0</v>
      </c>
      <c r="BC219" s="129">
        <f t="shared" ca="1" si="277"/>
        <v>0</v>
      </c>
      <c r="BD219" s="129">
        <f t="shared" ca="1" si="277"/>
        <v>0</v>
      </c>
      <c r="BE219" s="129">
        <f t="shared" ca="1" si="277"/>
        <v>0</v>
      </c>
      <c r="BF219" s="129">
        <f t="shared" ca="1" si="277"/>
        <v>0</v>
      </c>
      <c r="BG219" s="129">
        <f t="shared" ca="1" si="277"/>
        <v>0</v>
      </c>
      <c r="BH219" s="129">
        <f t="shared" ca="1" si="277"/>
        <v>0</v>
      </c>
      <c r="BI219" s="129">
        <f t="shared" ca="1" si="277"/>
        <v>0</v>
      </c>
      <c r="BJ219" s="129">
        <f t="shared" ca="1" si="277"/>
        <v>0</v>
      </c>
      <c r="BK219" s="129">
        <f t="shared" ca="1" si="277"/>
        <v>0</v>
      </c>
      <c r="BL219" s="129">
        <f t="shared" ca="1" si="277"/>
        <v>0</v>
      </c>
      <c r="BM219" s="129">
        <f t="shared" ca="1" si="277"/>
        <v>0</v>
      </c>
      <c r="BN219" s="129">
        <f t="shared" ca="1" si="277"/>
        <v>0</v>
      </c>
      <c r="BO219" s="129">
        <f t="shared" ca="1" si="277"/>
        <v>0</v>
      </c>
      <c r="BP219" s="129">
        <f t="shared" ca="1" si="277"/>
        <v>0</v>
      </c>
      <c r="BQ219" s="129">
        <f t="shared" ca="1" si="277"/>
        <v>0</v>
      </c>
      <c r="BR219" s="129">
        <f t="shared" ca="1" si="277"/>
        <v>0</v>
      </c>
      <c r="BS219" s="129">
        <f t="shared" ca="1" si="277"/>
        <v>0</v>
      </c>
      <c r="BT219" s="129">
        <f t="shared" ref="BT219:CC219" ca="1" si="278">(BT117+BT147)*BT$17</f>
        <v>0</v>
      </c>
      <c r="BU219" s="129">
        <f t="shared" ca="1" si="278"/>
        <v>0</v>
      </c>
      <c r="BV219" s="129">
        <f t="shared" ca="1" si="278"/>
        <v>0</v>
      </c>
      <c r="BW219" s="129">
        <f t="shared" ca="1" si="278"/>
        <v>0</v>
      </c>
      <c r="BX219" s="129">
        <f t="shared" ca="1" si="278"/>
        <v>0</v>
      </c>
      <c r="BY219" s="129">
        <f t="shared" ca="1" si="278"/>
        <v>0</v>
      </c>
      <c r="BZ219" s="129">
        <f t="shared" ca="1" si="278"/>
        <v>0</v>
      </c>
      <c r="CA219" s="129">
        <f t="shared" ca="1" si="278"/>
        <v>0</v>
      </c>
      <c r="CB219" s="129">
        <f t="shared" ca="1" si="278"/>
        <v>0</v>
      </c>
      <c r="CC219" s="129">
        <f t="shared" ca="1" si="278"/>
        <v>0</v>
      </c>
    </row>
    <row r="220" spans="1:81" outlineLevel="1" x14ac:dyDescent="0.25">
      <c r="B220" s="92" t="str">
        <f>Inputs!B40</f>
        <v>Non network - IT</v>
      </c>
      <c r="C220" s="98" t="str">
        <f>"Real "&amp;Inputs!$C$8</f>
        <v>Real 2010</v>
      </c>
      <c r="F220" s="238">
        <f t="shared" ca="1" si="263"/>
        <v>73.281550723163491</v>
      </c>
      <c r="H220" s="128">
        <f t="shared" ref="H220:AM220" ca="1" si="279">(H118+H148)*H$17</f>
        <v>0</v>
      </c>
      <c r="I220" s="128">
        <f t="shared" ca="1" si="279"/>
        <v>0</v>
      </c>
      <c r="J220" s="128">
        <f t="shared" ca="1" si="279"/>
        <v>0</v>
      </c>
      <c r="K220" s="128">
        <f t="shared" ca="1" si="279"/>
        <v>0</v>
      </c>
      <c r="L220" s="128">
        <f t="shared" ca="1" si="279"/>
        <v>0</v>
      </c>
      <c r="M220" s="128">
        <f t="shared" ca="1" si="279"/>
        <v>25.664740383841082</v>
      </c>
      <c r="N220" s="128">
        <f t="shared" ca="1" si="279"/>
        <v>15.500781238373815</v>
      </c>
      <c r="O220" s="128">
        <f t="shared" ca="1" si="279"/>
        <v>13.253809685495526</v>
      </c>
      <c r="P220" s="128">
        <f t="shared" ca="1" si="279"/>
        <v>11.665173800313884</v>
      </c>
      <c r="Q220" s="128">
        <f t="shared" ca="1" si="279"/>
        <v>7.1970456151391886</v>
      </c>
      <c r="R220" s="129">
        <f t="shared" ca="1" si="279"/>
        <v>0</v>
      </c>
      <c r="S220" s="129">
        <f t="shared" ca="1" si="279"/>
        <v>0</v>
      </c>
      <c r="T220" s="129">
        <f t="shared" ca="1" si="279"/>
        <v>0</v>
      </c>
      <c r="U220" s="129">
        <f t="shared" ca="1" si="279"/>
        <v>0</v>
      </c>
      <c r="V220" s="129">
        <f t="shared" ca="1" si="279"/>
        <v>0</v>
      </c>
      <c r="W220" s="129">
        <f t="shared" ca="1" si="279"/>
        <v>0</v>
      </c>
      <c r="X220" s="129">
        <f t="shared" ca="1" si="279"/>
        <v>0</v>
      </c>
      <c r="Y220" s="129">
        <f t="shared" ca="1" si="279"/>
        <v>0</v>
      </c>
      <c r="Z220" s="129">
        <f t="shared" ca="1" si="279"/>
        <v>0</v>
      </c>
      <c r="AA220" s="129">
        <f t="shared" ca="1" si="279"/>
        <v>0</v>
      </c>
      <c r="AB220" s="129">
        <f t="shared" ca="1" si="279"/>
        <v>0</v>
      </c>
      <c r="AC220" s="129">
        <f t="shared" ca="1" si="279"/>
        <v>0</v>
      </c>
      <c r="AD220" s="129">
        <f t="shared" ca="1" si="279"/>
        <v>0</v>
      </c>
      <c r="AE220" s="129">
        <f t="shared" ca="1" si="279"/>
        <v>0</v>
      </c>
      <c r="AF220" s="129">
        <f t="shared" ca="1" si="279"/>
        <v>0</v>
      </c>
      <c r="AG220" s="129">
        <f t="shared" ca="1" si="279"/>
        <v>0</v>
      </c>
      <c r="AH220" s="129">
        <f t="shared" ca="1" si="279"/>
        <v>0</v>
      </c>
      <c r="AI220" s="129">
        <f t="shared" ca="1" si="279"/>
        <v>0</v>
      </c>
      <c r="AJ220" s="129">
        <f t="shared" ca="1" si="279"/>
        <v>0</v>
      </c>
      <c r="AK220" s="129">
        <f t="shared" ca="1" si="279"/>
        <v>0</v>
      </c>
      <c r="AL220" s="129">
        <f t="shared" ca="1" si="279"/>
        <v>0</v>
      </c>
      <c r="AM220" s="129">
        <f t="shared" ca="1" si="279"/>
        <v>0</v>
      </c>
      <c r="AN220" s="129">
        <f t="shared" ref="AN220:BS220" ca="1" si="280">(AN118+AN148)*AN$17</f>
        <v>0</v>
      </c>
      <c r="AO220" s="129">
        <f t="shared" ca="1" si="280"/>
        <v>0</v>
      </c>
      <c r="AP220" s="129">
        <f t="shared" ca="1" si="280"/>
        <v>0</v>
      </c>
      <c r="AQ220" s="129">
        <f t="shared" ca="1" si="280"/>
        <v>0</v>
      </c>
      <c r="AR220" s="129">
        <f t="shared" ca="1" si="280"/>
        <v>0</v>
      </c>
      <c r="AS220" s="129">
        <f t="shared" ca="1" si="280"/>
        <v>0</v>
      </c>
      <c r="AT220" s="129">
        <f t="shared" ca="1" si="280"/>
        <v>0</v>
      </c>
      <c r="AU220" s="129">
        <f t="shared" ca="1" si="280"/>
        <v>0</v>
      </c>
      <c r="AV220" s="129">
        <f t="shared" ca="1" si="280"/>
        <v>0</v>
      </c>
      <c r="AW220" s="129">
        <f t="shared" ca="1" si="280"/>
        <v>0</v>
      </c>
      <c r="AX220" s="129">
        <f t="shared" ca="1" si="280"/>
        <v>0</v>
      </c>
      <c r="AY220" s="129">
        <f t="shared" ca="1" si="280"/>
        <v>0</v>
      </c>
      <c r="AZ220" s="129">
        <f t="shared" ca="1" si="280"/>
        <v>0</v>
      </c>
      <c r="BA220" s="129">
        <f t="shared" ca="1" si="280"/>
        <v>0</v>
      </c>
      <c r="BB220" s="129">
        <f t="shared" ca="1" si="280"/>
        <v>0</v>
      </c>
      <c r="BC220" s="129">
        <f t="shared" ca="1" si="280"/>
        <v>0</v>
      </c>
      <c r="BD220" s="129">
        <f t="shared" ca="1" si="280"/>
        <v>0</v>
      </c>
      <c r="BE220" s="129">
        <f t="shared" ca="1" si="280"/>
        <v>0</v>
      </c>
      <c r="BF220" s="129">
        <f t="shared" ca="1" si="280"/>
        <v>0</v>
      </c>
      <c r="BG220" s="129">
        <f t="shared" ca="1" si="280"/>
        <v>0</v>
      </c>
      <c r="BH220" s="129">
        <f t="shared" ca="1" si="280"/>
        <v>0</v>
      </c>
      <c r="BI220" s="129">
        <f t="shared" ca="1" si="280"/>
        <v>0</v>
      </c>
      <c r="BJ220" s="129">
        <f t="shared" ca="1" si="280"/>
        <v>0</v>
      </c>
      <c r="BK220" s="129">
        <f t="shared" ca="1" si="280"/>
        <v>0</v>
      </c>
      <c r="BL220" s="129">
        <f t="shared" ca="1" si="280"/>
        <v>0</v>
      </c>
      <c r="BM220" s="129">
        <f t="shared" ca="1" si="280"/>
        <v>0</v>
      </c>
      <c r="BN220" s="129">
        <f t="shared" ca="1" si="280"/>
        <v>0</v>
      </c>
      <c r="BO220" s="129">
        <f t="shared" ca="1" si="280"/>
        <v>0</v>
      </c>
      <c r="BP220" s="129">
        <f t="shared" ca="1" si="280"/>
        <v>0</v>
      </c>
      <c r="BQ220" s="129">
        <f t="shared" ca="1" si="280"/>
        <v>0</v>
      </c>
      <c r="BR220" s="129">
        <f t="shared" ca="1" si="280"/>
        <v>0</v>
      </c>
      <c r="BS220" s="129">
        <f t="shared" ca="1" si="280"/>
        <v>0</v>
      </c>
      <c r="BT220" s="129">
        <f t="shared" ref="BT220:CC220" ca="1" si="281">(BT118+BT148)*BT$17</f>
        <v>0</v>
      </c>
      <c r="BU220" s="129">
        <f t="shared" ca="1" si="281"/>
        <v>0</v>
      </c>
      <c r="BV220" s="129">
        <f t="shared" ca="1" si="281"/>
        <v>0</v>
      </c>
      <c r="BW220" s="129">
        <f t="shared" ca="1" si="281"/>
        <v>0</v>
      </c>
      <c r="BX220" s="129">
        <f t="shared" ca="1" si="281"/>
        <v>0</v>
      </c>
      <c r="BY220" s="129">
        <f t="shared" ca="1" si="281"/>
        <v>0</v>
      </c>
      <c r="BZ220" s="129">
        <f t="shared" ca="1" si="281"/>
        <v>0</v>
      </c>
      <c r="CA220" s="129">
        <f t="shared" ca="1" si="281"/>
        <v>0</v>
      </c>
      <c r="CB220" s="129">
        <f t="shared" ca="1" si="281"/>
        <v>0</v>
      </c>
      <c r="CC220" s="129">
        <f t="shared" ca="1" si="281"/>
        <v>0</v>
      </c>
    </row>
    <row r="221" spans="1:81" outlineLevel="1" x14ac:dyDescent="0.25">
      <c r="B221" s="92" t="str">
        <f>Inputs!B41</f>
        <v>Non network - other</v>
      </c>
      <c r="C221" s="98" t="str">
        <f>"Real "&amp;Inputs!$C$8</f>
        <v>Real 2010</v>
      </c>
      <c r="F221" s="238">
        <f t="shared" ca="1" si="263"/>
        <v>27.381431503255047</v>
      </c>
      <c r="H221" s="128">
        <f t="shared" ref="H221:AM221" ca="1" si="282">(H119+H149)*H$17</f>
        <v>0</v>
      </c>
      <c r="I221" s="128">
        <f t="shared" ca="1" si="282"/>
        <v>0</v>
      </c>
      <c r="J221" s="128">
        <f t="shared" ca="1" si="282"/>
        <v>0</v>
      </c>
      <c r="K221" s="128">
        <f t="shared" ca="1" si="282"/>
        <v>0</v>
      </c>
      <c r="L221" s="128">
        <f t="shared" ca="1" si="282"/>
        <v>0</v>
      </c>
      <c r="M221" s="128">
        <f t="shared" ca="1" si="282"/>
        <v>5.3270335375163826</v>
      </c>
      <c r="N221" s="128">
        <f t="shared" ca="1" si="282"/>
        <v>5.3270335375163826</v>
      </c>
      <c r="O221" s="128">
        <f t="shared" ca="1" si="282"/>
        <v>5.3270335375163826</v>
      </c>
      <c r="P221" s="128">
        <f t="shared" ca="1" si="282"/>
        <v>5.3270335375163826</v>
      </c>
      <c r="Q221" s="128">
        <f t="shared" ca="1" si="282"/>
        <v>4.0654813098015969</v>
      </c>
      <c r="R221" s="128">
        <f t="shared" ca="1" si="282"/>
        <v>2.0078160433879191</v>
      </c>
      <c r="S221" s="129">
        <f t="shared" ca="1" si="282"/>
        <v>0</v>
      </c>
      <c r="T221" s="129">
        <f t="shared" ca="1" si="282"/>
        <v>0</v>
      </c>
      <c r="U221" s="129">
        <f t="shared" ca="1" si="282"/>
        <v>0</v>
      </c>
      <c r="V221" s="129">
        <f t="shared" ca="1" si="282"/>
        <v>0</v>
      </c>
      <c r="W221" s="129">
        <f t="shared" ca="1" si="282"/>
        <v>0</v>
      </c>
      <c r="X221" s="129">
        <f t="shared" ca="1" si="282"/>
        <v>0</v>
      </c>
      <c r="Y221" s="129">
        <f t="shared" ca="1" si="282"/>
        <v>0</v>
      </c>
      <c r="Z221" s="129">
        <f t="shared" ca="1" si="282"/>
        <v>0</v>
      </c>
      <c r="AA221" s="129">
        <f t="shared" ca="1" si="282"/>
        <v>0</v>
      </c>
      <c r="AB221" s="129">
        <f t="shared" ca="1" si="282"/>
        <v>0</v>
      </c>
      <c r="AC221" s="129">
        <f t="shared" ca="1" si="282"/>
        <v>0</v>
      </c>
      <c r="AD221" s="129">
        <f t="shared" ca="1" si="282"/>
        <v>0</v>
      </c>
      <c r="AE221" s="129">
        <f t="shared" ca="1" si="282"/>
        <v>0</v>
      </c>
      <c r="AF221" s="129">
        <f t="shared" ca="1" si="282"/>
        <v>0</v>
      </c>
      <c r="AG221" s="129">
        <f t="shared" ca="1" si="282"/>
        <v>0</v>
      </c>
      <c r="AH221" s="129">
        <f t="shared" ca="1" si="282"/>
        <v>0</v>
      </c>
      <c r="AI221" s="129">
        <f t="shared" ca="1" si="282"/>
        <v>0</v>
      </c>
      <c r="AJ221" s="129">
        <f t="shared" ca="1" si="282"/>
        <v>0</v>
      </c>
      <c r="AK221" s="129">
        <f t="shared" ca="1" si="282"/>
        <v>0</v>
      </c>
      <c r="AL221" s="129">
        <f t="shared" ca="1" si="282"/>
        <v>0</v>
      </c>
      <c r="AM221" s="129">
        <f t="shared" ca="1" si="282"/>
        <v>0</v>
      </c>
      <c r="AN221" s="129">
        <f t="shared" ref="AN221:BS221" ca="1" si="283">(AN119+AN149)*AN$17</f>
        <v>0</v>
      </c>
      <c r="AO221" s="129">
        <f t="shared" ca="1" si="283"/>
        <v>0</v>
      </c>
      <c r="AP221" s="129">
        <f t="shared" ca="1" si="283"/>
        <v>0</v>
      </c>
      <c r="AQ221" s="129">
        <f t="shared" ca="1" si="283"/>
        <v>0</v>
      </c>
      <c r="AR221" s="129">
        <f t="shared" ca="1" si="283"/>
        <v>0</v>
      </c>
      <c r="AS221" s="129">
        <f t="shared" ca="1" si="283"/>
        <v>0</v>
      </c>
      <c r="AT221" s="129">
        <f t="shared" ca="1" si="283"/>
        <v>0</v>
      </c>
      <c r="AU221" s="129">
        <f t="shared" ca="1" si="283"/>
        <v>0</v>
      </c>
      <c r="AV221" s="129">
        <f t="shared" ca="1" si="283"/>
        <v>0</v>
      </c>
      <c r="AW221" s="129">
        <f t="shared" ca="1" si="283"/>
        <v>0</v>
      </c>
      <c r="AX221" s="129">
        <f t="shared" ca="1" si="283"/>
        <v>0</v>
      </c>
      <c r="AY221" s="129">
        <f t="shared" ca="1" si="283"/>
        <v>0</v>
      </c>
      <c r="AZ221" s="129">
        <f t="shared" ca="1" si="283"/>
        <v>0</v>
      </c>
      <c r="BA221" s="129">
        <f t="shared" ca="1" si="283"/>
        <v>0</v>
      </c>
      <c r="BB221" s="129">
        <f t="shared" ca="1" si="283"/>
        <v>0</v>
      </c>
      <c r="BC221" s="129">
        <f t="shared" ca="1" si="283"/>
        <v>0</v>
      </c>
      <c r="BD221" s="129">
        <f t="shared" ca="1" si="283"/>
        <v>0</v>
      </c>
      <c r="BE221" s="129">
        <f t="shared" ca="1" si="283"/>
        <v>0</v>
      </c>
      <c r="BF221" s="129">
        <f t="shared" ca="1" si="283"/>
        <v>0</v>
      </c>
      <c r="BG221" s="129">
        <f t="shared" ca="1" si="283"/>
        <v>0</v>
      </c>
      <c r="BH221" s="129">
        <f t="shared" ca="1" si="283"/>
        <v>0</v>
      </c>
      <c r="BI221" s="129">
        <f t="shared" ca="1" si="283"/>
        <v>0</v>
      </c>
      <c r="BJ221" s="129">
        <f t="shared" ca="1" si="283"/>
        <v>0</v>
      </c>
      <c r="BK221" s="129">
        <f t="shared" ca="1" si="283"/>
        <v>0</v>
      </c>
      <c r="BL221" s="129">
        <f t="shared" ca="1" si="283"/>
        <v>0</v>
      </c>
      <c r="BM221" s="129">
        <f t="shared" ca="1" si="283"/>
        <v>0</v>
      </c>
      <c r="BN221" s="129">
        <f t="shared" ca="1" si="283"/>
        <v>0</v>
      </c>
      <c r="BO221" s="129">
        <f t="shared" ca="1" si="283"/>
        <v>0</v>
      </c>
      <c r="BP221" s="129">
        <f t="shared" ca="1" si="283"/>
        <v>0</v>
      </c>
      <c r="BQ221" s="129">
        <f t="shared" ca="1" si="283"/>
        <v>0</v>
      </c>
      <c r="BR221" s="129">
        <f t="shared" ca="1" si="283"/>
        <v>0</v>
      </c>
      <c r="BS221" s="129">
        <f t="shared" ca="1" si="283"/>
        <v>0</v>
      </c>
      <c r="BT221" s="129">
        <f t="shared" ref="BT221:CC221" ca="1" si="284">(BT119+BT149)*BT$17</f>
        <v>0</v>
      </c>
      <c r="BU221" s="129">
        <f t="shared" ca="1" si="284"/>
        <v>0</v>
      </c>
      <c r="BV221" s="129">
        <f t="shared" ca="1" si="284"/>
        <v>0</v>
      </c>
      <c r="BW221" s="129">
        <f t="shared" ca="1" si="284"/>
        <v>0</v>
      </c>
      <c r="BX221" s="129">
        <f t="shared" ca="1" si="284"/>
        <v>0</v>
      </c>
      <c r="BY221" s="129">
        <f t="shared" ca="1" si="284"/>
        <v>0</v>
      </c>
      <c r="BZ221" s="129">
        <f t="shared" ca="1" si="284"/>
        <v>0</v>
      </c>
      <c r="CA221" s="129">
        <f t="shared" ca="1" si="284"/>
        <v>0</v>
      </c>
      <c r="CB221" s="129">
        <f t="shared" ca="1" si="284"/>
        <v>0</v>
      </c>
      <c r="CC221" s="129">
        <f t="shared" ca="1" si="284"/>
        <v>0</v>
      </c>
    </row>
    <row r="222" spans="1:81" outlineLevel="1" x14ac:dyDescent="0.25">
      <c r="B222" s="92" t="str">
        <f>Inputs!B42</f>
        <v>Neutral Screen Services</v>
      </c>
      <c r="C222" s="98" t="str">
        <f>"Real "&amp;Inputs!$C$8</f>
        <v>Real 2010</v>
      </c>
      <c r="F222" s="238">
        <f t="shared" ca="1" si="263"/>
        <v>0</v>
      </c>
      <c r="H222" s="128">
        <f t="shared" ref="H222:AM222" ca="1" si="285">(H120+H150)*H$17</f>
        <v>0</v>
      </c>
      <c r="I222" s="128">
        <f t="shared" ca="1" si="285"/>
        <v>0</v>
      </c>
      <c r="J222" s="128">
        <f t="shared" ca="1" si="285"/>
        <v>0</v>
      </c>
      <c r="K222" s="128">
        <f t="shared" ca="1" si="285"/>
        <v>0</v>
      </c>
      <c r="L222" s="128">
        <f t="shared" ca="1" si="285"/>
        <v>0</v>
      </c>
      <c r="M222" s="129">
        <f t="shared" ca="1" si="285"/>
        <v>0</v>
      </c>
      <c r="N222" s="129">
        <f t="shared" ca="1" si="285"/>
        <v>0</v>
      </c>
      <c r="O222" s="129">
        <f t="shared" ca="1" si="285"/>
        <v>0</v>
      </c>
      <c r="P222" s="129">
        <f t="shared" ca="1" si="285"/>
        <v>0</v>
      </c>
      <c r="Q222" s="129">
        <f t="shared" ca="1" si="285"/>
        <v>0</v>
      </c>
      <c r="R222" s="129">
        <f t="shared" ca="1" si="285"/>
        <v>0</v>
      </c>
      <c r="S222" s="129">
        <f t="shared" ca="1" si="285"/>
        <v>0</v>
      </c>
      <c r="T222" s="129">
        <f t="shared" ca="1" si="285"/>
        <v>0</v>
      </c>
      <c r="U222" s="129">
        <f t="shared" ca="1" si="285"/>
        <v>0</v>
      </c>
      <c r="V222" s="129">
        <f t="shared" ca="1" si="285"/>
        <v>0</v>
      </c>
      <c r="W222" s="129">
        <f t="shared" ca="1" si="285"/>
        <v>0</v>
      </c>
      <c r="X222" s="129">
        <f t="shared" ca="1" si="285"/>
        <v>0</v>
      </c>
      <c r="Y222" s="129">
        <f t="shared" ca="1" si="285"/>
        <v>0</v>
      </c>
      <c r="Z222" s="129">
        <f t="shared" ca="1" si="285"/>
        <v>0</v>
      </c>
      <c r="AA222" s="129">
        <f t="shared" ca="1" si="285"/>
        <v>0</v>
      </c>
      <c r="AB222" s="129">
        <f t="shared" ca="1" si="285"/>
        <v>0</v>
      </c>
      <c r="AC222" s="129">
        <f t="shared" ca="1" si="285"/>
        <v>0</v>
      </c>
      <c r="AD222" s="129">
        <f t="shared" ca="1" si="285"/>
        <v>0</v>
      </c>
      <c r="AE222" s="129">
        <f t="shared" ca="1" si="285"/>
        <v>0</v>
      </c>
      <c r="AF222" s="129">
        <f t="shared" ca="1" si="285"/>
        <v>0</v>
      </c>
      <c r="AG222" s="129">
        <f t="shared" ca="1" si="285"/>
        <v>0</v>
      </c>
      <c r="AH222" s="129">
        <f t="shared" ca="1" si="285"/>
        <v>0</v>
      </c>
      <c r="AI222" s="129">
        <f t="shared" ca="1" si="285"/>
        <v>0</v>
      </c>
      <c r="AJ222" s="129">
        <f t="shared" ca="1" si="285"/>
        <v>0</v>
      </c>
      <c r="AK222" s="129">
        <f t="shared" ca="1" si="285"/>
        <v>0</v>
      </c>
      <c r="AL222" s="129">
        <f t="shared" ca="1" si="285"/>
        <v>0</v>
      </c>
      <c r="AM222" s="129">
        <f t="shared" ca="1" si="285"/>
        <v>0</v>
      </c>
      <c r="AN222" s="129">
        <f t="shared" ref="AN222:BS222" ca="1" si="286">(AN120+AN150)*AN$17</f>
        <v>0</v>
      </c>
      <c r="AO222" s="129">
        <f t="shared" ca="1" si="286"/>
        <v>0</v>
      </c>
      <c r="AP222" s="129">
        <f t="shared" ca="1" si="286"/>
        <v>0</v>
      </c>
      <c r="AQ222" s="129">
        <f t="shared" ca="1" si="286"/>
        <v>0</v>
      </c>
      <c r="AR222" s="129">
        <f t="shared" ca="1" si="286"/>
        <v>0</v>
      </c>
      <c r="AS222" s="129">
        <f t="shared" ca="1" si="286"/>
        <v>0</v>
      </c>
      <c r="AT222" s="129">
        <f t="shared" ca="1" si="286"/>
        <v>0</v>
      </c>
      <c r="AU222" s="129">
        <f t="shared" ca="1" si="286"/>
        <v>0</v>
      </c>
      <c r="AV222" s="129">
        <f t="shared" ca="1" si="286"/>
        <v>0</v>
      </c>
      <c r="AW222" s="129">
        <f t="shared" ca="1" si="286"/>
        <v>0</v>
      </c>
      <c r="AX222" s="129">
        <f t="shared" ca="1" si="286"/>
        <v>0</v>
      </c>
      <c r="AY222" s="129">
        <f t="shared" ca="1" si="286"/>
        <v>0</v>
      </c>
      <c r="AZ222" s="129">
        <f t="shared" ca="1" si="286"/>
        <v>0</v>
      </c>
      <c r="BA222" s="129">
        <f t="shared" ca="1" si="286"/>
        <v>0</v>
      </c>
      <c r="BB222" s="129">
        <f t="shared" ca="1" si="286"/>
        <v>0</v>
      </c>
      <c r="BC222" s="129">
        <f t="shared" ca="1" si="286"/>
        <v>0</v>
      </c>
      <c r="BD222" s="129">
        <f t="shared" ca="1" si="286"/>
        <v>0</v>
      </c>
      <c r="BE222" s="129">
        <f t="shared" ca="1" si="286"/>
        <v>0</v>
      </c>
      <c r="BF222" s="129">
        <f t="shared" ca="1" si="286"/>
        <v>0</v>
      </c>
      <c r="BG222" s="129">
        <f t="shared" ca="1" si="286"/>
        <v>0</v>
      </c>
      <c r="BH222" s="129">
        <f t="shared" ca="1" si="286"/>
        <v>0</v>
      </c>
      <c r="BI222" s="129">
        <f t="shared" ca="1" si="286"/>
        <v>0</v>
      </c>
      <c r="BJ222" s="129">
        <f t="shared" ca="1" si="286"/>
        <v>0</v>
      </c>
      <c r="BK222" s="129">
        <f t="shared" ca="1" si="286"/>
        <v>0</v>
      </c>
      <c r="BL222" s="129">
        <f t="shared" ca="1" si="286"/>
        <v>0</v>
      </c>
      <c r="BM222" s="129">
        <f t="shared" ca="1" si="286"/>
        <v>0</v>
      </c>
      <c r="BN222" s="129">
        <f t="shared" ca="1" si="286"/>
        <v>0</v>
      </c>
      <c r="BO222" s="129">
        <f t="shared" ca="1" si="286"/>
        <v>0</v>
      </c>
      <c r="BP222" s="129">
        <f t="shared" ca="1" si="286"/>
        <v>0</v>
      </c>
      <c r="BQ222" s="129">
        <f t="shared" ca="1" si="286"/>
        <v>0</v>
      </c>
      <c r="BR222" s="129">
        <f t="shared" ca="1" si="286"/>
        <v>0</v>
      </c>
      <c r="BS222" s="129">
        <f t="shared" ca="1" si="286"/>
        <v>0</v>
      </c>
      <c r="BT222" s="129">
        <f t="shared" ref="BT222:CC222" ca="1" si="287">(BT120+BT150)*BT$17</f>
        <v>0</v>
      </c>
      <c r="BU222" s="129">
        <f t="shared" ca="1" si="287"/>
        <v>0</v>
      </c>
      <c r="BV222" s="129">
        <f t="shared" ca="1" si="287"/>
        <v>0</v>
      </c>
      <c r="BW222" s="129">
        <f t="shared" ca="1" si="287"/>
        <v>0</v>
      </c>
      <c r="BX222" s="129">
        <f t="shared" ca="1" si="287"/>
        <v>0</v>
      </c>
      <c r="BY222" s="129">
        <f t="shared" ca="1" si="287"/>
        <v>0</v>
      </c>
      <c r="BZ222" s="129">
        <f t="shared" ca="1" si="287"/>
        <v>0</v>
      </c>
      <c r="CA222" s="129">
        <f t="shared" ca="1" si="287"/>
        <v>0</v>
      </c>
      <c r="CB222" s="129">
        <f t="shared" ca="1" si="287"/>
        <v>0</v>
      </c>
      <c r="CC222" s="129">
        <f t="shared" ca="1" si="287"/>
        <v>0</v>
      </c>
    </row>
    <row r="223" spans="1:81" outlineLevel="1" x14ac:dyDescent="0.25">
      <c r="B223" s="92" t="str">
        <f>Inputs!B43</f>
        <v>Distribution Transformers upgrades</v>
      </c>
      <c r="C223" s="98" t="str">
        <f>"Real "&amp;Inputs!$C$8</f>
        <v>Real 2010</v>
      </c>
      <c r="F223" s="238">
        <f t="shared" ca="1" si="263"/>
        <v>0</v>
      </c>
      <c r="H223" s="128">
        <f t="shared" ref="H223:AM223" ca="1" si="288">(H121+H151)*H$17</f>
        <v>0</v>
      </c>
      <c r="I223" s="128">
        <f t="shared" ca="1" si="288"/>
        <v>0</v>
      </c>
      <c r="J223" s="128">
        <f t="shared" ca="1" si="288"/>
        <v>0</v>
      </c>
      <c r="K223" s="128">
        <f t="shared" ca="1" si="288"/>
        <v>0</v>
      </c>
      <c r="L223" s="128">
        <f t="shared" ca="1" si="288"/>
        <v>0</v>
      </c>
      <c r="M223" s="129">
        <f t="shared" ca="1" si="288"/>
        <v>0</v>
      </c>
      <c r="N223" s="129">
        <f t="shared" ca="1" si="288"/>
        <v>0</v>
      </c>
      <c r="O223" s="129">
        <f t="shared" ca="1" si="288"/>
        <v>0</v>
      </c>
      <c r="P223" s="129">
        <f t="shared" ca="1" si="288"/>
        <v>0</v>
      </c>
      <c r="Q223" s="129">
        <f t="shared" ca="1" si="288"/>
        <v>0</v>
      </c>
      <c r="R223" s="129">
        <f t="shared" ca="1" si="288"/>
        <v>0</v>
      </c>
      <c r="S223" s="129">
        <f t="shared" ca="1" si="288"/>
        <v>0</v>
      </c>
      <c r="T223" s="129">
        <f t="shared" ca="1" si="288"/>
        <v>0</v>
      </c>
      <c r="U223" s="129">
        <f t="shared" ca="1" si="288"/>
        <v>0</v>
      </c>
      <c r="V223" s="129">
        <f t="shared" ca="1" si="288"/>
        <v>0</v>
      </c>
      <c r="W223" s="129">
        <f t="shared" ca="1" si="288"/>
        <v>0</v>
      </c>
      <c r="X223" s="129">
        <f t="shared" ca="1" si="288"/>
        <v>0</v>
      </c>
      <c r="Y223" s="129">
        <f t="shared" ca="1" si="288"/>
        <v>0</v>
      </c>
      <c r="Z223" s="129">
        <f t="shared" ca="1" si="288"/>
        <v>0</v>
      </c>
      <c r="AA223" s="129">
        <f t="shared" ca="1" si="288"/>
        <v>0</v>
      </c>
      <c r="AB223" s="129">
        <f t="shared" ca="1" si="288"/>
        <v>0</v>
      </c>
      <c r="AC223" s="129">
        <f t="shared" ca="1" si="288"/>
        <v>0</v>
      </c>
      <c r="AD223" s="129">
        <f t="shared" ca="1" si="288"/>
        <v>0</v>
      </c>
      <c r="AE223" s="129">
        <f t="shared" ca="1" si="288"/>
        <v>0</v>
      </c>
      <c r="AF223" s="129">
        <f t="shared" ca="1" si="288"/>
        <v>0</v>
      </c>
      <c r="AG223" s="129">
        <f t="shared" ca="1" si="288"/>
        <v>0</v>
      </c>
      <c r="AH223" s="129">
        <f t="shared" ca="1" si="288"/>
        <v>0</v>
      </c>
      <c r="AI223" s="129">
        <f t="shared" ca="1" si="288"/>
        <v>0</v>
      </c>
      <c r="AJ223" s="129">
        <f t="shared" ca="1" si="288"/>
        <v>0</v>
      </c>
      <c r="AK223" s="129">
        <f t="shared" ca="1" si="288"/>
        <v>0</v>
      </c>
      <c r="AL223" s="129">
        <f t="shared" ca="1" si="288"/>
        <v>0</v>
      </c>
      <c r="AM223" s="129">
        <f t="shared" ca="1" si="288"/>
        <v>0</v>
      </c>
      <c r="AN223" s="129">
        <f t="shared" ref="AN223:BS223" ca="1" si="289">(AN121+AN151)*AN$17</f>
        <v>0</v>
      </c>
      <c r="AO223" s="129">
        <f t="shared" ca="1" si="289"/>
        <v>0</v>
      </c>
      <c r="AP223" s="129">
        <f t="shared" ca="1" si="289"/>
        <v>0</v>
      </c>
      <c r="AQ223" s="129">
        <f t="shared" ca="1" si="289"/>
        <v>0</v>
      </c>
      <c r="AR223" s="129">
        <f t="shared" ca="1" si="289"/>
        <v>0</v>
      </c>
      <c r="AS223" s="129">
        <f t="shared" ca="1" si="289"/>
        <v>0</v>
      </c>
      <c r="AT223" s="129">
        <f t="shared" ca="1" si="289"/>
        <v>0</v>
      </c>
      <c r="AU223" s="129">
        <f t="shared" ca="1" si="289"/>
        <v>0</v>
      </c>
      <c r="AV223" s="129">
        <f t="shared" ca="1" si="289"/>
        <v>0</v>
      </c>
      <c r="AW223" s="129">
        <f t="shared" ca="1" si="289"/>
        <v>0</v>
      </c>
      <c r="AX223" s="129">
        <f t="shared" ca="1" si="289"/>
        <v>0</v>
      </c>
      <c r="AY223" s="129">
        <f t="shared" ca="1" si="289"/>
        <v>0</v>
      </c>
      <c r="AZ223" s="129">
        <f t="shared" ca="1" si="289"/>
        <v>0</v>
      </c>
      <c r="BA223" s="129">
        <f t="shared" ca="1" si="289"/>
        <v>0</v>
      </c>
      <c r="BB223" s="129">
        <f t="shared" ca="1" si="289"/>
        <v>0</v>
      </c>
      <c r="BC223" s="129">
        <f t="shared" ca="1" si="289"/>
        <v>0</v>
      </c>
      <c r="BD223" s="129">
        <f t="shared" ca="1" si="289"/>
        <v>0</v>
      </c>
      <c r="BE223" s="129">
        <f t="shared" ca="1" si="289"/>
        <v>0</v>
      </c>
      <c r="BF223" s="129">
        <f t="shared" ca="1" si="289"/>
        <v>0</v>
      </c>
      <c r="BG223" s="129">
        <f t="shared" ca="1" si="289"/>
        <v>0</v>
      </c>
      <c r="BH223" s="129">
        <f t="shared" ca="1" si="289"/>
        <v>0</v>
      </c>
      <c r="BI223" s="129">
        <f t="shared" ca="1" si="289"/>
        <v>0</v>
      </c>
      <c r="BJ223" s="129">
        <f t="shared" ca="1" si="289"/>
        <v>0</v>
      </c>
      <c r="BK223" s="129">
        <f t="shared" ca="1" si="289"/>
        <v>0</v>
      </c>
      <c r="BL223" s="129">
        <f t="shared" ca="1" si="289"/>
        <v>0</v>
      </c>
      <c r="BM223" s="129">
        <f t="shared" ca="1" si="289"/>
        <v>0</v>
      </c>
      <c r="BN223" s="129">
        <f t="shared" ca="1" si="289"/>
        <v>0</v>
      </c>
      <c r="BO223" s="129">
        <f t="shared" ca="1" si="289"/>
        <v>0</v>
      </c>
      <c r="BP223" s="129">
        <f t="shared" ca="1" si="289"/>
        <v>0</v>
      </c>
      <c r="BQ223" s="129">
        <f t="shared" ca="1" si="289"/>
        <v>0</v>
      </c>
      <c r="BR223" s="129">
        <f t="shared" ca="1" si="289"/>
        <v>0</v>
      </c>
      <c r="BS223" s="129">
        <f t="shared" ca="1" si="289"/>
        <v>0</v>
      </c>
      <c r="BT223" s="129">
        <f t="shared" ref="BT223:CC223" ca="1" si="290">(BT121+BT151)*BT$17</f>
        <v>0</v>
      </c>
      <c r="BU223" s="129">
        <f t="shared" ca="1" si="290"/>
        <v>0</v>
      </c>
      <c r="BV223" s="129">
        <f t="shared" ca="1" si="290"/>
        <v>0</v>
      </c>
      <c r="BW223" s="129">
        <f t="shared" ca="1" si="290"/>
        <v>0</v>
      </c>
      <c r="BX223" s="129">
        <f t="shared" ca="1" si="290"/>
        <v>0</v>
      </c>
      <c r="BY223" s="129">
        <f t="shared" ca="1" si="290"/>
        <v>0</v>
      </c>
      <c r="BZ223" s="129">
        <f t="shared" ca="1" si="290"/>
        <v>0</v>
      </c>
      <c r="CA223" s="129">
        <f t="shared" ca="1" si="290"/>
        <v>0</v>
      </c>
      <c r="CB223" s="129">
        <f t="shared" ca="1" si="290"/>
        <v>0</v>
      </c>
      <c r="CC223" s="129">
        <f t="shared" ca="1" si="290"/>
        <v>0</v>
      </c>
    </row>
    <row r="224" spans="1:81" outlineLevel="1" x14ac:dyDescent="0.25">
      <c r="B224" s="92" t="str">
        <f>Inputs!B44</f>
        <v>Equity Raising Costs</v>
      </c>
      <c r="C224" s="98" t="str">
        <f>"Real "&amp;Inputs!$C$8</f>
        <v>Real 2010</v>
      </c>
      <c r="F224" s="238">
        <f t="shared" ca="1" si="263"/>
        <v>3.2500044365738683</v>
      </c>
      <c r="H224" s="129">
        <f t="shared" ref="H224:AM224" ca="1" si="291">(H122+H152)*H$17</f>
        <v>0</v>
      </c>
      <c r="I224" s="128">
        <f t="shared" ca="1" si="291"/>
        <v>0</v>
      </c>
      <c r="J224" s="128">
        <f t="shared" ca="1" si="291"/>
        <v>0</v>
      </c>
      <c r="K224" s="128">
        <f t="shared" ca="1" si="291"/>
        <v>0</v>
      </c>
      <c r="L224" s="128">
        <f t="shared" ca="1" si="291"/>
        <v>0</v>
      </c>
      <c r="M224" s="128">
        <f t="shared" ca="1" si="291"/>
        <v>9.0277901015940798E-2</v>
      </c>
      <c r="N224" s="128">
        <f t="shared" ca="1" si="291"/>
        <v>9.0277901015940798E-2</v>
      </c>
      <c r="O224" s="128">
        <f t="shared" ca="1" si="291"/>
        <v>9.0277901015940798E-2</v>
      </c>
      <c r="P224" s="128">
        <f t="shared" ca="1" si="291"/>
        <v>9.0277901015940798E-2</v>
      </c>
      <c r="Q224" s="128">
        <f t="shared" ca="1" si="291"/>
        <v>9.0277901015940798E-2</v>
      </c>
      <c r="R224" s="128">
        <f t="shared" ca="1" si="291"/>
        <v>9.0277901015940798E-2</v>
      </c>
      <c r="S224" s="128">
        <f t="shared" ca="1" si="291"/>
        <v>9.0277901015940798E-2</v>
      </c>
      <c r="T224" s="128">
        <f t="shared" ca="1" si="291"/>
        <v>9.0277901015940798E-2</v>
      </c>
      <c r="U224" s="128">
        <f t="shared" ca="1" si="291"/>
        <v>9.0277901015940798E-2</v>
      </c>
      <c r="V224" s="128">
        <f t="shared" ca="1" si="291"/>
        <v>9.0277901015940798E-2</v>
      </c>
      <c r="W224" s="128">
        <f t="shared" ca="1" si="291"/>
        <v>9.0277901015940798E-2</v>
      </c>
      <c r="X224" s="128">
        <f t="shared" ca="1" si="291"/>
        <v>9.0277901015940798E-2</v>
      </c>
      <c r="Y224" s="128">
        <f t="shared" ca="1" si="291"/>
        <v>9.0277901015940798E-2</v>
      </c>
      <c r="Z224" s="128">
        <f t="shared" ca="1" si="291"/>
        <v>9.0277901015940798E-2</v>
      </c>
      <c r="AA224" s="128">
        <f t="shared" ca="1" si="291"/>
        <v>9.0277901015940798E-2</v>
      </c>
      <c r="AB224" s="128">
        <f t="shared" ca="1" si="291"/>
        <v>9.0277901015940798E-2</v>
      </c>
      <c r="AC224" s="128">
        <f t="shared" ca="1" si="291"/>
        <v>9.0277901015940798E-2</v>
      </c>
      <c r="AD224" s="128">
        <f t="shared" ca="1" si="291"/>
        <v>9.0277901015940798E-2</v>
      </c>
      <c r="AE224" s="128">
        <f t="shared" ca="1" si="291"/>
        <v>9.0277901015940798E-2</v>
      </c>
      <c r="AF224" s="128">
        <f t="shared" ca="1" si="291"/>
        <v>9.0277901015940798E-2</v>
      </c>
      <c r="AG224" s="128">
        <f t="shared" ca="1" si="291"/>
        <v>9.0277901015940798E-2</v>
      </c>
      <c r="AH224" s="128">
        <f t="shared" ca="1" si="291"/>
        <v>9.0277901015940798E-2</v>
      </c>
      <c r="AI224" s="128">
        <f t="shared" ca="1" si="291"/>
        <v>9.0277901015940798E-2</v>
      </c>
      <c r="AJ224" s="128">
        <f t="shared" ca="1" si="291"/>
        <v>9.0277901015940798E-2</v>
      </c>
      <c r="AK224" s="128">
        <f t="shared" ca="1" si="291"/>
        <v>9.0277901015940798E-2</v>
      </c>
      <c r="AL224" s="128">
        <f t="shared" ca="1" si="291"/>
        <v>9.0277901015940798E-2</v>
      </c>
      <c r="AM224" s="128">
        <f t="shared" ca="1" si="291"/>
        <v>9.0277901015940798E-2</v>
      </c>
      <c r="AN224" s="128">
        <f t="shared" ref="AN224:BS224" ca="1" si="292">(AN122+AN152)*AN$17</f>
        <v>9.0277901015940798E-2</v>
      </c>
      <c r="AO224" s="128">
        <f t="shared" ca="1" si="292"/>
        <v>9.0277901015940798E-2</v>
      </c>
      <c r="AP224" s="128">
        <f t="shared" ca="1" si="292"/>
        <v>9.0277901015940798E-2</v>
      </c>
      <c r="AQ224" s="128">
        <f t="shared" ca="1" si="292"/>
        <v>9.0277901015940798E-2</v>
      </c>
      <c r="AR224" s="128">
        <f t="shared" ca="1" si="292"/>
        <v>9.0277901015940798E-2</v>
      </c>
      <c r="AS224" s="128">
        <f t="shared" ca="1" si="292"/>
        <v>9.0277901015940798E-2</v>
      </c>
      <c r="AT224" s="128">
        <f t="shared" ca="1" si="292"/>
        <v>9.0277901015940798E-2</v>
      </c>
      <c r="AU224" s="128">
        <f t="shared" ca="1" si="292"/>
        <v>9.0277901015940798E-2</v>
      </c>
      <c r="AV224" s="128">
        <f t="shared" ca="1" si="292"/>
        <v>9.02779010159378E-2</v>
      </c>
      <c r="AW224" s="129">
        <f t="shared" ca="1" si="292"/>
        <v>0</v>
      </c>
      <c r="AX224" s="129">
        <f t="shared" ca="1" si="292"/>
        <v>0</v>
      </c>
      <c r="AY224" s="129">
        <f t="shared" ca="1" si="292"/>
        <v>0</v>
      </c>
      <c r="AZ224" s="129">
        <f t="shared" ca="1" si="292"/>
        <v>0</v>
      </c>
      <c r="BA224" s="129">
        <f t="shared" ca="1" si="292"/>
        <v>0</v>
      </c>
      <c r="BB224" s="129">
        <f t="shared" ca="1" si="292"/>
        <v>0</v>
      </c>
      <c r="BC224" s="129">
        <f t="shared" ca="1" si="292"/>
        <v>0</v>
      </c>
      <c r="BD224" s="129">
        <f t="shared" ca="1" si="292"/>
        <v>0</v>
      </c>
      <c r="BE224" s="129">
        <f t="shared" ca="1" si="292"/>
        <v>0</v>
      </c>
      <c r="BF224" s="129">
        <f t="shared" ca="1" si="292"/>
        <v>0</v>
      </c>
      <c r="BG224" s="129">
        <f t="shared" ca="1" si="292"/>
        <v>0</v>
      </c>
      <c r="BH224" s="129">
        <f t="shared" ca="1" si="292"/>
        <v>0</v>
      </c>
      <c r="BI224" s="129">
        <f t="shared" ca="1" si="292"/>
        <v>0</v>
      </c>
      <c r="BJ224" s="129">
        <f t="shared" ca="1" si="292"/>
        <v>0</v>
      </c>
      <c r="BK224" s="129">
        <f t="shared" ca="1" si="292"/>
        <v>0</v>
      </c>
      <c r="BL224" s="129">
        <f t="shared" ca="1" si="292"/>
        <v>0</v>
      </c>
      <c r="BM224" s="129">
        <f t="shared" ca="1" si="292"/>
        <v>0</v>
      </c>
      <c r="BN224" s="129">
        <f t="shared" ca="1" si="292"/>
        <v>0</v>
      </c>
      <c r="BO224" s="129">
        <f t="shared" ca="1" si="292"/>
        <v>0</v>
      </c>
      <c r="BP224" s="129">
        <f t="shared" ca="1" si="292"/>
        <v>0</v>
      </c>
      <c r="BQ224" s="129">
        <f t="shared" ca="1" si="292"/>
        <v>0</v>
      </c>
      <c r="BR224" s="129">
        <f t="shared" ca="1" si="292"/>
        <v>0</v>
      </c>
      <c r="BS224" s="129">
        <f t="shared" ca="1" si="292"/>
        <v>0</v>
      </c>
      <c r="BT224" s="129">
        <f t="shared" ref="BT224:CC224" ca="1" si="293">(BT122+BT152)*BT$17</f>
        <v>0</v>
      </c>
      <c r="BU224" s="129">
        <f t="shared" ca="1" si="293"/>
        <v>0</v>
      </c>
      <c r="BV224" s="129">
        <f t="shared" ca="1" si="293"/>
        <v>0</v>
      </c>
      <c r="BW224" s="129">
        <f t="shared" ca="1" si="293"/>
        <v>0</v>
      </c>
      <c r="BX224" s="129">
        <f t="shared" ca="1" si="293"/>
        <v>0</v>
      </c>
      <c r="BY224" s="129">
        <f t="shared" ca="1" si="293"/>
        <v>0</v>
      </c>
      <c r="BZ224" s="129">
        <f t="shared" ca="1" si="293"/>
        <v>0</v>
      </c>
      <c r="CA224" s="129">
        <f t="shared" ca="1" si="293"/>
        <v>0</v>
      </c>
      <c r="CB224" s="129">
        <f t="shared" ca="1" si="293"/>
        <v>0</v>
      </c>
      <c r="CC224" s="129">
        <f t="shared" ca="1" si="293"/>
        <v>0</v>
      </c>
    </row>
    <row r="225" spans="2:81" outlineLevel="1" x14ac:dyDescent="0.25">
      <c r="B225" s="92" t="str">
        <f>Inputs!B45</f>
        <v>Land</v>
      </c>
      <c r="C225" s="98" t="str">
        <f>"Real "&amp;Inputs!$C$8</f>
        <v>Real 2010</v>
      </c>
      <c r="F225" s="238">
        <f t="shared" ca="1" si="263"/>
        <v>0</v>
      </c>
      <c r="H225" s="129">
        <f t="shared" ref="H225:AM225" ca="1" si="294">(H123+H153)*H$17</f>
        <v>0</v>
      </c>
      <c r="I225" s="129">
        <f t="shared" ca="1" si="294"/>
        <v>0</v>
      </c>
      <c r="J225" s="129">
        <f t="shared" ca="1" si="294"/>
        <v>0</v>
      </c>
      <c r="K225" s="129">
        <f t="shared" ca="1" si="294"/>
        <v>0</v>
      </c>
      <c r="L225" s="129">
        <f t="shared" ca="1" si="294"/>
        <v>0</v>
      </c>
      <c r="M225" s="129">
        <f t="shared" ca="1" si="294"/>
        <v>0</v>
      </c>
      <c r="N225" s="129">
        <f t="shared" ca="1" si="294"/>
        <v>0</v>
      </c>
      <c r="O225" s="129">
        <f t="shared" ca="1" si="294"/>
        <v>0</v>
      </c>
      <c r="P225" s="129">
        <f t="shared" ca="1" si="294"/>
        <v>0</v>
      </c>
      <c r="Q225" s="129">
        <f t="shared" ca="1" si="294"/>
        <v>0</v>
      </c>
      <c r="R225" s="129">
        <f t="shared" ca="1" si="294"/>
        <v>0</v>
      </c>
      <c r="S225" s="129">
        <f t="shared" ca="1" si="294"/>
        <v>0</v>
      </c>
      <c r="T225" s="129">
        <f t="shared" ca="1" si="294"/>
        <v>0</v>
      </c>
      <c r="U225" s="129">
        <f t="shared" ca="1" si="294"/>
        <v>0</v>
      </c>
      <c r="V225" s="129">
        <f t="shared" ca="1" si="294"/>
        <v>0</v>
      </c>
      <c r="W225" s="129">
        <f t="shared" ca="1" si="294"/>
        <v>0</v>
      </c>
      <c r="X225" s="129">
        <f t="shared" ca="1" si="294"/>
        <v>0</v>
      </c>
      <c r="Y225" s="129">
        <f t="shared" ca="1" si="294"/>
        <v>0</v>
      </c>
      <c r="Z225" s="129">
        <f t="shared" ca="1" si="294"/>
        <v>0</v>
      </c>
      <c r="AA225" s="129">
        <f t="shared" ca="1" si="294"/>
        <v>0</v>
      </c>
      <c r="AB225" s="129">
        <f t="shared" ca="1" si="294"/>
        <v>0</v>
      </c>
      <c r="AC225" s="129">
        <f t="shared" ca="1" si="294"/>
        <v>0</v>
      </c>
      <c r="AD225" s="129">
        <f t="shared" ca="1" si="294"/>
        <v>0</v>
      </c>
      <c r="AE225" s="129">
        <f t="shared" ca="1" si="294"/>
        <v>0</v>
      </c>
      <c r="AF225" s="129">
        <f t="shared" ca="1" si="294"/>
        <v>0</v>
      </c>
      <c r="AG225" s="129">
        <f t="shared" ca="1" si="294"/>
        <v>0</v>
      </c>
      <c r="AH225" s="129">
        <f t="shared" ca="1" si="294"/>
        <v>0</v>
      </c>
      <c r="AI225" s="129">
        <f t="shared" ca="1" si="294"/>
        <v>0</v>
      </c>
      <c r="AJ225" s="129">
        <f t="shared" ca="1" si="294"/>
        <v>0</v>
      </c>
      <c r="AK225" s="129">
        <f t="shared" ca="1" si="294"/>
        <v>0</v>
      </c>
      <c r="AL225" s="129">
        <f t="shared" ca="1" si="294"/>
        <v>0</v>
      </c>
      <c r="AM225" s="129">
        <f t="shared" ca="1" si="294"/>
        <v>0</v>
      </c>
      <c r="AN225" s="129">
        <f t="shared" ref="AN225:BS225" ca="1" si="295">(AN123+AN153)*AN$17</f>
        <v>0</v>
      </c>
      <c r="AO225" s="129">
        <f t="shared" ca="1" si="295"/>
        <v>0</v>
      </c>
      <c r="AP225" s="129">
        <f t="shared" ca="1" si="295"/>
        <v>0</v>
      </c>
      <c r="AQ225" s="129">
        <f t="shared" ca="1" si="295"/>
        <v>0</v>
      </c>
      <c r="AR225" s="129">
        <f t="shared" ca="1" si="295"/>
        <v>0</v>
      </c>
      <c r="AS225" s="129">
        <f t="shared" ca="1" si="295"/>
        <v>0</v>
      </c>
      <c r="AT225" s="129">
        <f t="shared" ca="1" si="295"/>
        <v>0</v>
      </c>
      <c r="AU225" s="129">
        <f t="shared" ca="1" si="295"/>
        <v>0</v>
      </c>
      <c r="AV225" s="129">
        <f t="shared" ca="1" si="295"/>
        <v>0</v>
      </c>
      <c r="AW225" s="129">
        <f t="shared" ca="1" si="295"/>
        <v>0</v>
      </c>
      <c r="AX225" s="129">
        <f t="shared" ca="1" si="295"/>
        <v>0</v>
      </c>
      <c r="AY225" s="129">
        <f t="shared" ca="1" si="295"/>
        <v>0</v>
      </c>
      <c r="AZ225" s="129">
        <f t="shared" ca="1" si="295"/>
        <v>0</v>
      </c>
      <c r="BA225" s="129">
        <f t="shared" ca="1" si="295"/>
        <v>0</v>
      </c>
      <c r="BB225" s="129">
        <f t="shared" ca="1" si="295"/>
        <v>0</v>
      </c>
      <c r="BC225" s="129">
        <f t="shared" ca="1" si="295"/>
        <v>0</v>
      </c>
      <c r="BD225" s="129">
        <f t="shared" ca="1" si="295"/>
        <v>0</v>
      </c>
      <c r="BE225" s="129">
        <f t="shared" ca="1" si="295"/>
        <v>0</v>
      </c>
      <c r="BF225" s="129">
        <f t="shared" ca="1" si="295"/>
        <v>0</v>
      </c>
      <c r="BG225" s="129">
        <f t="shared" ca="1" si="295"/>
        <v>0</v>
      </c>
      <c r="BH225" s="129">
        <f t="shared" ca="1" si="295"/>
        <v>0</v>
      </c>
      <c r="BI225" s="129">
        <f t="shared" ca="1" si="295"/>
        <v>0</v>
      </c>
      <c r="BJ225" s="129">
        <f t="shared" ca="1" si="295"/>
        <v>0</v>
      </c>
      <c r="BK225" s="129">
        <f t="shared" ca="1" si="295"/>
        <v>0</v>
      </c>
      <c r="BL225" s="129">
        <f t="shared" ca="1" si="295"/>
        <v>0</v>
      </c>
      <c r="BM225" s="129">
        <f t="shared" ca="1" si="295"/>
        <v>0</v>
      </c>
      <c r="BN225" s="129">
        <f t="shared" ca="1" si="295"/>
        <v>0</v>
      </c>
      <c r="BO225" s="129">
        <f t="shared" ca="1" si="295"/>
        <v>0</v>
      </c>
      <c r="BP225" s="129">
        <f t="shared" ca="1" si="295"/>
        <v>0</v>
      </c>
      <c r="BQ225" s="129">
        <f t="shared" ca="1" si="295"/>
        <v>0</v>
      </c>
      <c r="BR225" s="129">
        <f t="shared" ca="1" si="295"/>
        <v>0</v>
      </c>
      <c r="BS225" s="129">
        <f t="shared" ca="1" si="295"/>
        <v>0</v>
      </c>
      <c r="BT225" s="129">
        <f t="shared" ref="BT225:CC225" ca="1" si="296">(BT123+BT153)*BT$17</f>
        <v>0</v>
      </c>
      <c r="BU225" s="129">
        <f t="shared" ca="1" si="296"/>
        <v>0</v>
      </c>
      <c r="BV225" s="129">
        <f t="shared" ca="1" si="296"/>
        <v>0</v>
      </c>
      <c r="BW225" s="129">
        <f t="shared" ca="1" si="296"/>
        <v>0</v>
      </c>
      <c r="BX225" s="129">
        <f t="shared" ca="1" si="296"/>
        <v>0</v>
      </c>
      <c r="BY225" s="129">
        <f t="shared" ca="1" si="296"/>
        <v>0</v>
      </c>
      <c r="BZ225" s="129">
        <f t="shared" ca="1" si="296"/>
        <v>0</v>
      </c>
      <c r="CA225" s="129">
        <f t="shared" ca="1" si="296"/>
        <v>0</v>
      </c>
      <c r="CB225" s="129">
        <f t="shared" ca="1" si="296"/>
        <v>0</v>
      </c>
      <c r="CC225" s="129">
        <f t="shared" ca="1" si="296"/>
        <v>0</v>
      </c>
    </row>
    <row r="226" spans="2:81" outlineLevel="1" x14ac:dyDescent="0.25">
      <c r="B226" s="92" t="str">
        <f>Inputs!B46</f>
        <v>[Not Used]</v>
      </c>
      <c r="C226" s="98" t="str">
        <f>"Real "&amp;Inputs!$C$8</f>
        <v>Real 2010</v>
      </c>
      <c r="F226" s="238">
        <f t="shared" ca="1" si="263"/>
        <v>0</v>
      </c>
      <c r="H226" s="129">
        <f t="shared" ref="H226:AM226" ca="1" si="297">(H124+H154)*H$17</f>
        <v>0</v>
      </c>
      <c r="I226" s="129">
        <f t="shared" ca="1" si="297"/>
        <v>0</v>
      </c>
      <c r="J226" s="129">
        <f t="shared" ca="1" si="297"/>
        <v>0</v>
      </c>
      <c r="K226" s="129">
        <f t="shared" ca="1" si="297"/>
        <v>0</v>
      </c>
      <c r="L226" s="129">
        <f t="shared" ca="1" si="297"/>
        <v>0</v>
      </c>
      <c r="M226" s="129">
        <f t="shared" ca="1" si="297"/>
        <v>0</v>
      </c>
      <c r="N226" s="129">
        <f t="shared" ca="1" si="297"/>
        <v>0</v>
      </c>
      <c r="O226" s="129">
        <f t="shared" ca="1" si="297"/>
        <v>0</v>
      </c>
      <c r="P226" s="129">
        <f t="shared" ca="1" si="297"/>
        <v>0</v>
      </c>
      <c r="Q226" s="129">
        <f t="shared" ca="1" si="297"/>
        <v>0</v>
      </c>
      <c r="R226" s="129">
        <f t="shared" ca="1" si="297"/>
        <v>0</v>
      </c>
      <c r="S226" s="129">
        <f t="shared" ca="1" si="297"/>
        <v>0</v>
      </c>
      <c r="T226" s="129">
        <f t="shared" ca="1" si="297"/>
        <v>0</v>
      </c>
      <c r="U226" s="129">
        <f t="shared" ca="1" si="297"/>
        <v>0</v>
      </c>
      <c r="V226" s="129">
        <f t="shared" ca="1" si="297"/>
        <v>0</v>
      </c>
      <c r="W226" s="129">
        <f t="shared" ca="1" si="297"/>
        <v>0</v>
      </c>
      <c r="X226" s="129">
        <f t="shared" ca="1" si="297"/>
        <v>0</v>
      </c>
      <c r="Y226" s="129">
        <f t="shared" ca="1" si="297"/>
        <v>0</v>
      </c>
      <c r="Z226" s="129">
        <f t="shared" ca="1" si="297"/>
        <v>0</v>
      </c>
      <c r="AA226" s="129">
        <f t="shared" ca="1" si="297"/>
        <v>0</v>
      </c>
      <c r="AB226" s="129">
        <f t="shared" ca="1" si="297"/>
        <v>0</v>
      </c>
      <c r="AC226" s="129">
        <f t="shared" ca="1" si="297"/>
        <v>0</v>
      </c>
      <c r="AD226" s="129">
        <f t="shared" ca="1" si="297"/>
        <v>0</v>
      </c>
      <c r="AE226" s="129">
        <f t="shared" ca="1" si="297"/>
        <v>0</v>
      </c>
      <c r="AF226" s="129">
        <f t="shared" ca="1" si="297"/>
        <v>0</v>
      </c>
      <c r="AG226" s="129">
        <f t="shared" ca="1" si="297"/>
        <v>0</v>
      </c>
      <c r="AH226" s="129">
        <f t="shared" ca="1" si="297"/>
        <v>0</v>
      </c>
      <c r="AI226" s="129">
        <f t="shared" ca="1" si="297"/>
        <v>0</v>
      </c>
      <c r="AJ226" s="129">
        <f t="shared" ca="1" si="297"/>
        <v>0</v>
      </c>
      <c r="AK226" s="129">
        <f t="shared" ca="1" si="297"/>
        <v>0</v>
      </c>
      <c r="AL226" s="129">
        <f t="shared" ca="1" si="297"/>
        <v>0</v>
      </c>
      <c r="AM226" s="129">
        <f t="shared" ca="1" si="297"/>
        <v>0</v>
      </c>
      <c r="AN226" s="129">
        <f t="shared" ref="AN226:BS226" ca="1" si="298">(AN124+AN154)*AN$17</f>
        <v>0</v>
      </c>
      <c r="AO226" s="129">
        <f t="shared" ca="1" si="298"/>
        <v>0</v>
      </c>
      <c r="AP226" s="129">
        <f t="shared" ca="1" si="298"/>
        <v>0</v>
      </c>
      <c r="AQ226" s="129">
        <f t="shared" ca="1" si="298"/>
        <v>0</v>
      </c>
      <c r="AR226" s="129">
        <f t="shared" ca="1" si="298"/>
        <v>0</v>
      </c>
      <c r="AS226" s="129">
        <f t="shared" ca="1" si="298"/>
        <v>0</v>
      </c>
      <c r="AT226" s="129">
        <f t="shared" ca="1" si="298"/>
        <v>0</v>
      </c>
      <c r="AU226" s="129">
        <f t="shared" ca="1" si="298"/>
        <v>0</v>
      </c>
      <c r="AV226" s="129">
        <f t="shared" ca="1" si="298"/>
        <v>0</v>
      </c>
      <c r="AW226" s="129">
        <f t="shared" ca="1" si="298"/>
        <v>0</v>
      </c>
      <c r="AX226" s="129">
        <f t="shared" ca="1" si="298"/>
        <v>0</v>
      </c>
      <c r="AY226" s="129">
        <f t="shared" ca="1" si="298"/>
        <v>0</v>
      </c>
      <c r="AZ226" s="129">
        <f t="shared" ca="1" si="298"/>
        <v>0</v>
      </c>
      <c r="BA226" s="129">
        <f t="shared" ca="1" si="298"/>
        <v>0</v>
      </c>
      <c r="BB226" s="129">
        <f t="shared" ca="1" si="298"/>
        <v>0</v>
      </c>
      <c r="BC226" s="129">
        <f t="shared" ca="1" si="298"/>
        <v>0</v>
      </c>
      <c r="BD226" s="129">
        <f t="shared" ca="1" si="298"/>
        <v>0</v>
      </c>
      <c r="BE226" s="129">
        <f t="shared" ca="1" si="298"/>
        <v>0</v>
      </c>
      <c r="BF226" s="129">
        <f t="shared" ca="1" si="298"/>
        <v>0</v>
      </c>
      <c r="BG226" s="129">
        <f t="shared" ca="1" si="298"/>
        <v>0</v>
      </c>
      <c r="BH226" s="129">
        <f t="shared" ca="1" si="298"/>
        <v>0</v>
      </c>
      <c r="BI226" s="129">
        <f t="shared" ca="1" si="298"/>
        <v>0</v>
      </c>
      <c r="BJ226" s="129">
        <f t="shared" ca="1" si="298"/>
        <v>0</v>
      </c>
      <c r="BK226" s="129">
        <f t="shared" ca="1" si="298"/>
        <v>0</v>
      </c>
      <c r="BL226" s="129">
        <f t="shared" ca="1" si="298"/>
        <v>0</v>
      </c>
      <c r="BM226" s="129">
        <f t="shared" ca="1" si="298"/>
        <v>0</v>
      </c>
      <c r="BN226" s="129">
        <f t="shared" ca="1" si="298"/>
        <v>0</v>
      </c>
      <c r="BO226" s="129">
        <f t="shared" ca="1" si="298"/>
        <v>0</v>
      </c>
      <c r="BP226" s="129">
        <f t="shared" ca="1" si="298"/>
        <v>0</v>
      </c>
      <c r="BQ226" s="129">
        <f t="shared" ca="1" si="298"/>
        <v>0</v>
      </c>
      <c r="BR226" s="129">
        <f t="shared" ca="1" si="298"/>
        <v>0</v>
      </c>
      <c r="BS226" s="129">
        <f t="shared" ca="1" si="298"/>
        <v>0</v>
      </c>
      <c r="BT226" s="129">
        <f t="shared" ref="BT226:CC226" ca="1" si="299">(BT124+BT154)*BT$17</f>
        <v>0</v>
      </c>
      <c r="BU226" s="129">
        <f t="shared" ca="1" si="299"/>
        <v>0</v>
      </c>
      <c r="BV226" s="129">
        <f t="shared" ca="1" si="299"/>
        <v>0</v>
      </c>
      <c r="BW226" s="129">
        <f t="shared" ca="1" si="299"/>
        <v>0</v>
      </c>
      <c r="BX226" s="129">
        <f t="shared" ca="1" si="299"/>
        <v>0</v>
      </c>
      <c r="BY226" s="129">
        <f t="shared" ca="1" si="299"/>
        <v>0</v>
      </c>
      <c r="BZ226" s="129">
        <f t="shared" ca="1" si="299"/>
        <v>0</v>
      </c>
      <c r="CA226" s="129">
        <f t="shared" ca="1" si="299"/>
        <v>0</v>
      </c>
      <c r="CB226" s="129">
        <f t="shared" ca="1" si="299"/>
        <v>0</v>
      </c>
      <c r="CC226" s="129">
        <f t="shared" ca="1" si="299"/>
        <v>0</v>
      </c>
    </row>
    <row r="227" spans="2:81" outlineLevel="1" x14ac:dyDescent="0.25">
      <c r="B227" s="92" t="str">
        <f>Inputs!B47</f>
        <v>[Not Used]</v>
      </c>
      <c r="C227" s="98" t="str">
        <f>"Real "&amp;Inputs!$C$8</f>
        <v>Real 2010</v>
      </c>
      <c r="F227" s="238">
        <f t="shared" ca="1" si="263"/>
        <v>0</v>
      </c>
      <c r="H227" s="129">
        <f t="shared" ref="H227:AM227" ca="1" si="300">(H125+H155)*H$17</f>
        <v>0</v>
      </c>
      <c r="I227" s="129">
        <f t="shared" ca="1" si="300"/>
        <v>0</v>
      </c>
      <c r="J227" s="129">
        <f t="shared" ca="1" si="300"/>
        <v>0</v>
      </c>
      <c r="K227" s="129">
        <f t="shared" ca="1" si="300"/>
        <v>0</v>
      </c>
      <c r="L227" s="129">
        <f t="shared" ca="1" si="300"/>
        <v>0</v>
      </c>
      <c r="M227" s="129">
        <f t="shared" ca="1" si="300"/>
        <v>0</v>
      </c>
      <c r="N227" s="129">
        <f t="shared" ca="1" si="300"/>
        <v>0</v>
      </c>
      <c r="O227" s="129">
        <f t="shared" ca="1" si="300"/>
        <v>0</v>
      </c>
      <c r="P227" s="129">
        <f t="shared" ca="1" si="300"/>
        <v>0</v>
      </c>
      <c r="Q227" s="129">
        <f t="shared" ca="1" si="300"/>
        <v>0</v>
      </c>
      <c r="R227" s="129">
        <f t="shared" ca="1" si="300"/>
        <v>0</v>
      </c>
      <c r="S227" s="129">
        <f t="shared" ca="1" si="300"/>
        <v>0</v>
      </c>
      <c r="T227" s="129">
        <f t="shared" ca="1" si="300"/>
        <v>0</v>
      </c>
      <c r="U227" s="129">
        <f t="shared" ca="1" si="300"/>
        <v>0</v>
      </c>
      <c r="V227" s="129">
        <f t="shared" ca="1" si="300"/>
        <v>0</v>
      </c>
      <c r="W227" s="129">
        <f t="shared" ca="1" si="300"/>
        <v>0</v>
      </c>
      <c r="X227" s="129">
        <f t="shared" ca="1" si="300"/>
        <v>0</v>
      </c>
      <c r="Y227" s="129">
        <f t="shared" ca="1" si="300"/>
        <v>0</v>
      </c>
      <c r="Z227" s="129">
        <f t="shared" ca="1" si="300"/>
        <v>0</v>
      </c>
      <c r="AA227" s="129">
        <f t="shared" ca="1" si="300"/>
        <v>0</v>
      </c>
      <c r="AB227" s="129">
        <f t="shared" ca="1" si="300"/>
        <v>0</v>
      </c>
      <c r="AC227" s="129">
        <f t="shared" ca="1" si="300"/>
        <v>0</v>
      </c>
      <c r="AD227" s="129">
        <f t="shared" ca="1" si="300"/>
        <v>0</v>
      </c>
      <c r="AE227" s="129">
        <f t="shared" ca="1" si="300"/>
        <v>0</v>
      </c>
      <c r="AF227" s="129">
        <f t="shared" ca="1" si="300"/>
        <v>0</v>
      </c>
      <c r="AG227" s="129">
        <f t="shared" ca="1" si="300"/>
        <v>0</v>
      </c>
      <c r="AH227" s="129">
        <f t="shared" ca="1" si="300"/>
        <v>0</v>
      </c>
      <c r="AI227" s="129">
        <f t="shared" ca="1" si="300"/>
        <v>0</v>
      </c>
      <c r="AJ227" s="129">
        <f t="shared" ca="1" si="300"/>
        <v>0</v>
      </c>
      <c r="AK227" s="129">
        <f t="shared" ca="1" si="300"/>
        <v>0</v>
      </c>
      <c r="AL227" s="129">
        <f t="shared" ca="1" si="300"/>
        <v>0</v>
      </c>
      <c r="AM227" s="129">
        <f t="shared" ca="1" si="300"/>
        <v>0</v>
      </c>
      <c r="AN227" s="129">
        <f t="shared" ref="AN227:BS227" ca="1" si="301">(AN125+AN155)*AN$17</f>
        <v>0</v>
      </c>
      <c r="AO227" s="129">
        <f t="shared" ca="1" si="301"/>
        <v>0</v>
      </c>
      <c r="AP227" s="129">
        <f t="shared" ca="1" si="301"/>
        <v>0</v>
      </c>
      <c r="AQ227" s="129">
        <f t="shared" ca="1" si="301"/>
        <v>0</v>
      </c>
      <c r="AR227" s="129">
        <f t="shared" ca="1" si="301"/>
        <v>0</v>
      </c>
      <c r="AS227" s="129">
        <f t="shared" ca="1" si="301"/>
        <v>0</v>
      </c>
      <c r="AT227" s="129">
        <f t="shared" ca="1" si="301"/>
        <v>0</v>
      </c>
      <c r="AU227" s="129">
        <f t="shared" ca="1" si="301"/>
        <v>0</v>
      </c>
      <c r="AV227" s="129">
        <f t="shared" ca="1" si="301"/>
        <v>0</v>
      </c>
      <c r="AW227" s="129">
        <f t="shared" ca="1" si="301"/>
        <v>0</v>
      </c>
      <c r="AX227" s="129">
        <f t="shared" ca="1" si="301"/>
        <v>0</v>
      </c>
      <c r="AY227" s="129">
        <f t="shared" ca="1" si="301"/>
        <v>0</v>
      </c>
      <c r="AZ227" s="129">
        <f t="shared" ca="1" si="301"/>
        <v>0</v>
      </c>
      <c r="BA227" s="129">
        <f t="shared" ca="1" si="301"/>
        <v>0</v>
      </c>
      <c r="BB227" s="129">
        <f t="shared" ca="1" si="301"/>
        <v>0</v>
      </c>
      <c r="BC227" s="129">
        <f t="shared" ca="1" si="301"/>
        <v>0</v>
      </c>
      <c r="BD227" s="129">
        <f t="shared" ca="1" si="301"/>
        <v>0</v>
      </c>
      <c r="BE227" s="129">
        <f t="shared" ca="1" si="301"/>
        <v>0</v>
      </c>
      <c r="BF227" s="129">
        <f t="shared" ca="1" si="301"/>
        <v>0</v>
      </c>
      <c r="BG227" s="129">
        <f t="shared" ca="1" si="301"/>
        <v>0</v>
      </c>
      <c r="BH227" s="129">
        <f t="shared" ca="1" si="301"/>
        <v>0</v>
      </c>
      <c r="BI227" s="129">
        <f t="shared" ca="1" si="301"/>
        <v>0</v>
      </c>
      <c r="BJ227" s="129">
        <f t="shared" ca="1" si="301"/>
        <v>0</v>
      </c>
      <c r="BK227" s="129">
        <f t="shared" ca="1" si="301"/>
        <v>0</v>
      </c>
      <c r="BL227" s="129">
        <f t="shared" ca="1" si="301"/>
        <v>0</v>
      </c>
      <c r="BM227" s="129">
        <f t="shared" ca="1" si="301"/>
        <v>0</v>
      </c>
      <c r="BN227" s="129">
        <f t="shared" ca="1" si="301"/>
        <v>0</v>
      </c>
      <c r="BO227" s="129">
        <f t="shared" ca="1" si="301"/>
        <v>0</v>
      </c>
      <c r="BP227" s="129">
        <f t="shared" ca="1" si="301"/>
        <v>0</v>
      </c>
      <c r="BQ227" s="129">
        <f t="shared" ca="1" si="301"/>
        <v>0</v>
      </c>
      <c r="BR227" s="129">
        <f t="shared" ca="1" si="301"/>
        <v>0</v>
      </c>
      <c r="BS227" s="129">
        <f t="shared" ca="1" si="301"/>
        <v>0</v>
      </c>
      <c r="BT227" s="129">
        <f t="shared" ref="BT227:CC227" ca="1" si="302">(BT125+BT155)*BT$17</f>
        <v>0</v>
      </c>
      <c r="BU227" s="129">
        <f t="shared" ca="1" si="302"/>
        <v>0</v>
      </c>
      <c r="BV227" s="129">
        <f t="shared" ca="1" si="302"/>
        <v>0</v>
      </c>
      <c r="BW227" s="129">
        <f t="shared" ca="1" si="302"/>
        <v>0</v>
      </c>
      <c r="BX227" s="129">
        <f t="shared" ca="1" si="302"/>
        <v>0</v>
      </c>
      <c r="BY227" s="129">
        <f t="shared" ca="1" si="302"/>
        <v>0</v>
      </c>
      <c r="BZ227" s="129">
        <f t="shared" ca="1" si="302"/>
        <v>0</v>
      </c>
      <c r="CA227" s="129">
        <f t="shared" ca="1" si="302"/>
        <v>0</v>
      </c>
      <c r="CB227" s="129">
        <f t="shared" ca="1" si="302"/>
        <v>0</v>
      </c>
      <c r="CC227" s="129">
        <f t="shared" ca="1" si="302"/>
        <v>0</v>
      </c>
    </row>
    <row r="228" spans="2:81" outlineLevel="1" x14ac:dyDescent="0.25">
      <c r="B228" s="92" t="str">
        <f>Inputs!B48</f>
        <v>[Not Used]</v>
      </c>
      <c r="C228" s="98" t="str">
        <f>"Real "&amp;Inputs!$C$8</f>
        <v>Real 2010</v>
      </c>
      <c r="F228" s="238">
        <f t="shared" ca="1" si="263"/>
        <v>0</v>
      </c>
      <c r="H228" s="129">
        <f t="shared" ref="H228:AM228" ca="1" si="303">(H126+H156)*H$17</f>
        <v>0</v>
      </c>
      <c r="I228" s="129">
        <f t="shared" ca="1" si="303"/>
        <v>0</v>
      </c>
      <c r="J228" s="129">
        <f t="shared" ca="1" si="303"/>
        <v>0</v>
      </c>
      <c r="K228" s="129">
        <f t="shared" ca="1" si="303"/>
        <v>0</v>
      </c>
      <c r="L228" s="129">
        <f t="shared" ca="1" si="303"/>
        <v>0</v>
      </c>
      <c r="M228" s="129">
        <f t="shared" ca="1" si="303"/>
        <v>0</v>
      </c>
      <c r="N228" s="129">
        <f t="shared" ca="1" si="303"/>
        <v>0</v>
      </c>
      <c r="O228" s="129">
        <f t="shared" ca="1" si="303"/>
        <v>0</v>
      </c>
      <c r="P228" s="129">
        <f t="shared" ca="1" si="303"/>
        <v>0</v>
      </c>
      <c r="Q228" s="129">
        <f t="shared" ca="1" si="303"/>
        <v>0</v>
      </c>
      <c r="R228" s="129">
        <f t="shared" ca="1" si="303"/>
        <v>0</v>
      </c>
      <c r="S228" s="129">
        <f t="shared" ca="1" si="303"/>
        <v>0</v>
      </c>
      <c r="T228" s="129">
        <f t="shared" ca="1" si="303"/>
        <v>0</v>
      </c>
      <c r="U228" s="129">
        <f t="shared" ca="1" si="303"/>
        <v>0</v>
      </c>
      <c r="V228" s="129">
        <f t="shared" ca="1" si="303"/>
        <v>0</v>
      </c>
      <c r="W228" s="129">
        <f t="shared" ca="1" si="303"/>
        <v>0</v>
      </c>
      <c r="X228" s="129">
        <f t="shared" ca="1" si="303"/>
        <v>0</v>
      </c>
      <c r="Y228" s="129">
        <f t="shared" ca="1" si="303"/>
        <v>0</v>
      </c>
      <c r="Z228" s="129">
        <f t="shared" ca="1" si="303"/>
        <v>0</v>
      </c>
      <c r="AA228" s="129">
        <f t="shared" ca="1" si="303"/>
        <v>0</v>
      </c>
      <c r="AB228" s="129">
        <f t="shared" ca="1" si="303"/>
        <v>0</v>
      </c>
      <c r="AC228" s="129">
        <f t="shared" ca="1" si="303"/>
        <v>0</v>
      </c>
      <c r="AD228" s="129">
        <f t="shared" ca="1" si="303"/>
        <v>0</v>
      </c>
      <c r="AE228" s="129">
        <f t="shared" ca="1" si="303"/>
        <v>0</v>
      </c>
      <c r="AF228" s="129">
        <f t="shared" ca="1" si="303"/>
        <v>0</v>
      </c>
      <c r="AG228" s="129">
        <f t="shared" ca="1" si="303"/>
        <v>0</v>
      </c>
      <c r="AH228" s="129">
        <f t="shared" ca="1" si="303"/>
        <v>0</v>
      </c>
      <c r="AI228" s="129">
        <f t="shared" ca="1" si="303"/>
        <v>0</v>
      </c>
      <c r="AJ228" s="129">
        <f t="shared" ca="1" si="303"/>
        <v>0</v>
      </c>
      <c r="AK228" s="129">
        <f t="shared" ca="1" si="303"/>
        <v>0</v>
      </c>
      <c r="AL228" s="129">
        <f t="shared" ca="1" si="303"/>
        <v>0</v>
      </c>
      <c r="AM228" s="129">
        <f t="shared" ca="1" si="303"/>
        <v>0</v>
      </c>
      <c r="AN228" s="129">
        <f t="shared" ref="AN228:BS228" ca="1" si="304">(AN126+AN156)*AN$17</f>
        <v>0</v>
      </c>
      <c r="AO228" s="129">
        <f t="shared" ca="1" si="304"/>
        <v>0</v>
      </c>
      <c r="AP228" s="129">
        <f t="shared" ca="1" si="304"/>
        <v>0</v>
      </c>
      <c r="AQ228" s="129">
        <f t="shared" ca="1" si="304"/>
        <v>0</v>
      </c>
      <c r="AR228" s="129">
        <f t="shared" ca="1" si="304"/>
        <v>0</v>
      </c>
      <c r="AS228" s="129">
        <f t="shared" ca="1" si="304"/>
        <v>0</v>
      </c>
      <c r="AT228" s="129">
        <f t="shared" ca="1" si="304"/>
        <v>0</v>
      </c>
      <c r="AU228" s="129">
        <f t="shared" ca="1" si="304"/>
        <v>0</v>
      </c>
      <c r="AV228" s="129">
        <f t="shared" ca="1" si="304"/>
        <v>0</v>
      </c>
      <c r="AW228" s="129">
        <f t="shared" ca="1" si="304"/>
        <v>0</v>
      </c>
      <c r="AX228" s="129">
        <f t="shared" ca="1" si="304"/>
        <v>0</v>
      </c>
      <c r="AY228" s="129">
        <f t="shared" ca="1" si="304"/>
        <v>0</v>
      </c>
      <c r="AZ228" s="129">
        <f t="shared" ca="1" si="304"/>
        <v>0</v>
      </c>
      <c r="BA228" s="129">
        <f t="shared" ca="1" si="304"/>
        <v>0</v>
      </c>
      <c r="BB228" s="129">
        <f t="shared" ca="1" si="304"/>
        <v>0</v>
      </c>
      <c r="BC228" s="129">
        <f t="shared" ca="1" si="304"/>
        <v>0</v>
      </c>
      <c r="BD228" s="129">
        <f t="shared" ca="1" si="304"/>
        <v>0</v>
      </c>
      <c r="BE228" s="129">
        <f t="shared" ca="1" si="304"/>
        <v>0</v>
      </c>
      <c r="BF228" s="129">
        <f t="shared" ca="1" si="304"/>
        <v>0</v>
      </c>
      <c r="BG228" s="129">
        <f t="shared" ca="1" si="304"/>
        <v>0</v>
      </c>
      <c r="BH228" s="129">
        <f t="shared" ca="1" si="304"/>
        <v>0</v>
      </c>
      <c r="BI228" s="129">
        <f t="shared" ca="1" si="304"/>
        <v>0</v>
      </c>
      <c r="BJ228" s="129">
        <f t="shared" ca="1" si="304"/>
        <v>0</v>
      </c>
      <c r="BK228" s="129">
        <f t="shared" ca="1" si="304"/>
        <v>0</v>
      </c>
      <c r="BL228" s="129">
        <f t="shared" ca="1" si="304"/>
        <v>0</v>
      </c>
      <c r="BM228" s="129">
        <f t="shared" ca="1" si="304"/>
        <v>0</v>
      </c>
      <c r="BN228" s="129">
        <f t="shared" ca="1" si="304"/>
        <v>0</v>
      </c>
      <c r="BO228" s="129">
        <f t="shared" ca="1" si="304"/>
        <v>0</v>
      </c>
      <c r="BP228" s="129">
        <f t="shared" ca="1" si="304"/>
        <v>0</v>
      </c>
      <c r="BQ228" s="129">
        <f t="shared" ca="1" si="304"/>
        <v>0</v>
      </c>
      <c r="BR228" s="129">
        <f t="shared" ca="1" si="304"/>
        <v>0</v>
      </c>
      <c r="BS228" s="129">
        <f t="shared" ca="1" si="304"/>
        <v>0</v>
      </c>
      <c r="BT228" s="129">
        <f t="shared" ref="BT228:CC228" ca="1" si="305">(BT126+BT156)*BT$17</f>
        <v>0</v>
      </c>
      <c r="BU228" s="129">
        <f t="shared" ca="1" si="305"/>
        <v>0</v>
      </c>
      <c r="BV228" s="129">
        <f t="shared" ca="1" si="305"/>
        <v>0</v>
      </c>
      <c r="BW228" s="129">
        <f t="shared" ca="1" si="305"/>
        <v>0</v>
      </c>
      <c r="BX228" s="129">
        <f t="shared" ca="1" si="305"/>
        <v>0</v>
      </c>
      <c r="BY228" s="129">
        <f t="shared" ca="1" si="305"/>
        <v>0</v>
      </c>
      <c r="BZ228" s="129">
        <f t="shared" ca="1" si="305"/>
        <v>0</v>
      </c>
      <c r="CA228" s="129">
        <f t="shared" ca="1" si="305"/>
        <v>0</v>
      </c>
      <c r="CB228" s="129">
        <f t="shared" ca="1" si="305"/>
        <v>0</v>
      </c>
      <c r="CC228" s="129">
        <f t="shared" ca="1" si="305"/>
        <v>0</v>
      </c>
    </row>
    <row r="229" spans="2:81" outlineLevel="1" x14ac:dyDescent="0.25">
      <c r="B229" s="92" t="str">
        <f>Inputs!B49</f>
        <v>[Not Used]</v>
      </c>
      <c r="C229" s="98" t="str">
        <f>"Real "&amp;Inputs!$C$8</f>
        <v>Real 2010</v>
      </c>
      <c r="F229" s="238">
        <f t="shared" ca="1" si="263"/>
        <v>0</v>
      </c>
      <c r="H229" s="129">
        <f t="shared" ref="H229:AM229" ca="1" si="306">(H127+H157)*H$17</f>
        <v>0</v>
      </c>
      <c r="I229" s="129">
        <f t="shared" ca="1" si="306"/>
        <v>0</v>
      </c>
      <c r="J229" s="129">
        <f t="shared" ca="1" si="306"/>
        <v>0</v>
      </c>
      <c r="K229" s="129">
        <f t="shared" ca="1" si="306"/>
        <v>0</v>
      </c>
      <c r="L229" s="129">
        <f t="shared" ca="1" si="306"/>
        <v>0</v>
      </c>
      <c r="M229" s="129">
        <f t="shared" ca="1" si="306"/>
        <v>0</v>
      </c>
      <c r="N229" s="129">
        <f t="shared" ca="1" si="306"/>
        <v>0</v>
      </c>
      <c r="O229" s="129">
        <f t="shared" ca="1" si="306"/>
        <v>0</v>
      </c>
      <c r="P229" s="129">
        <f t="shared" ca="1" si="306"/>
        <v>0</v>
      </c>
      <c r="Q229" s="129">
        <f t="shared" ca="1" si="306"/>
        <v>0</v>
      </c>
      <c r="R229" s="129">
        <f t="shared" ca="1" si="306"/>
        <v>0</v>
      </c>
      <c r="S229" s="129">
        <f t="shared" ca="1" si="306"/>
        <v>0</v>
      </c>
      <c r="T229" s="129">
        <f t="shared" ca="1" si="306"/>
        <v>0</v>
      </c>
      <c r="U229" s="129">
        <f t="shared" ca="1" si="306"/>
        <v>0</v>
      </c>
      <c r="V229" s="129">
        <f t="shared" ca="1" si="306"/>
        <v>0</v>
      </c>
      <c r="W229" s="129">
        <f t="shared" ca="1" si="306"/>
        <v>0</v>
      </c>
      <c r="X229" s="129">
        <f t="shared" ca="1" si="306"/>
        <v>0</v>
      </c>
      <c r="Y229" s="129">
        <f t="shared" ca="1" si="306"/>
        <v>0</v>
      </c>
      <c r="Z229" s="129">
        <f t="shared" ca="1" si="306"/>
        <v>0</v>
      </c>
      <c r="AA229" s="129">
        <f t="shared" ca="1" si="306"/>
        <v>0</v>
      </c>
      <c r="AB229" s="129">
        <f t="shared" ca="1" si="306"/>
        <v>0</v>
      </c>
      <c r="AC229" s="129">
        <f t="shared" ca="1" si="306"/>
        <v>0</v>
      </c>
      <c r="AD229" s="129">
        <f t="shared" ca="1" si="306"/>
        <v>0</v>
      </c>
      <c r="AE229" s="129">
        <f t="shared" ca="1" si="306"/>
        <v>0</v>
      </c>
      <c r="AF229" s="129">
        <f t="shared" ca="1" si="306"/>
        <v>0</v>
      </c>
      <c r="AG229" s="129">
        <f t="shared" ca="1" si="306"/>
        <v>0</v>
      </c>
      <c r="AH229" s="129">
        <f t="shared" ca="1" si="306"/>
        <v>0</v>
      </c>
      <c r="AI229" s="129">
        <f t="shared" ca="1" si="306"/>
        <v>0</v>
      </c>
      <c r="AJ229" s="129">
        <f t="shared" ca="1" si="306"/>
        <v>0</v>
      </c>
      <c r="AK229" s="129">
        <f t="shared" ca="1" si="306"/>
        <v>0</v>
      </c>
      <c r="AL229" s="129">
        <f t="shared" ca="1" si="306"/>
        <v>0</v>
      </c>
      <c r="AM229" s="129">
        <f t="shared" ca="1" si="306"/>
        <v>0</v>
      </c>
      <c r="AN229" s="129">
        <f t="shared" ref="AN229:BS229" ca="1" si="307">(AN127+AN157)*AN$17</f>
        <v>0</v>
      </c>
      <c r="AO229" s="129">
        <f t="shared" ca="1" si="307"/>
        <v>0</v>
      </c>
      <c r="AP229" s="129">
        <f t="shared" ca="1" si="307"/>
        <v>0</v>
      </c>
      <c r="AQ229" s="129">
        <f t="shared" ca="1" si="307"/>
        <v>0</v>
      </c>
      <c r="AR229" s="129">
        <f t="shared" ca="1" si="307"/>
        <v>0</v>
      </c>
      <c r="AS229" s="129">
        <f t="shared" ca="1" si="307"/>
        <v>0</v>
      </c>
      <c r="AT229" s="129">
        <f t="shared" ca="1" si="307"/>
        <v>0</v>
      </c>
      <c r="AU229" s="129">
        <f t="shared" ca="1" si="307"/>
        <v>0</v>
      </c>
      <c r="AV229" s="129">
        <f t="shared" ca="1" si="307"/>
        <v>0</v>
      </c>
      <c r="AW229" s="129">
        <f t="shared" ca="1" si="307"/>
        <v>0</v>
      </c>
      <c r="AX229" s="129">
        <f t="shared" ca="1" si="307"/>
        <v>0</v>
      </c>
      <c r="AY229" s="129">
        <f t="shared" ca="1" si="307"/>
        <v>0</v>
      </c>
      <c r="AZ229" s="129">
        <f t="shared" ca="1" si="307"/>
        <v>0</v>
      </c>
      <c r="BA229" s="129">
        <f t="shared" ca="1" si="307"/>
        <v>0</v>
      </c>
      <c r="BB229" s="129">
        <f t="shared" ca="1" si="307"/>
        <v>0</v>
      </c>
      <c r="BC229" s="129">
        <f t="shared" ca="1" si="307"/>
        <v>0</v>
      </c>
      <c r="BD229" s="129">
        <f t="shared" ca="1" si="307"/>
        <v>0</v>
      </c>
      <c r="BE229" s="129">
        <f t="shared" ca="1" si="307"/>
        <v>0</v>
      </c>
      <c r="BF229" s="129">
        <f t="shared" ca="1" si="307"/>
        <v>0</v>
      </c>
      <c r="BG229" s="129">
        <f t="shared" ca="1" si="307"/>
        <v>0</v>
      </c>
      <c r="BH229" s="129">
        <f t="shared" ca="1" si="307"/>
        <v>0</v>
      </c>
      <c r="BI229" s="129">
        <f t="shared" ca="1" si="307"/>
        <v>0</v>
      </c>
      <c r="BJ229" s="129">
        <f t="shared" ca="1" si="307"/>
        <v>0</v>
      </c>
      <c r="BK229" s="129">
        <f t="shared" ca="1" si="307"/>
        <v>0</v>
      </c>
      <c r="BL229" s="129">
        <f t="shared" ca="1" si="307"/>
        <v>0</v>
      </c>
      <c r="BM229" s="129">
        <f t="shared" ca="1" si="307"/>
        <v>0</v>
      </c>
      <c r="BN229" s="129">
        <f t="shared" ca="1" si="307"/>
        <v>0</v>
      </c>
      <c r="BO229" s="129">
        <f t="shared" ca="1" si="307"/>
        <v>0</v>
      </c>
      <c r="BP229" s="129">
        <f t="shared" ca="1" si="307"/>
        <v>0</v>
      </c>
      <c r="BQ229" s="129">
        <f t="shared" ca="1" si="307"/>
        <v>0</v>
      </c>
      <c r="BR229" s="129">
        <f t="shared" ca="1" si="307"/>
        <v>0</v>
      </c>
      <c r="BS229" s="129">
        <f t="shared" ca="1" si="307"/>
        <v>0</v>
      </c>
      <c r="BT229" s="129">
        <f t="shared" ref="BT229:CC229" ca="1" si="308">(BT127+BT157)*BT$17</f>
        <v>0</v>
      </c>
      <c r="BU229" s="129">
        <f t="shared" ca="1" si="308"/>
        <v>0</v>
      </c>
      <c r="BV229" s="129">
        <f t="shared" ca="1" si="308"/>
        <v>0</v>
      </c>
      <c r="BW229" s="129">
        <f t="shared" ca="1" si="308"/>
        <v>0</v>
      </c>
      <c r="BX229" s="129">
        <f t="shared" ca="1" si="308"/>
        <v>0</v>
      </c>
      <c r="BY229" s="129">
        <f t="shared" ca="1" si="308"/>
        <v>0</v>
      </c>
      <c r="BZ229" s="129">
        <f t="shared" ca="1" si="308"/>
        <v>0</v>
      </c>
      <c r="CA229" s="129">
        <f t="shared" ca="1" si="308"/>
        <v>0</v>
      </c>
      <c r="CB229" s="129">
        <f t="shared" ca="1" si="308"/>
        <v>0</v>
      </c>
      <c r="CC229" s="129">
        <f t="shared" ca="1" si="308"/>
        <v>0</v>
      </c>
    </row>
    <row r="230" spans="2:81" outlineLevel="1" x14ac:dyDescent="0.25">
      <c r="B230" s="92" t="str">
        <f>Inputs!B50</f>
        <v>[Not Used]</v>
      </c>
      <c r="C230" s="98" t="str">
        <f>"Real "&amp;Inputs!$C$8</f>
        <v>Real 2010</v>
      </c>
      <c r="F230" s="238">
        <f t="shared" ca="1" si="263"/>
        <v>0</v>
      </c>
      <c r="H230" s="129">
        <f t="shared" ref="H230:AM230" ca="1" si="309">(H128+H158)*H$17</f>
        <v>0</v>
      </c>
      <c r="I230" s="129">
        <f t="shared" ca="1" si="309"/>
        <v>0</v>
      </c>
      <c r="J230" s="129">
        <f t="shared" ca="1" si="309"/>
        <v>0</v>
      </c>
      <c r="K230" s="129">
        <f t="shared" ca="1" si="309"/>
        <v>0</v>
      </c>
      <c r="L230" s="129">
        <f t="shared" ca="1" si="309"/>
        <v>0</v>
      </c>
      <c r="M230" s="129">
        <f t="shared" ca="1" si="309"/>
        <v>0</v>
      </c>
      <c r="N230" s="129">
        <f t="shared" ca="1" si="309"/>
        <v>0</v>
      </c>
      <c r="O230" s="129">
        <f t="shared" ca="1" si="309"/>
        <v>0</v>
      </c>
      <c r="P230" s="129">
        <f t="shared" ca="1" si="309"/>
        <v>0</v>
      </c>
      <c r="Q230" s="129">
        <f t="shared" ca="1" si="309"/>
        <v>0</v>
      </c>
      <c r="R230" s="129">
        <f t="shared" ca="1" si="309"/>
        <v>0</v>
      </c>
      <c r="S230" s="129">
        <f t="shared" ca="1" si="309"/>
        <v>0</v>
      </c>
      <c r="T230" s="129">
        <f t="shared" ca="1" si="309"/>
        <v>0</v>
      </c>
      <c r="U230" s="129">
        <f t="shared" ca="1" si="309"/>
        <v>0</v>
      </c>
      <c r="V230" s="129">
        <f t="shared" ca="1" si="309"/>
        <v>0</v>
      </c>
      <c r="W230" s="129">
        <f t="shared" ca="1" si="309"/>
        <v>0</v>
      </c>
      <c r="X230" s="129">
        <f t="shared" ca="1" si="309"/>
        <v>0</v>
      </c>
      <c r="Y230" s="129">
        <f t="shared" ca="1" si="309"/>
        <v>0</v>
      </c>
      <c r="Z230" s="129">
        <f t="shared" ca="1" si="309"/>
        <v>0</v>
      </c>
      <c r="AA230" s="129">
        <f t="shared" ca="1" si="309"/>
        <v>0</v>
      </c>
      <c r="AB230" s="129">
        <f t="shared" ca="1" si="309"/>
        <v>0</v>
      </c>
      <c r="AC230" s="129">
        <f t="shared" ca="1" si="309"/>
        <v>0</v>
      </c>
      <c r="AD230" s="129">
        <f t="shared" ca="1" si="309"/>
        <v>0</v>
      </c>
      <c r="AE230" s="129">
        <f t="shared" ca="1" si="309"/>
        <v>0</v>
      </c>
      <c r="AF230" s="129">
        <f t="shared" ca="1" si="309"/>
        <v>0</v>
      </c>
      <c r="AG230" s="129">
        <f t="shared" ca="1" si="309"/>
        <v>0</v>
      </c>
      <c r="AH230" s="129">
        <f t="shared" ca="1" si="309"/>
        <v>0</v>
      </c>
      <c r="AI230" s="129">
        <f t="shared" ca="1" si="309"/>
        <v>0</v>
      </c>
      <c r="AJ230" s="129">
        <f t="shared" ca="1" si="309"/>
        <v>0</v>
      </c>
      <c r="AK230" s="129">
        <f t="shared" ca="1" si="309"/>
        <v>0</v>
      </c>
      <c r="AL230" s="129">
        <f t="shared" ca="1" si="309"/>
        <v>0</v>
      </c>
      <c r="AM230" s="129">
        <f t="shared" ca="1" si="309"/>
        <v>0</v>
      </c>
      <c r="AN230" s="129">
        <f t="shared" ref="AN230:BS230" ca="1" si="310">(AN128+AN158)*AN$17</f>
        <v>0</v>
      </c>
      <c r="AO230" s="129">
        <f t="shared" ca="1" si="310"/>
        <v>0</v>
      </c>
      <c r="AP230" s="129">
        <f t="shared" ca="1" si="310"/>
        <v>0</v>
      </c>
      <c r="AQ230" s="129">
        <f t="shared" ca="1" si="310"/>
        <v>0</v>
      </c>
      <c r="AR230" s="129">
        <f t="shared" ca="1" si="310"/>
        <v>0</v>
      </c>
      <c r="AS230" s="129">
        <f t="shared" ca="1" si="310"/>
        <v>0</v>
      </c>
      <c r="AT230" s="129">
        <f t="shared" ca="1" si="310"/>
        <v>0</v>
      </c>
      <c r="AU230" s="129">
        <f t="shared" ca="1" si="310"/>
        <v>0</v>
      </c>
      <c r="AV230" s="129">
        <f t="shared" ca="1" si="310"/>
        <v>0</v>
      </c>
      <c r="AW230" s="129">
        <f t="shared" ca="1" si="310"/>
        <v>0</v>
      </c>
      <c r="AX230" s="129">
        <f t="shared" ca="1" si="310"/>
        <v>0</v>
      </c>
      <c r="AY230" s="129">
        <f t="shared" ca="1" si="310"/>
        <v>0</v>
      </c>
      <c r="AZ230" s="129">
        <f t="shared" ca="1" si="310"/>
        <v>0</v>
      </c>
      <c r="BA230" s="129">
        <f t="shared" ca="1" si="310"/>
        <v>0</v>
      </c>
      <c r="BB230" s="129">
        <f t="shared" ca="1" si="310"/>
        <v>0</v>
      </c>
      <c r="BC230" s="129">
        <f t="shared" ca="1" si="310"/>
        <v>0</v>
      </c>
      <c r="BD230" s="129">
        <f t="shared" ca="1" si="310"/>
        <v>0</v>
      </c>
      <c r="BE230" s="129">
        <f t="shared" ca="1" si="310"/>
        <v>0</v>
      </c>
      <c r="BF230" s="129">
        <f t="shared" ca="1" si="310"/>
        <v>0</v>
      </c>
      <c r="BG230" s="129">
        <f t="shared" ca="1" si="310"/>
        <v>0</v>
      </c>
      <c r="BH230" s="129">
        <f t="shared" ca="1" si="310"/>
        <v>0</v>
      </c>
      <c r="BI230" s="129">
        <f t="shared" ca="1" si="310"/>
        <v>0</v>
      </c>
      <c r="BJ230" s="129">
        <f t="shared" ca="1" si="310"/>
        <v>0</v>
      </c>
      <c r="BK230" s="129">
        <f t="shared" ca="1" si="310"/>
        <v>0</v>
      </c>
      <c r="BL230" s="129">
        <f t="shared" ca="1" si="310"/>
        <v>0</v>
      </c>
      <c r="BM230" s="129">
        <f t="shared" ca="1" si="310"/>
        <v>0</v>
      </c>
      <c r="BN230" s="129">
        <f t="shared" ca="1" si="310"/>
        <v>0</v>
      </c>
      <c r="BO230" s="129">
        <f t="shared" ca="1" si="310"/>
        <v>0</v>
      </c>
      <c r="BP230" s="129">
        <f t="shared" ca="1" si="310"/>
        <v>0</v>
      </c>
      <c r="BQ230" s="129">
        <f t="shared" ca="1" si="310"/>
        <v>0</v>
      </c>
      <c r="BR230" s="129">
        <f t="shared" ca="1" si="310"/>
        <v>0</v>
      </c>
      <c r="BS230" s="129">
        <f t="shared" ca="1" si="310"/>
        <v>0</v>
      </c>
      <c r="BT230" s="129">
        <f t="shared" ref="BT230:CC230" ca="1" si="311">(BT128+BT158)*BT$17</f>
        <v>0</v>
      </c>
      <c r="BU230" s="129">
        <f t="shared" ca="1" si="311"/>
        <v>0</v>
      </c>
      <c r="BV230" s="129">
        <f t="shared" ca="1" si="311"/>
        <v>0</v>
      </c>
      <c r="BW230" s="129">
        <f t="shared" ca="1" si="311"/>
        <v>0</v>
      </c>
      <c r="BX230" s="129">
        <f t="shared" ca="1" si="311"/>
        <v>0</v>
      </c>
      <c r="BY230" s="129">
        <f t="shared" ca="1" si="311"/>
        <v>0</v>
      </c>
      <c r="BZ230" s="129">
        <f t="shared" ca="1" si="311"/>
        <v>0</v>
      </c>
      <c r="CA230" s="129">
        <f t="shared" ca="1" si="311"/>
        <v>0</v>
      </c>
      <c r="CB230" s="129">
        <f t="shared" ca="1" si="311"/>
        <v>0</v>
      </c>
      <c r="CC230" s="129">
        <f t="shared" ca="1" si="311"/>
        <v>0</v>
      </c>
    </row>
    <row r="231" spans="2:81" outlineLevel="1" x14ac:dyDescent="0.25">
      <c r="B231" s="92" t="str">
        <f>Inputs!B51</f>
        <v>[Not Used]</v>
      </c>
      <c r="C231" s="98" t="str">
        <f>"Real "&amp;Inputs!$C$8</f>
        <v>Real 2010</v>
      </c>
      <c r="F231" s="238">
        <f t="shared" ca="1" si="263"/>
        <v>0</v>
      </c>
      <c r="H231" s="129">
        <f t="shared" ref="H231:AM231" ca="1" si="312">(H129+H159)*H$17</f>
        <v>0</v>
      </c>
      <c r="I231" s="129">
        <f t="shared" ca="1" si="312"/>
        <v>0</v>
      </c>
      <c r="J231" s="129">
        <f t="shared" ca="1" si="312"/>
        <v>0</v>
      </c>
      <c r="K231" s="129">
        <f t="shared" ca="1" si="312"/>
        <v>0</v>
      </c>
      <c r="L231" s="129">
        <f t="shared" ca="1" si="312"/>
        <v>0</v>
      </c>
      <c r="M231" s="129">
        <f t="shared" ca="1" si="312"/>
        <v>0</v>
      </c>
      <c r="N231" s="129">
        <f t="shared" ca="1" si="312"/>
        <v>0</v>
      </c>
      <c r="O231" s="129">
        <f t="shared" ca="1" si="312"/>
        <v>0</v>
      </c>
      <c r="P231" s="129">
        <f t="shared" ca="1" si="312"/>
        <v>0</v>
      </c>
      <c r="Q231" s="129">
        <f t="shared" ca="1" si="312"/>
        <v>0</v>
      </c>
      <c r="R231" s="129">
        <f t="shared" ca="1" si="312"/>
        <v>0</v>
      </c>
      <c r="S231" s="129">
        <f t="shared" ca="1" si="312"/>
        <v>0</v>
      </c>
      <c r="T231" s="129">
        <f t="shared" ca="1" si="312"/>
        <v>0</v>
      </c>
      <c r="U231" s="129">
        <f t="shared" ca="1" si="312"/>
        <v>0</v>
      </c>
      <c r="V231" s="129">
        <f t="shared" ca="1" si="312"/>
        <v>0</v>
      </c>
      <c r="W231" s="129">
        <f t="shared" ca="1" si="312"/>
        <v>0</v>
      </c>
      <c r="X231" s="129">
        <f t="shared" ca="1" si="312"/>
        <v>0</v>
      </c>
      <c r="Y231" s="129">
        <f t="shared" ca="1" si="312"/>
        <v>0</v>
      </c>
      <c r="Z231" s="129">
        <f t="shared" ca="1" si="312"/>
        <v>0</v>
      </c>
      <c r="AA231" s="129">
        <f t="shared" ca="1" si="312"/>
        <v>0</v>
      </c>
      <c r="AB231" s="129">
        <f t="shared" ca="1" si="312"/>
        <v>0</v>
      </c>
      <c r="AC231" s="129">
        <f t="shared" ca="1" si="312"/>
        <v>0</v>
      </c>
      <c r="AD231" s="129">
        <f t="shared" ca="1" si="312"/>
        <v>0</v>
      </c>
      <c r="AE231" s="129">
        <f t="shared" ca="1" si="312"/>
        <v>0</v>
      </c>
      <c r="AF231" s="129">
        <f t="shared" ca="1" si="312"/>
        <v>0</v>
      </c>
      <c r="AG231" s="129">
        <f t="shared" ca="1" si="312"/>
        <v>0</v>
      </c>
      <c r="AH231" s="129">
        <f t="shared" ca="1" si="312"/>
        <v>0</v>
      </c>
      <c r="AI231" s="129">
        <f t="shared" ca="1" si="312"/>
        <v>0</v>
      </c>
      <c r="AJ231" s="129">
        <f t="shared" ca="1" si="312"/>
        <v>0</v>
      </c>
      <c r="AK231" s="129">
        <f t="shared" ca="1" si="312"/>
        <v>0</v>
      </c>
      <c r="AL231" s="129">
        <f t="shared" ca="1" si="312"/>
        <v>0</v>
      </c>
      <c r="AM231" s="129">
        <f t="shared" ca="1" si="312"/>
        <v>0</v>
      </c>
      <c r="AN231" s="129">
        <f t="shared" ref="AN231:BS231" ca="1" si="313">(AN129+AN159)*AN$17</f>
        <v>0</v>
      </c>
      <c r="AO231" s="129">
        <f t="shared" ca="1" si="313"/>
        <v>0</v>
      </c>
      <c r="AP231" s="129">
        <f t="shared" ca="1" si="313"/>
        <v>0</v>
      </c>
      <c r="AQ231" s="129">
        <f t="shared" ca="1" si="313"/>
        <v>0</v>
      </c>
      <c r="AR231" s="129">
        <f t="shared" ca="1" si="313"/>
        <v>0</v>
      </c>
      <c r="AS231" s="129">
        <f t="shared" ca="1" si="313"/>
        <v>0</v>
      </c>
      <c r="AT231" s="129">
        <f t="shared" ca="1" si="313"/>
        <v>0</v>
      </c>
      <c r="AU231" s="129">
        <f t="shared" ca="1" si="313"/>
        <v>0</v>
      </c>
      <c r="AV231" s="129">
        <f t="shared" ca="1" si="313"/>
        <v>0</v>
      </c>
      <c r="AW231" s="129">
        <f t="shared" ca="1" si="313"/>
        <v>0</v>
      </c>
      <c r="AX231" s="129">
        <f t="shared" ca="1" si="313"/>
        <v>0</v>
      </c>
      <c r="AY231" s="129">
        <f t="shared" ca="1" si="313"/>
        <v>0</v>
      </c>
      <c r="AZ231" s="129">
        <f t="shared" ca="1" si="313"/>
        <v>0</v>
      </c>
      <c r="BA231" s="129">
        <f t="shared" ca="1" si="313"/>
        <v>0</v>
      </c>
      <c r="BB231" s="129">
        <f t="shared" ca="1" si="313"/>
        <v>0</v>
      </c>
      <c r="BC231" s="129">
        <f t="shared" ca="1" si="313"/>
        <v>0</v>
      </c>
      <c r="BD231" s="129">
        <f t="shared" ca="1" si="313"/>
        <v>0</v>
      </c>
      <c r="BE231" s="129">
        <f t="shared" ca="1" si="313"/>
        <v>0</v>
      </c>
      <c r="BF231" s="129">
        <f t="shared" ca="1" si="313"/>
        <v>0</v>
      </c>
      <c r="BG231" s="129">
        <f t="shared" ca="1" si="313"/>
        <v>0</v>
      </c>
      <c r="BH231" s="129">
        <f t="shared" ca="1" si="313"/>
        <v>0</v>
      </c>
      <c r="BI231" s="129">
        <f t="shared" ca="1" si="313"/>
        <v>0</v>
      </c>
      <c r="BJ231" s="129">
        <f t="shared" ca="1" si="313"/>
        <v>0</v>
      </c>
      <c r="BK231" s="129">
        <f t="shared" ca="1" si="313"/>
        <v>0</v>
      </c>
      <c r="BL231" s="129">
        <f t="shared" ca="1" si="313"/>
        <v>0</v>
      </c>
      <c r="BM231" s="129">
        <f t="shared" ca="1" si="313"/>
        <v>0</v>
      </c>
      <c r="BN231" s="129">
        <f t="shared" ca="1" si="313"/>
        <v>0</v>
      </c>
      <c r="BO231" s="129">
        <f t="shared" ca="1" si="313"/>
        <v>0</v>
      </c>
      <c r="BP231" s="129">
        <f t="shared" ca="1" si="313"/>
        <v>0</v>
      </c>
      <c r="BQ231" s="129">
        <f t="shared" ca="1" si="313"/>
        <v>0</v>
      </c>
      <c r="BR231" s="129">
        <f t="shared" ca="1" si="313"/>
        <v>0</v>
      </c>
      <c r="BS231" s="129">
        <f t="shared" ca="1" si="313"/>
        <v>0</v>
      </c>
      <c r="BT231" s="129">
        <f t="shared" ref="BT231:CC231" ca="1" si="314">(BT129+BT159)*BT$17</f>
        <v>0</v>
      </c>
      <c r="BU231" s="129">
        <f t="shared" ca="1" si="314"/>
        <v>0</v>
      </c>
      <c r="BV231" s="129">
        <f t="shared" ca="1" si="314"/>
        <v>0</v>
      </c>
      <c r="BW231" s="129">
        <f t="shared" ca="1" si="314"/>
        <v>0</v>
      </c>
      <c r="BX231" s="129">
        <f t="shared" ca="1" si="314"/>
        <v>0</v>
      </c>
      <c r="BY231" s="129">
        <f t="shared" ca="1" si="314"/>
        <v>0</v>
      </c>
      <c r="BZ231" s="129">
        <f t="shared" ca="1" si="314"/>
        <v>0</v>
      </c>
      <c r="CA231" s="129">
        <f t="shared" ca="1" si="314"/>
        <v>0</v>
      </c>
      <c r="CB231" s="129">
        <f t="shared" ca="1" si="314"/>
        <v>0</v>
      </c>
      <c r="CC231" s="129">
        <f t="shared" ca="1" si="314"/>
        <v>0</v>
      </c>
    </row>
    <row r="232" spans="2:81" outlineLevel="1" x14ac:dyDescent="0.25">
      <c r="B232" s="92" t="str">
        <f>Inputs!B52</f>
        <v>[Not Used]</v>
      </c>
      <c r="C232" s="98" t="str">
        <f>"Real "&amp;Inputs!$C$8</f>
        <v>Real 2010</v>
      </c>
      <c r="F232" s="238">
        <f t="shared" ca="1" si="263"/>
        <v>0</v>
      </c>
      <c r="H232" s="129">
        <f t="shared" ref="H232:AM232" ca="1" si="315">(H130+H160)*H$17</f>
        <v>0</v>
      </c>
      <c r="I232" s="129">
        <f t="shared" ca="1" si="315"/>
        <v>0</v>
      </c>
      <c r="J232" s="129">
        <f t="shared" ca="1" si="315"/>
        <v>0</v>
      </c>
      <c r="K232" s="129">
        <f t="shared" ca="1" si="315"/>
        <v>0</v>
      </c>
      <c r="L232" s="129">
        <f t="shared" ca="1" si="315"/>
        <v>0</v>
      </c>
      <c r="M232" s="129">
        <f t="shared" ca="1" si="315"/>
        <v>0</v>
      </c>
      <c r="N232" s="129">
        <f t="shared" ca="1" si="315"/>
        <v>0</v>
      </c>
      <c r="O232" s="129">
        <f t="shared" ca="1" si="315"/>
        <v>0</v>
      </c>
      <c r="P232" s="129">
        <f t="shared" ca="1" si="315"/>
        <v>0</v>
      </c>
      <c r="Q232" s="129">
        <f t="shared" ca="1" si="315"/>
        <v>0</v>
      </c>
      <c r="R232" s="129">
        <f t="shared" ca="1" si="315"/>
        <v>0</v>
      </c>
      <c r="S232" s="129">
        <f t="shared" ca="1" si="315"/>
        <v>0</v>
      </c>
      <c r="T232" s="129">
        <f t="shared" ca="1" si="315"/>
        <v>0</v>
      </c>
      <c r="U232" s="129">
        <f t="shared" ca="1" si="315"/>
        <v>0</v>
      </c>
      <c r="V232" s="129">
        <f t="shared" ca="1" si="315"/>
        <v>0</v>
      </c>
      <c r="W232" s="129">
        <f t="shared" ca="1" si="315"/>
        <v>0</v>
      </c>
      <c r="X232" s="129">
        <f t="shared" ca="1" si="315"/>
        <v>0</v>
      </c>
      <c r="Y232" s="129">
        <f t="shared" ca="1" si="315"/>
        <v>0</v>
      </c>
      <c r="Z232" s="129">
        <f t="shared" ca="1" si="315"/>
        <v>0</v>
      </c>
      <c r="AA232" s="129">
        <f t="shared" ca="1" si="315"/>
        <v>0</v>
      </c>
      <c r="AB232" s="129">
        <f t="shared" ca="1" si="315"/>
        <v>0</v>
      </c>
      <c r="AC232" s="129">
        <f t="shared" ca="1" si="315"/>
        <v>0</v>
      </c>
      <c r="AD232" s="129">
        <f t="shared" ca="1" si="315"/>
        <v>0</v>
      </c>
      <c r="AE232" s="129">
        <f t="shared" ca="1" si="315"/>
        <v>0</v>
      </c>
      <c r="AF232" s="129">
        <f t="shared" ca="1" si="315"/>
        <v>0</v>
      </c>
      <c r="AG232" s="129">
        <f t="shared" ca="1" si="315"/>
        <v>0</v>
      </c>
      <c r="AH232" s="129">
        <f t="shared" ca="1" si="315"/>
        <v>0</v>
      </c>
      <c r="AI232" s="129">
        <f t="shared" ca="1" si="315"/>
        <v>0</v>
      </c>
      <c r="AJ232" s="129">
        <f t="shared" ca="1" si="315"/>
        <v>0</v>
      </c>
      <c r="AK232" s="129">
        <f t="shared" ca="1" si="315"/>
        <v>0</v>
      </c>
      <c r="AL232" s="129">
        <f t="shared" ca="1" si="315"/>
        <v>0</v>
      </c>
      <c r="AM232" s="129">
        <f t="shared" ca="1" si="315"/>
        <v>0</v>
      </c>
      <c r="AN232" s="129">
        <f t="shared" ref="AN232:BS232" ca="1" si="316">(AN130+AN160)*AN$17</f>
        <v>0</v>
      </c>
      <c r="AO232" s="129">
        <f t="shared" ca="1" si="316"/>
        <v>0</v>
      </c>
      <c r="AP232" s="129">
        <f t="shared" ca="1" si="316"/>
        <v>0</v>
      </c>
      <c r="AQ232" s="129">
        <f t="shared" ca="1" si="316"/>
        <v>0</v>
      </c>
      <c r="AR232" s="129">
        <f t="shared" ca="1" si="316"/>
        <v>0</v>
      </c>
      <c r="AS232" s="129">
        <f t="shared" ca="1" si="316"/>
        <v>0</v>
      </c>
      <c r="AT232" s="129">
        <f t="shared" ca="1" si="316"/>
        <v>0</v>
      </c>
      <c r="AU232" s="129">
        <f t="shared" ca="1" si="316"/>
        <v>0</v>
      </c>
      <c r="AV232" s="129">
        <f t="shared" ca="1" si="316"/>
        <v>0</v>
      </c>
      <c r="AW232" s="129">
        <f t="shared" ca="1" si="316"/>
        <v>0</v>
      </c>
      <c r="AX232" s="129">
        <f t="shared" ca="1" si="316"/>
        <v>0</v>
      </c>
      <c r="AY232" s="129">
        <f t="shared" ca="1" si="316"/>
        <v>0</v>
      </c>
      <c r="AZ232" s="129">
        <f t="shared" ca="1" si="316"/>
        <v>0</v>
      </c>
      <c r="BA232" s="129">
        <f t="shared" ca="1" si="316"/>
        <v>0</v>
      </c>
      <c r="BB232" s="129">
        <f t="shared" ca="1" si="316"/>
        <v>0</v>
      </c>
      <c r="BC232" s="129">
        <f t="shared" ca="1" si="316"/>
        <v>0</v>
      </c>
      <c r="BD232" s="129">
        <f t="shared" ca="1" si="316"/>
        <v>0</v>
      </c>
      <c r="BE232" s="129">
        <f t="shared" ca="1" si="316"/>
        <v>0</v>
      </c>
      <c r="BF232" s="129">
        <f t="shared" ca="1" si="316"/>
        <v>0</v>
      </c>
      <c r="BG232" s="129">
        <f t="shared" ca="1" si="316"/>
        <v>0</v>
      </c>
      <c r="BH232" s="129">
        <f t="shared" ca="1" si="316"/>
        <v>0</v>
      </c>
      <c r="BI232" s="129">
        <f t="shared" ca="1" si="316"/>
        <v>0</v>
      </c>
      <c r="BJ232" s="129">
        <f t="shared" ca="1" si="316"/>
        <v>0</v>
      </c>
      <c r="BK232" s="129">
        <f t="shared" ca="1" si="316"/>
        <v>0</v>
      </c>
      <c r="BL232" s="129">
        <f t="shared" ca="1" si="316"/>
        <v>0</v>
      </c>
      <c r="BM232" s="129">
        <f t="shared" ca="1" si="316"/>
        <v>0</v>
      </c>
      <c r="BN232" s="129">
        <f t="shared" ca="1" si="316"/>
        <v>0</v>
      </c>
      <c r="BO232" s="129">
        <f t="shared" ca="1" si="316"/>
        <v>0</v>
      </c>
      <c r="BP232" s="129">
        <f t="shared" ca="1" si="316"/>
        <v>0</v>
      </c>
      <c r="BQ232" s="129">
        <f t="shared" ca="1" si="316"/>
        <v>0</v>
      </c>
      <c r="BR232" s="129">
        <f t="shared" ca="1" si="316"/>
        <v>0</v>
      </c>
      <c r="BS232" s="129">
        <f t="shared" ca="1" si="316"/>
        <v>0</v>
      </c>
      <c r="BT232" s="129">
        <f t="shared" ref="BT232:CC232" ca="1" si="317">(BT130+BT160)*BT$17</f>
        <v>0</v>
      </c>
      <c r="BU232" s="129">
        <f t="shared" ca="1" si="317"/>
        <v>0</v>
      </c>
      <c r="BV232" s="129">
        <f t="shared" ca="1" si="317"/>
        <v>0</v>
      </c>
      <c r="BW232" s="129">
        <f t="shared" ca="1" si="317"/>
        <v>0</v>
      </c>
      <c r="BX232" s="129">
        <f t="shared" ca="1" si="317"/>
        <v>0</v>
      </c>
      <c r="BY232" s="129">
        <f t="shared" ca="1" si="317"/>
        <v>0</v>
      </c>
      <c r="BZ232" s="129">
        <f t="shared" ca="1" si="317"/>
        <v>0</v>
      </c>
      <c r="CA232" s="129">
        <f t="shared" ca="1" si="317"/>
        <v>0</v>
      </c>
      <c r="CB232" s="129">
        <f t="shared" ca="1" si="317"/>
        <v>0</v>
      </c>
      <c r="CC232" s="129">
        <f t="shared" ca="1" si="317"/>
        <v>0</v>
      </c>
    </row>
    <row r="233" spans="2:81" outlineLevel="1" x14ac:dyDescent="0.25">
      <c r="B233" s="92" t="str">
        <f>Inputs!B53</f>
        <v>[Not Used]</v>
      </c>
      <c r="C233" s="98" t="str">
        <f>"Real "&amp;Inputs!$C$8</f>
        <v>Real 2010</v>
      </c>
      <c r="F233" s="238">
        <f t="shared" ca="1" si="263"/>
        <v>0</v>
      </c>
      <c r="H233" s="129">
        <f t="shared" ref="H233:AM233" ca="1" si="318">(H131+H161)*H$17</f>
        <v>0</v>
      </c>
      <c r="I233" s="129">
        <f t="shared" ca="1" si="318"/>
        <v>0</v>
      </c>
      <c r="J233" s="129">
        <f t="shared" ca="1" si="318"/>
        <v>0</v>
      </c>
      <c r="K233" s="129">
        <f t="shared" ca="1" si="318"/>
        <v>0</v>
      </c>
      <c r="L233" s="129">
        <f t="shared" ca="1" si="318"/>
        <v>0</v>
      </c>
      <c r="M233" s="129">
        <f t="shared" ca="1" si="318"/>
        <v>0</v>
      </c>
      <c r="N233" s="129">
        <f t="shared" ca="1" si="318"/>
        <v>0</v>
      </c>
      <c r="O233" s="129">
        <f t="shared" ca="1" si="318"/>
        <v>0</v>
      </c>
      <c r="P233" s="129">
        <f t="shared" ca="1" si="318"/>
        <v>0</v>
      </c>
      <c r="Q233" s="129">
        <f t="shared" ca="1" si="318"/>
        <v>0</v>
      </c>
      <c r="R233" s="129">
        <f t="shared" ca="1" si="318"/>
        <v>0</v>
      </c>
      <c r="S233" s="129">
        <f t="shared" ca="1" si="318"/>
        <v>0</v>
      </c>
      <c r="T233" s="129">
        <f t="shared" ca="1" si="318"/>
        <v>0</v>
      </c>
      <c r="U233" s="129">
        <f t="shared" ca="1" si="318"/>
        <v>0</v>
      </c>
      <c r="V233" s="129">
        <f t="shared" ca="1" si="318"/>
        <v>0</v>
      </c>
      <c r="W233" s="129">
        <f t="shared" ca="1" si="318"/>
        <v>0</v>
      </c>
      <c r="X233" s="129">
        <f t="shared" ca="1" si="318"/>
        <v>0</v>
      </c>
      <c r="Y233" s="129">
        <f t="shared" ca="1" si="318"/>
        <v>0</v>
      </c>
      <c r="Z233" s="129">
        <f t="shared" ca="1" si="318"/>
        <v>0</v>
      </c>
      <c r="AA233" s="129">
        <f t="shared" ca="1" si="318"/>
        <v>0</v>
      </c>
      <c r="AB233" s="129">
        <f t="shared" ca="1" si="318"/>
        <v>0</v>
      </c>
      <c r="AC233" s="129">
        <f t="shared" ca="1" si="318"/>
        <v>0</v>
      </c>
      <c r="AD233" s="129">
        <f t="shared" ca="1" si="318"/>
        <v>0</v>
      </c>
      <c r="AE233" s="129">
        <f t="shared" ca="1" si="318"/>
        <v>0</v>
      </c>
      <c r="AF233" s="129">
        <f t="shared" ca="1" si="318"/>
        <v>0</v>
      </c>
      <c r="AG233" s="129">
        <f t="shared" ca="1" si="318"/>
        <v>0</v>
      </c>
      <c r="AH233" s="129">
        <f t="shared" ca="1" si="318"/>
        <v>0</v>
      </c>
      <c r="AI233" s="129">
        <f t="shared" ca="1" si="318"/>
        <v>0</v>
      </c>
      <c r="AJ233" s="129">
        <f t="shared" ca="1" si="318"/>
        <v>0</v>
      </c>
      <c r="AK233" s="129">
        <f t="shared" ca="1" si="318"/>
        <v>0</v>
      </c>
      <c r="AL233" s="129">
        <f t="shared" ca="1" si="318"/>
        <v>0</v>
      </c>
      <c r="AM233" s="129">
        <f t="shared" ca="1" si="318"/>
        <v>0</v>
      </c>
      <c r="AN233" s="129">
        <f t="shared" ref="AN233:BS233" ca="1" si="319">(AN131+AN161)*AN$17</f>
        <v>0</v>
      </c>
      <c r="AO233" s="129">
        <f t="shared" ca="1" si="319"/>
        <v>0</v>
      </c>
      <c r="AP233" s="129">
        <f t="shared" ca="1" si="319"/>
        <v>0</v>
      </c>
      <c r="AQ233" s="129">
        <f t="shared" ca="1" si="319"/>
        <v>0</v>
      </c>
      <c r="AR233" s="129">
        <f t="shared" ca="1" si="319"/>
        <v>0</v>
      </c>
      <c r="AS233" s="129">
        <f t="shared" ca="1" si="319"/>
        <v>0</v>
      </c>
      <c r="AT233" s="129">
        <f t="shared" ca="1" si="319"/>
        <v>0</v>
      </c>
      <c r="AU233" s="129">
        <f t="shared" ca="1" si="319"/>
        <v>0</v>
      </c>
      <c r="AV233" s="129">
        <f t="shared" ca="1" si="319"/>
        <v>0</v>
      </c>
      <c r="AW233" s="129">
        <f t="shared" ca="1" si="319"/>
        <v>0</v>
      </c>
      <c r="AX233" s="129">
        <f t="shared" ca="1" si="319"/>
        <v>0</v>
      </c>
      <c r="AY233" s="129">
        <f t="shared" ca="1" si="319"/>
        <v>0</v>
      </c>
      <c r="AZ233" s="129">
        <f t="shared" ca="1" si="319"/>
        <v>0</v>
      </c>
      <c r="BA233" s="129">
        <f t="shared" ca="1" si="319"/>
        <v>0</v>
      </c>
      <c r="BB233" s="129">
        <f t="shared" ca="1" si="319"/>
        <v>0</v>
      </c>
      <c r="BC233" s="129">
        <f t="shared" ca="1" si="319"/>
        <v>0</v>
      </c>
      <c r="BD233" s="129">
        <f t="shared" ca="1" si="319"/>
        <v>0</v>
      </c>
      <c r="BE233" s="129">
        <f t="shared" ca="1" si="319"/>
        <v>0</v>
      </c>
      <c r="BF233" s="129">
        <f t="shared" ca="1" si="319"/>
        <v>0</v>
      </c>
      <c r="BG233" s="129">
        <f t="shared" ca="1" si="319"/>
        <v>0</v>
      </c>
      <c r="BH233" s="129">
        <f t="shared" ca="1" si="319"/>
        <v>0</v>
      </c>
      <c r="BI233" s="129">
        <f t="shared" ca="1" si="319"/>
        <v>0</v>
      </c>
      <c r="BJ233" s="129">
        <f t="shared" ca="1" si="319"/>
        <v>0</v>
      </c>
      <c r="BK233" s="129">
        <f t="shared" ca="1" si="319"/>
        <v>0</v>
      </c>
      <c r="BL233" s="129">
        <f t="shared" ca="1" si="319"/>
        <v>0</v>
      </c>
      <c r="BM233" s="129">
        <f t="shared" ca="1" si="319"/>
        <v>0</v>
      </c>
      <c r="BN233" s="129">
        <f t="shared" ca="1" si="319"/>
        <v>0</v>
      </c>
      <c r="BO233" s="129">
        <f t="shared" ca="1" si="319"/>
        <v>0</v>
      </c>
      <c r="BP233" s="129">
        <f t="shared" ca="1" si="319"/>
        <v>0</v>
      </c>
      <c r="BQ233" s="129">
        <f t="shared" ca="1" si="319"/>
        <v>0</v>
      </c>
      <c r="BR233" s="129">
        <f t="shared" ca="1" si="319"/>
        <v>0</v>
      </c>
      <c r="BS233" s="129">
        <f t="shared" ca="1" si="319"/>
        <v>0</v>
      </c>
      <c r="BT233" s="129">
        <f t="shared" ref="BT233:CC233" ca="1" si="320">(BT131+BT161)*BT$17</f>
        <v>0</v>
      </c>
      <c r="BU233" s="129">
        <f t="shared" ca="1" si="320"/>
        <v>0</v>
      </c>
      <c r="BV233" s="129">
        <f t="shared" ca="1" si="320"/>
        <v>0</v>
      </c>
      <c r="BW233" s="129">
        <f t="shared" ca="1" si="320"/>
        <v>0</v>
      </c>
      <c r="BX233" s="129">
        <f t="shared" ca="1" si="320"/>
        <v>0</v>
      </c>
      <c r="BY233" s="129">
        <f t="shared" ca="1" si="320"/>
        <v>0</v>
      </c>
      <c r="BZ233" s="129">
        <f t="shared" ca="1" si="320"/>
        <v>0</v>
      </c>
      <c r="CA233" s="129">
        <f t="shared" ca="1" si="320"/>
        <v>0</v>
      </c>
      <c r="CB233" s="129">
        <f t="shared" ca="1" si="320"/>
        <v>0</v>
      </c>
      <c r="CC233" s="129">
        <f t="shared" ca="1" si="320"/>
        <v>0</v>
      </c>
    </row>
    <row r="234" spans="2:81" outlineLevel="1" x14ac:dyDescent="0.25">
      <c r="B234" s="92" t="str">
        <f>Inputs!B54</f>
        <v>[Not Used]</v>
      </c>
      <c r="C234" s="98" t="str">
        <f>"Real "&amp;Inputs!$C$8</f>
        <v>Real 2010</v>
      </c>
      <c r="F234" s="238">
        <f t="shared" ca="1" si="263"/>
        <v>0</v>
      </c>
      <c r="H234" s="129">
        <f t="shared" ref="H234:AM234" ca="1" si="321">(H132+H162)*H$17</f>
        <v>0</v>
      </c>
      <c r="I234" s="129">
        <f t="shared" ca="1" si="321"/>
        <v>0</v>
      </c>
      <c r="J234" s="129">
        <f t="shared" ca="1" si="321"/>
        <v>0</v>
      </c>
      <c r="K234" s="129">
        <f t="shared" ca="1" si="321"/>
        <v>0</v>
      </c>
      <c r="L234" s="129">
        <f t="shared" ca="1" si="321"/>
        <v>0</v>
      </c>
      <c r="M234" s="129">
        <f t="shared" ca="1" si="321"/>
        <v>0</v>
      </c>
      <c r="N234" s="129">
        <f t="shared" ca="1" si="321"/>
        <v>0</v>
      </c>
      <c r="O234" s="129">
        <f t="shared" ca="1" si="321"/>
        <v>0</v>
      </c>
      <c r="P234" s="129">
        <f t="shared" ca="1" si="321"/>
        <v>0</v>
      </c>
      <c r="Q234" s="129">
        <f t="shared" ca="1" si="321"/>
        <v>0</v>
      </c>
      <c r="R234" s="129">
        <f t="shared" ca="1" si="321"/>
        <v>0</v>
      </c>
      <c r="S234" s="129">
        <f t="shared" ca="1" si="321"/>
        <v>0</v>
      </c>
      <c r="T234" s="129">
        <f t="shared" ca="1" si="321"/>
        <v>0</v>
      </c>
      <c r="U234" s="129">
        <f t="shared" ca="1" si="321"/>
        <v>0</v>
      </c>
      <c r="V234" s="129">
        <f t="shared" ca="1" si="321"/>
        <v>0</v>
      </c>
      <c r="W234" s="129">
        <f t="shared" ca="1" si="321"/>
        <v>0</v>
      </c>
      <c r="X234" s="129">
        <f t="shared" ca="1" si="321"/>
        <v>0</v>
      </c>
      <c r="Y234" s="129">
        <f t="shared" ca="1" si="321"/>
        <v>0</v>
      </c>
      <c r="Z234" s="129">
        <f t="shared" ca="1" si="321"/>
        <v>0</v>
      </c>
      <c r="AA234" s="129">
        <f t="shared" ca="1" si="321"/>
        <v>0</v>
      </c>
      <c r="AB234" s="129">
        <f t="shared" ca="1" si="321"/>
        <v>0</v>
      </c>
      <c r="AC234" s="129">
        <f t="shared" ca="1" si="321"/>
        <v>0</v>
      </c>
      <c r="AD234" s="129">
        <f t="shared" ca="1" si="321"/>
        <v>0</v>
      </c>
      <c r="AE234" s="129">
        <f t="shared" ca="1" si="321"/>
        <v>0</v>
      </c>
      <c r="AF234" s="129">
        <f t="shared" ca="1" si="321"/>
        <v>0</v>
      </c>
      <c r="AG234" s="129">
        <f t="shared" ca="1" si="321"/>
        <v>0</v>
      </c>
      <c r="AH234" s="129">
        <f t="shared" ca="1" si="321"/>
        <v>0</v>
      </c>
      <c r="AI234" s="129">
        <f t="shared" ca="1" si="321"/>
        <v>0</v>
      </c>
      <c r="AJ234" s="129">
        <f t="shared" ca="1" si="321"/>
        <v>0</v>
      </c>
      <c r="AK234" s="129">
        <f t="shared" ca="1" si="321"/>
        <v>0</v>
      </c>
      <c r="AL234" s="129">
        <f t="shared" ca="1" si="321"/>
        <v>0</v>
      </c>
      <c r="AM234" s="129">
        <f t="shared" ca="1" si="321"/>
        <v>0</v>
      </c>
      <c r="AN234" s="129">
        <f t="shared" ref="AN234:BS234" ca="1" si="322">(AN132+AN162)*AN$17</f>
        <v>0</v>
      </c>
      <c r="AO234" s="129">
        <f t="shared" ca="1" si="322"/>
        <v>0</v>
      </c>
      <c r="AP234" s="129">
        <f t="shared" ca="1" si="322"/>
        <v>0</v>
      </c>
      <c r="AQ234" s="129">
        <f t="shared" ca="1" si="322"/>
        <v>0</v>
      </c>
      <c r="AR234" s="129">
        <f t="shared" ca="1" si="322"/>
        <v>0</v>
      </c>
      <c r="AS234" s="129">
        <f t="shared" ca="1" si="322"/>
        <v>0</v>
      </c>
      <c r="AT234" s="129">
        <f t="shared" ca="1" si="322"/>
        <v>0</v>
      </c>
      <c r="AU234" s="129">
        <f t="shared" ca="1" si="322"/>
        <v>0</v>
      </c>
      <c r="AV234" s="129">
        <f t="shared" ca="1" si="322"/>
        <v>0</v>
      </c>
      <c r="AW234" s="129">
        <f t="shared" ca="1" si="322"/>
        <v>0</v>
      </c>
      <c r="AX234" s="129">
        <f t="shared" ca="1" si="322"/>
        <v>0</v>
      </c>
      <c r="AY234" s="129">
        <f t="shared" ca="1" si="322"/>
        <v>0</v>
      </c>
      <c r="AZ234" s="129">
        <f t="shared" ca="1" si="322"/>
        <v>0</v>
      </c>
      <c r="BA234" s="129">
        <f t="shared" ca="1" si="322"/>
        <v>0</v>
      </c>
      <c r="BB234" s="129">
        <f t="shared" ca="1" si="322"/>
        <v>0</v>
      </c>
      <c r="BC234" s="129">
        <f t="shared" ca="1" si="322"/>
        <v>0</v>
      </c>
      <c r="BD234" s="129">
        <f t="shared" ca="1" si="322"/>
        <v>0</v>
      </c>
      <c r="BE234" s="129">
        <f t="shared" ca="1" si="322"/>
        <v>0</v>
      </c>
      <c r="BF234" s="129">
        <f t="shared" ca="1" si="322"/>
        <v>0</v>
      </c>
      <c r="BG234" s="129">
        <f t="shared" ca="1" si="322"/>
        <v>0</v>
      </c>
      <c r="BH234" s="129">
        <f t="shared" ca="1" si="322"/>
        <v>0</v>
      </c>
      <c r="BI234" s="129">
        <f t="shared" ca="1" si="322"/>
        <v>0</v>
      </c>
      <c r="BJ234" s="129">
        <f t="shared" ca="1" si="322"/>
        <v>0</v>
      </c>
      <c r="BK234" s="129">
        <f t="shared" ca="1" si="322"/>
        <v>0</v>
      </c>
      <c r="BL234" s="129">
        <f t="shared" ca="1" si="322"/>
        <v>0</v>
      </c>
      <c r="BM234" s="129">
        <f t="shared" ca="1" si="322"/>
        <v>0</v>
      </c>
      <c r="BN234" s="129">
        <f t="shared" ca="1" si="322"/>
        <v>0</v>
      </c>
      <c r="BO234" s="129">
        <f t="shared" ca="1" si="322"/>
        <v>0</v>
      </c>
      <c r="BP234" s="129">
        <f t="shared" ca="1" si="322"/>
        <v>0</v>
      </c>
      <c r="BQ234" s="129">
        <f t="shared" ca="1" si="322"/>
        <v>0</v>
      </c>
      <c r="BR234" s="129">
        <f t="shared" ca="1" si="322"/>
        <v>0</v>
      </c>
      <c r="BS234" s="129">
        <f t="shared" ca="1" si="322"/>
        <v>0</v>
      </c>
      <c r="BT234" s="129">
        <f t="shared" ref="BT234:CC234" ca="1" si="323">(BT132+BT162)*BT$17</f>
        <v>0</v>
      </c>
      <c r="BU234" s="129">
        <f t="shared" ca="1" si="323"/>
        <v>0</v>
      </c>
      <c r="BV234" s="129">
        <f t="shared" ca="1" si="323"/>
        <v>0</v>
      </c>
      <c r="BW234" s="129">
        <f t="shared" ca="1" si="323"/>
        <v>0</v>
      </c>
      <c r="BX234" s="129">
        <f t="shared" ca="1" si="323"/>
        <v>0</v>
      </c>
      <c r="BY234" s="129">
        <f t="shared" ca="1" si="323"/>
        <v>0</v>
      </c>
      <c r="BZ234" s="129">
        <f t="shared" ca="1" si="323"/>
        <v>0</v>
      </c>
      <c r="CA234" s="129">
        <f t="shared" ca="1" si="323"/>
        <v>0</v>
      </c>
      <c r="CB234" s="129">
        <f t="shared" ca="1" si="323"/>
        <v>0</v>
      </c>
      <c r="CC234" s="129">
        <f t="shared" ca="1" si="323"/>
        <v>0</v>
      </c>
    </row>
    <row r="235" spans="2:81" outlineLevel="1" x14ac:dyDescent="0.25">
      <c r="B235" s="92" t="str">
        <f>Inputs!B55</f>
        <v>[Not Used]</v>
      </c>
      <c r="C235" s="98" t="str">
        <f>"Real "&amp;Inputs!$C$8</f>
        <v>Real 2010</v>
      </c>
      <c r="F235" s="238">
        <f t="shared" ca="1" si="263"/>
        <v>0</v>
      </c>
      <c r="H235" s="129">
        <f t="shared" ref="H235:AM235" ca="1" si="324">(H133+H163)*H$17</f>
        <v>0</v>
      </c>
      <c r="I235" s="129">
        <f t="shared" ca="1" si="324"/>
        <v>0</v>
      </c>
      <c r="J235" s="129">
        <f t="shared" ca="1" si="324"/>
        <v>0</v>
      </c>
      <c r="K235" s="129">
        <f t="shared" ca="1" si="324"/>
        <v>0</v>
      </c>
      <c r="L235" s="129">
        <f t="shared" ca="1" si="324"/>
        <v>0</v>
      </c>
      <c r="M235" s="129">
        <f t="shared" ca="1" si="324"/>
        <v>0</v>
      </c>
      <c r="N235" s="129">
        <f t="shared" ca="1" si="324"/>
        <v>0</v>
      </c>
      <c r="O235" s="129">
        <f t="shared" ca="1" si="324"/>
        <v>0</v>
      </c>
      <c r="P235" s="129">
        <f t="shared" ca="1" si="324"/>
        <v>0</v>
      </c>
      <c r="Q235" s="129">
        <f t="shared" ca="1" si="324"/>
        <v>0</v>
      </c>
      <c r="R235" s="129">
        <f t="shared" ca="1" si="324"/>
        <v>0</v>
      </c>
      <c r="S235" s="129">
        <f t="shared" ca="1" si="324"/>
        <v>0</v>
      </c>
      <c r="T235" s="129">
        <f t="shared" ca="1" si="324"/>
        <v>0</v>
      </c>
      <c r="U235" s="129">
        <f t="shared" ca="1" si="324"/>
        <v>0</v>
      </c>
      <c r="V235" s="129">
        <f t="shared" ca="1" si="324"/>
        <v>0</v>
      </c>
      <c r="W235" s="129">
        <f t="shared" ca="1" si="324"/>
        <v>0</v>
      </c>
      <c r="X235" s="129">
        <f t="shared" ca="1" si="324"/>
        <v>0</v>
      </c>
      <c r="Y235" s="129">
        <f t="shared" ca="1" si="324"/>
        <v>0</v>
      </c>
      <c r="Z235" s="129">
        <f t="shared" ca="1" si="324"/>
        <v>0</v>
      </c>
      <c r="AA235" s="129">
        <f t="shared" ca="1" si="324"/>
        <v>0</v>
      </c>
      <c r="AB235" s="129">
        <f t="shared" ca="1" si="324"/>
        <v>0</v>
      </c>
      <c r="AC235" s="129">
        <f t="shared" ca="1" si="324"/>
        <v>0</v>
      </c>
      <c r="AD235" s="129">
        <f t="shared" ca="1" si="324"/>
        <v>0</v>
      </c>
      <c r="AE235" s="129">
        <f t="shared" ca="1" si="324"/>
        <v>0</v>
      </c>
      <c r="AF235" s="129">
        <f t="shared" ca="1" si="324"/>
        <v>0</v>
      </c>
      <c r="AG235" s="129">
        <f t="shared" ca="1" si="324"/>
        <v>0</v>
      </c>
      <c r="AH235" s="129">
        <f t="shared" ca="1" si="324"/>
        <v>0</v>
      </c>
      <c r="AI235" s="129">
        <f t="shared" ca="1" si="324"/>
        <v>0</v>
      </c>
      <c r="AJ235" s="129">
        <f t="shared" ca="1" si="324"/>
        <v>0</v>
      </c>
      <c r="AK235" s="129">
        <f t="shared" ca="1" si="324"/>
        <v>0</v>
      </c>
      <c r="AL235" s="129">
        <f t="shared" ca="1" si="324"/>
        <v>0</v>
      </c>
      <c r="AM235" s="129">
        <f t="shared" ca="1" si="324"/>
        <v>0</v>
      </c>
      <c r="AN235" s="129">
        <f t="shared" ref="AN235:BS235" ca="1" si="325">(AN133+AN163)*AN$17</f>
        <v>0</v>
      </c>
      <c r="AO235" s="129">
        <f t="shared" ca="1" si="325"/>
        <v>0</v>
      </c>
      <c r="AP235" s="129">
        <f t="shared" ca="1" si="325"/>
        <v>0</v>
      </c>
      <c r="AQ235" s="129">
        <f t="shared" ca="1" si="325"/>
        <v>0</v>
      </c>
      <c r="AR235" s="129">
        <f t="shared" ca="1" si="325"/>
        <v>0</v>
      </c>
      <c r="AS235" s="129">
        <f t="shared" ca="1" si="325"/>
        <v>0</v>
      </c>
      <c r="AT235" s="129">
        <f t="shared" ca="1" si="325"/>
        <v>0</v>
      </c>
      <c r="AU235" s="129">
        <f t="shared" ca="1" si="325"/>
        <v>0</v>
      </c>
      <c r="AV235" s="129">
        <f t="shared" ca="1" si="325"/>
        <v>0</v>
      </c>
      <c r="AW235" s="129">
        <f t="shared" ca="1" si="325"/>
        <v>0</v>
      </c>
      <c r="AX235" s="129">
        <f t="shared" ca="1" si="325"/>
        <v>0</v>
      </c>
      <c r="AY235" s="129">
        <f t="shared" ca="1" si="325"/>
        <v>0</v>
      </c>
      <c r="AZ235" s="129">
        <f t="shared" ca="1" si="325"/>
        <v>0</v>
      </c>
      <c r="BA235" s="129">
        <f t="shared" ca="1" si="325"/>
        <v>0</v>
      </c>
      <c r="BB235" s="129">
        <f t="shared" ca="1" si="325"/>
        <v>0</v>
      </c>
      <c r="BC235" s="129">
        <f t="shared" ca="1" si="325"/>
        <v>0</v>
      </c>
      <c r="BD235" s="129">
        <f t="shared" ca="1" si="325"/>
        <v>0</v>
      </c>
      <c r="BE235" s="129">
        <f t="shared" ca="1" si="325"/>
        <v>0</v>
      </c>
      <c r="BF235" s="129">
        <f t="shared" ca="1" si="325"/>
        <v>0</v>
      </c>
      <c r="BG235" s="129">
        <f t="shared" ca="1" si="325"/>
        <v>0</v>
      </c>
      <c r="BH235" s="129">
        <f t="shared" ca="1" si="325"/>
        <v>0</v>
      </c>
      <c r="BI235" s="129">
        <f t="shared" ca="1" si="325"/>
        <v>0</v>
      </c>
      <c r="BJ235" s="129">
        <f t="shared" ca="1" si="325"/>
        <v>0</v>
      </c>
      <c r="BK235" s="129">
        <f t="shared" ca="1" si="325"/>
        <v>0</v>
      </c>
      <c r="BL235" s="129">
        <f t="shared" ca="1" si="325"/>
        <v>0</v>
      </c>
      <c r="BM235" s="129">
        <f t="shared" ca="1" si="325"/>
        <v>0</v>
      </c>
      <c r="BN235" s="129">
        <f t="shared" ca="1" si="325"/>
        <v>0</v>
      </c>
      <c r="BO235" s="129">
        <f t="shared" ca="1" si="325"/>
        <v>0</v>
      </c>
      <c r="BP235" s="129">
        <f t="shared" ca="1" si="325"/>
        <v>0</v>
      </c>
      <c r="BQ235" s="129">
        <f t="shared" ca="1" si="325"/>
        <v>0</v>
      </c>
      <c r="BR235" s="129">
        <f t="shared" ca="1" si="325"/>
        <v>0</v>
      </c>
      <c r="BS235" s="129">
        <f t="shared" ca="1" si="325"/>
        <v>0</v>
      </c>
      <c r="BT235" s="129">
        <f t="shared" ref="BT235:CC235" ca="1" si="326">(BT133+BT163)*BT$17</f>
        <v>0</v>
      </c>
      <c r="BU235" s="129">
        <f t="shared" ca="1" si="326"/>
        <v>0</v>
      </c>
      <c r="BV235" s="129">
        <f t="shared" ca="1" si="326"/>
        <v>0</v>
      </c>
      <c r="BW235" s="129">
        <f t="shared" ca="1" si="326"/>
        <v>0</v>
      </c>
      <c r="BX235" s="129">
        <f t="shared" ca="1" si="326"/>
        <v>0</v>
      </c>
      <c r="BY235" s="129">
        <f t="shared" ca="1" si="326"/>
        <v>0</v>
      </c>
      <c r="BZ235" s="129">
        <f t="shared" ca="1" si="326"/>
        <v>0</v>
      </c>
      <c r="CA235" s="129">
        <f t="shared" ca="1" si="326"/>
        <v>0</v>
      </c>
      <c r="CB235" s="129">
        <f t="shared" ca="1" si="326"/>
        <v>0</v>
      </c>
      <c r="CC235" s="129">
        <f t="shared" ca="1" si="326"/>
        <v>0</v>
      </c>
    </row>
    <row r="236" spans="2:81" outlineLevel="1" x14ac:dyDescent="0.25">
      <c r="B236" s="92" t="str">
        <f>Inputs!B56</f>
        <v>[Not Used]</v>
      </c>
      <c r="C236" s="98" t="str">
        <f>"Real "&amp;Inputs!$C$8</f>
        <v>Real 2010</v>
      </c>
      <c r="F236" s="238">
        <f t="shared" ca="1" si="263"/>
        <v>0</v>
      </c>
      <c r="H236" s="129">
        <f t="shared" ref="H236:AM236" ca="1" si="327">(H134+H164)*H$17</f>
        <v>0</v>
      </c>
      <c r="I236" s="129">
        <f t="shared" ca="1" si="327"/>
        <v>0</v>
      </c>
      <c r="J236" s="129">
        <f t="shared" ca="1" si="327"/>
        <v>0</v>
      </c>
      <c r="K236" s="129">
        <f t="shared" ca="1" si="327"/>
        <v>0</v>
      </c>
      <c r="L236" s="129">
        <f t="shared" ca="1" si="327"/>
        <v>0</v>
      </c>
      <c r="M236" s="129">
        <f t="shared" ca="1" si="327"/>
        <v>0</v>
      </c>
      <c r="N236" s="129">
        <f t="shared" ca="1" si="327"/>
        <v>0</v>
      </c>
      <c r="O236" s="129">
        <f t="shared" ca="1" si="327"/>
        <v>0</v>
      </c>
      <c r="P236" s="129">
        <f t="shared" ca="1" si="327"/>
        <v>0</v>
      </c>
      <c r="Q236" s="129">
        <f t="shared" ca="1" si="327"/>
        <v>0</v>
      </c>
      <c r="R236" s="129">
        <f t="shared" ca="1" si="327"/>
        <v>0</v>
      </c>
      <c r="S236" s="129">
        <f t="shared" ca="1" si="327"/>
        <v>0</v>
      </c>
      <c r="T236" s="129">
        <f t="shared" ca="1" si="327"/>
        <v>0</v>
      </c>
      <c r="U236" s="129">
        <f t="shared" ca="1" si="327"/>
        <v>0</v>
      </c>
      <c r="V236" s="129">
        <f t="shared" ca="1" si="327"/>
        <v>0</v>
      </c>
      <c r="W236" s="129">
        <f t="shared" ca="1" si="327"/>
        <v>0</v>
      </c>
      <c r="X236" s="129">
        <f t="shared" ca="1" si="327"/>
        <v>0</v>
      </c>
      <c r="Y236" s="129">
        <f t="shared" ca="1" si="327"/>
        <v>0</v>
      </c>
      <c r="Z236" s="129">
        <f t="shared" ca="1" si="327"/>
        <v>0</v>
      </c>
      <c r="AA236" s="129">
        <f t="shared" ca="1" si="327"/>
        <v>0</v>
      </c>
      <c r="AB236" s="129">
        <f t="shared" ca="1" si="327"/>
        <v>0</v>
      </c>
      <c r="AC236" s="129">
        <f t="shared" ca="1" si="327"/>
        <v>0</v>
      </c>
      <c r="AD236" s="129">
        <f t="shared" ca="1" si="327"/>
        <v>0</v>
      </c>
      <c r="AE236" s="129">
        <f t="shared" ca="1" si="327"/>
        <v>0</v>
      </c>
      <c r="AF236" s="129">
        <f t="shared" ca="1" si="327"/>
        <v>0</v>
      </c>
      <c r="AG236" s="129">
        <f t="shared" ca="1" si="327"/>
        <v>0</v>
      </c>
      <c r="AH236" s="129">
        <f t="shared" ca="1" si="327"/>
        <v>0</v>
      </c>
      <c r="AI236" s="129">
        <f t="shared" ca="1" si="327"/>
        <v>0</v>
      </c>
      <c r="AJ236" s="129">
        <f t="shared" ca="1" si="327"/>
        <v>0</v>
      </c>
      <c r="AK236" s="129">
        <f t="shared" ca="1" si="327"/>
        <v>0</v>
      </c>
      <c r="AL236" s="129">
        <f t="shared" ca="1" si="327"/>
        <v>0</v>
      </c>
      <c r="AM236" s="129">
        <f t="shared" ca="1" si="327"/>
        <v>0</v>
      </c>
      <c r="AN236" s="129">
        <f t="shared" ref="AN236:BS236" ca="1" si="328">(AN134+AN164)*AN$17</f>
        <v>0</v>
      </c>
      <c r="AO236" s="129">
        <f t="shared" ca="1" si="328"/>
        <v>0</v>
      </c>
      <c r="AP236" s="129">
        <f t="shared" ca="1" si="328"/>
        <v>0</v>
      </c>
      <c r="AQ236" s="129">
        <f t="shared" ca="1" si="328"/>
        <v>0</v>
      </c>
      <c r="AR236" s="129">
        <f t="shared" ca="1" si="328"/>
        <v>0</v>
      </c>
      <c r="AS236" s="129">
        <f t="shared" ca="1" si="328"/>
        <v>0</v>
      </c>
      <c r="AT236" s="129">
        <f t="shared" ca="1" si="328"/>
        <v>0</v>
      </c>
      <c r="AU236" s="129">
        <f t="shared" ca="1" si="328"/>
        <v>0</v>
      </c>
      <c r="AV236" s="129">
        <f t="shared" ca="1" si="328"/>
        <v>0</v>
      </c>
      <c r="AW236" s="129">
        <f t="shared" ca="1" si="328"/>
        <v>0</v>
      </c>
      <c r="AX236" s="129">
        <f t="shared" ca="1" si="328"/>
        <v>0</v>
      </c>
      <c r="AY236" s="129">
        <f t="shared" ca="1" si="328"/>
        <v>0</v>
      </c>
      <c r="AZ236" s="129">
        <f t="shared" ca="1" si="328"/>
        <v>0</v>
      </c>
      <c r="BA236" s="129">
        <f t="shared" ca="1" si="328"/>
        <v>0</v>
      </c>
      <c r="BB236" s="129">
        <f t="shared" ca="1" si="328"/>
        <v>0</v>
      </c>
      <c r="BC236" s="129">
        <f t="shared" ca="1" si="328"/>
        <v>0</v>
      </c>
      <c r="BD236" s="129">
        <f t="shared" ca="1" si="328"/>
        <v>0</v>
      </c>
      <c r="BE236" s="129">
        <f t="shared" ca="1" si="328"/>
        <v>0</v>
      </c>
      <c r="BF236" s="129">
        <f t="shared" ca="1" si="328"/>
        <v>0</v>
      </c>
      <c r="BG236" s="129">
        <f t="shared" ca="1" si="328"/>
        <v>0</v>
      </c>
      <c r="BH236" s="129">
        <f t="shared" ca="1" si="328"/>
        <v>0</v>
      </c>
      <c r="BI236" s="129">
        <f t="shared" ca="1" si="328"/>
        <v>0</v>
      </c>
      <c r="BJ236" s="129">
        <f t="shared" ca="1" si="328"/>
        <v>0</v>
      </c>
      <c r="BK236" s="129">
        <f t="shared" ca="1" si="328"/>
        <v>0</v>
      </c>
      <c r="BL236" s="129">
        <f t="shared" ca="1" si="328"/>
        <v>0</v>
      </c>
      <c r="BM236" s="129">
        <f t="shared" ca="1" si="328"/>
        <v>0</v>
      </c>
      <c r="BN236" s="129">
        <f t="shared" ca="1" si="328"/>
        <v>0</v>
      </c>
      <c r="BO236" s="129">
        <f t="shared" ca="1" si="328"/>
        <v>0</v>
      </c>
      <c r="BP236" s="129">
        <f t="shared" ca="1" si="328"/>
        <v>0</v>
      </c>
      <c r="BQ236" s="129">
        <f t="shared" ca="1" si="328"/>
        <v>0</v>
      </c>
      <c r="BR236" s="129">
        <f t="shared" ca="1" si="328"/>
        <v>0</v>
      </c>
      <c r="BS236" s="129">
        <f t="shared" ca="1" si="328"/>
        <v>0</v>
      </c>
      <c r="BT236" s="129">
        <f t="shared" ref="BT236:CC236" ca="1" si="329">(BT134+BT164)*BT$17</f>
        <v>0</v>
      </c>
      <c r="BU236" s="129">
        <f t="shared" ca="1" si="329"/>
        <v>0</v>
      </c>
      <c r="BV236" s="129">
        <f t="shared" ca="1" si="329"/>
        <v>0</v>
      </c>
      <c r="BW236" s="129">
        <f t="shared" ca="1" si="329"/>
        <v>0</v>
      </c>
      <c r="BX236" s="129">
        <f t="shared" ca="1" si="329"/>
        <v>0</v>
      </c>
      <c r="BY236" s="129">
        <f t="shared" ca="1" si="329"/>
        <v>0</v>
      </c>
      <c r="BZ236" s="129">
        <f t="shared" ca="1" si="329"/>
        <v>0</v>
      </c>
      <c r="CA236" s="129">
        <f t="shared" ca="1" si="329"/>
        <v>0</v>
      </c>
      <c r="CB236" s="129">
        <f t="shared" ca="1" si="329"/>
        <v>0</v>
      </c>
      <c r="CC236" s="129">
        <f t="shared" ca="1" si="329"/>
        <v>0</v>
      </c>
    </row>
    <row r="237" spans="2:81" outlineLevel="1" x14ac:dyDescent="0.25">
      <c r="B237" s="92" t="str">
        <f>Inputs!B57</f>
        <v>[Not Used]</v>
      </c>
      <c r="C237" s="98" t="str">
        <f>"Real "&amp;Inputs!$C$8</f>
        <v>Real 2010</v>
      </c>
      <c r="F237" s="238">
        <f t="shared" ca="1" si="263"/>
        <v>0</v>
      </c>
      <c r="H237" s="129">
        <f t="shared" ref="H237:AM237" ca="1" si="330">(H135+H165)*H$17</f>
        <v>0</v>
      </c>
      <c r="I237" s="129">
        <f t="shared" ca="1" si="330"/>
        <v>0</v>
      </c>
      <c r="J237" s="129">
        <f t="shared" ca="1" si="330"/>
        <v>0</v>
      </c>
      <c r="K237" s="129">
        <f t="shared" ca="1" si="330"/>
        <v>0</v>
      </c>
      <c r="L237" s="129">
        <f t="shared" ca="1" si="330"/>
        <v>0</v>
      </c>
      <c r="M237" s="129">
        <f t="shared" ca="1" si="330"/>
        <v>0</v>
      </c>
      <c r="N237" s="129">
        <f t="shared" ca="1" si="330"/>
        <v>0</v>
      </c>
      <c r="O237" s="129">
        <f t="shared" ca="1" si="330"/>
        <v>0</v>
      </c>
      <c r="P237" s="129">
        <f t="shared" ca="1" si="330"/>
        <v>0</v>
      </c>
      <c r="Q237" s="129">
        <f t="shared" ca="1" si="330"/>
        <v>0</v>
      </c>
      <c r="R237" s="129">
        <f t="shared" ca="1" si="330"/>
        <v>0</v>
      </c>
      <c r="S237" s="129">
        <f t="shared" ca="1" si="330"/>
        <v>0</v>
      </c>
      <c r="T237" s="129">
        <f t="shared" ca="1" si="330"/>
        <v>0</v>
      </c>
      <c r="U237" s="129">
        <f t="shared" ca="1" si="330"/>
        <v>0</v>
      </c>
      <c r="V237" s="129">
        <f t="shared" ca="1" si="330"/>
        <v>0</v>
      </c>
      <c r="W237" s="129">
        <f t="shared" ca="1" si="330"/>
        <v>0</v>
      </c>
      <c r="X237" s="129">
        <f t="shared" ca="1" si="330"/>
        <v>0</v>
      </c>
      <c r="Y237" s="129">
        <f t="shared" ca="1" si="330"/>
        <v>0</v>
      </c>
      <c r="Z237" s="129">
        <f t="shared" ca="1" si="330"/>
        <v>0</v>
      </c>
      <c r="AA237" s="129">
        <f t="shared" ca="1" si="330"/>
        <v>0</v>
      </c>
      <c r="AB237" s="129">
        <f t="shared" ca="1" si="330"/>
        <v>0</v>
      </c>
      <c r="AC237" s="129">
        <f t="shared" ca="1" si="330"/>
        <v>0</v>
      </c>
      <c r="AD237" s="129">
        <f t="shared" ca="1" si="330"/>
        <v>0</v>
      </c>
      <c r="AE237" s="129">
        <f t="shared" ca="1" si="330"/>
        <v>0</v>
      </c>
      <c r="AF237" s="129">
        <f t="shared" ca="1" si="330"/>
        <v>0</v>
      </c>
      <c r="AG237" s="129">
        <f t="shared" ca="1" si="330"/>
        <v>0</v>
      </c>
      <c r="AH237" s="129">
        <f t="shared" ca="1" si="330"/>
        <v>0</v>
      </c>
      <c r="AI237" s="129">
        <f t="shared" ca="1" si="330"/>
        <v>0</v>
      </c>
      <c r="AJ237" s="129">
        <f t="shared" ca="1" si="330"/>
        <v>0</v>
      </c>
      <c r="AK237" s="129">
        <f t="shared" ca="1" si="330"/>
        <v>0</v>
      </c>
      <c r="AL237" s="129">
        <f t="shared" ca="1" si="330"/>
        <v>0</v>
      </c>
      <c r="AM237" s="129">
        <f t="shared" ca="1" si="330"/>
        <v>0</v>
      </c>
      <c r="AN237" s="129">
        <f t="shared" ref="AN237:BS237" ca="1" si="331">(AN135+AN165)*AN$17</f>
        <v>0</v>
      </c>
      <c r="AO237" s="129">
        <f t="shared" ca="1" si="331"/>
        <v>0</v>
      </c>
      <c r="AP237" s="129">
        <f t="shared" ca="1" si="331"/>
        <v>0</v>
      </c>
      <c r="AQ237" s="129">
        <f t="shared" ca="1" si="331"/>
        <v>0</v>
      </c>
      <c r="AR237" s="129">
        <f t="shared" ca="1" si="331"/>
        <v>0</v>
      </c>
      <c r="AS237" s="129">
        <f t="shared" ca="1" si="331"/>
        <v>0</v>
      </c>
      <c r="AT237" s="129">
        <f t="shared" ca="1" si="331"/>
        <v>0</v>
      </c>
      <c r="AU237" s="129">
        <f t="shared" ca="1" si="331"/>
        <v>0</v>
      </c>
      <c r="AV237" s="129">
        <f t="shared" ca="1" si="331"/>
        <v>0</v>
      </c>
      <c r="AW237" s="129">
        <f t="shared" ca="1" si="331"/>
        <v>0</v>
      </c>
      <c r="AX237" s="129">
        <f t="shared" ca="1" si="331"/>
        <v>0</v>
      </c>
      <c r="AY237" s="129">
        <f t="shared" ca="1" si="331"/>
        <v>0</v>
      </c>
      <c r="AZ237" s="129">
        <f t="shared" ca="1" si="331"/>
        <v>0</v>
      </c>
      <c r="BA237" s="129">
        <f t="shared" ca="1" si="331"/>
        <v>0</v>
      </c>
      <c r="BB237" s="129">
        <f t="shared" ca="1" si="331"/>
        <v>0</v>
      </c>
      <c r="BC237" s="129">
        <f t="shared" ca="1" si="331"/>
        <v>0</v>
      </c>
      <c r="BD237" s="129">
        <f t="shared" ca="1" si="331"/>
        <v>0</v>
      </c>
      <c r="BE237" s="129">
        <f t="shared" ca="1" si="331"/>
        <v>0</v>
      </c>
      <c r="BF237" s="129">
        <f t="shared" ca="1" si="331"/>
        <v>0</v>
      </c>
      <c r="BG237" s="129">
        <f t="shared" ca="1" si="331"/>
        <v>0</v>
      </c>
      <c r="BH237" s="129">
        <f t="shared" ca="1" si="331"/>
        <v>0</v>
      </c>
      <c r="BI237" s="129">
        <f t="shared" ca="1" si="331"/>
        <v>0</v>
      </c>
      <c r="BJ237" s="129">
        <f t="shared" ca="1" si="331"/>
        <v>0</v>
      </c>
      <c r="BK237" s="129">
        <f t="shared" ca="1" si="331"/>
        <v>0</v>
      </c>
      <c r="BL237" s="129">
        <f t="shared" ca="1" si="331"/>
        <v>0</v>
      </c>
      <c r="BM237" s="129">
        <f t="shared" ca="1" si="331"/>
        <v>0</v>
      </c>
      <c r="BN237" s="129">
        <f t="shared" ca="1" si="331"/>
        <v>0</v>
      </c>
      <c r="BO237" s="129">
        <f t="shared" ca="1" si="331"/>
        <v>0</v>
      </c>
      <c r="BP237" s="129">
        <f t="shared" ca="1" si="331"/>
        <v>0</v>
      </c>
      <c r="BQ237" s="129">
        <f t="shared" ca="1" si="331"/>
        <v>0</v>
      </c>
      <c r="BR237" s="129">
        <f t="shared" ca="1" si="331"/>
        <v>0</v>
      </c>
      <c r="BS237" s="129">
        <f t="shared" ca="1" si="331"/>
        <v>0</v>
      </c>
      <c r="BT237" s="129">
        <f t="shared" ref="BT237:CC237" ca="1" si="332">(BT135+BT165)*BT$17</f>
        <v>0</v>
      </c>
      <c r="BU237" s="129">
        <f t="shared" ca="1" si="332"/>
        <v>0</v>
      </c>
      <c r="BV237" s="129">
        <f t="shared" ca="1" si="332"/>
        <v>0</v>
      </c>
      <c r="BW237" s="129">
        <f t="shared" ca="1" si="332"/>
        <v>0</v>
      </c>
      <c r="BX237" s="129">
        <f t="shared" ca="1" si="332"/>
        <v>0</v>
      </c>
      <c r="BY237" s="129">
        <f t="shared" ca="1" si="332"/>
        <v>0</v>
      </c>
      <c r="BZ237" s="129">
        <f t="shared" ca="1" si="332"/>
        <v>0</v>
      </c>
      <c r="CA237" s="129">
        <f t="shared" ca="1" si="332"/>
        <v>0</v>
      </c>
      <c r="CB237" s="129">
        <f t="shared" ca="1" si="332"/>
        <v>0</v>
      </c>
      <c r="CC237" s="129">
        <f t="shared" ca="1" si="332"/>
        <v>0</v>
      </c>
    </row>
    <row r="238" spans="2:81" outlineLevel="1" x14ac:dyDescent="0.25">
      <c r="B238" s="92" t="str">
        <f>Inputs!B58</f>
        <v>[Not Used]</v>
      </c>
      <c r="C238" s="98" t="str">
        <f>"Real "&amp;Inputs!$C$8</f>
        <v>Real 2010</v>
      </c>
      <c r="F238" s="238">
        <f t="shared" ca="1" si="263"/>
        <v>0</v>
      </c>
      <c r="H238" s="129">
        <f t="shared" ref="H238:AM238" ca="1" si="333">(H136+H166)*H$17</f>
        <v>0</v>
      </c>
      <c r="I238" s="129">
        <f t="shared" ca="1" si="333"/>
        <v>0</v>
      </c>
      <c r="J238" s="129">
        <f t="shared" ca="1" si="333"/>
        <v>0</v>
      </c>
      <c r="K238" s="129">
        <f t="shared" ca="1" si="333"/>
        <v>0</v>
      </c>
      <c r="L238" s="129">
        <f t="shared" ca="1" si="333"/>
        <v>0</v>
      </c>
      <c r="M238" s="129">
        <f t="shared" ca="1" si="333"/>
        <v>0</v>
      </c>
      <c r="N238" s="129">
        <f t="shared" ca="1" si="333"/>
        <v>0</v>
      </c>
      <c r="O238" s="129">
        <f t="shared" ca="1" si="333"/>
        <v>0</v>
      </c>
      <c r="P238" s="129">
        <f t="shared" ca="1" si="333"/>
        <v>0</v>
      </c>
      <c r="Q238" s="129">
        <f t="shared" ca="1" si="333"/>
        <v>0</v>
      </c>
      <c r="R238" s="129">
        <f t="shared" ca="1" si="333"/>
        <v>0</v>
      </c>
      <c r="S238" s="129">
        <f t="shared" ca="1" si="333"/>
        <v>0</v>
      </c>
      <c r="T238" s="129">
        <f t="shared" ca="1" si="333"/>
        <v>0</v>
      </c>
      <c r="U238" s="129">
        <f t="shared" ca="1" si="333"/>
        <v>0</v>
      </c>
      <c r="V238" s="129">
        <f t="shared" ca="1" si="333"/>
        <v>0</v>
      </c>
      <c r="W238" s="129">
        <f t="shared" ca="1" si="333"/>
        <v>0</v>
      </c>
      <c r="X238" s="129">
        <f t="shared" ca="1" si="333"/>
        <v>0</v>
      </c>
      <c r="Y238" s="129">
        <f t="shared" ca="1" si="333"/>
        <v>0</v>
      </c>
      <c r="Z238" s="129">
        <f t="shared" ca="1" si="333"/>
        <v>0</v>
      </c>
      <c r="AA238" s="129">
        <f t="shared" ca="1" si="333"/>
        <v>0</v>
      </c>
      <c r="AB238" s="129">
        <f t="shared" ca="1" si="333"/>
        <v>0</v>
      </c>
      <c r="AC238" s="129">
        <f t="shared" ca="1" si="333"/>
        <v>0</v>
      </c>
      <c r="AD238" s="129">
        <f t="shared" ca="1" si="333"/>
        <v>0</v>
      </c>
      <c r="AE238" s="129">
        <f t="shared" ca="1" si="333"/>
        <v>0</v>
      </c>
      <c r="AF238" s="129">
        <f t="shared" ca="1" si="333"/>
        <v>0</v>
      </c>
      <c r="AG238" s="129">
        <f t="shared" ca="1" si="333"/>
        <v>0</v>
      </c>
      <c r="AH238" s="129">
        <f t="shared" ca="1" si="333"/>
        <v>0</v>
      </c>
      <c r="AI238" s="129">
        <f t="shared" ca="1" si="333"/>
        <v>0</v>
      </c>
      <c r="AJ238" s="129">
        <f t="shared" ca="1" si="333"/>
        <v>0</v>
      </c>
      <c r="AK238" s="129">
        <f t="shared" ca="1" si="333"/>
        <v>0</v>
      </c>
      <c r="AL238" s="129">
        <f t="shared" ca="1" si="333"/>
        <v>0</v>
      </c>
      <c r="AM238" s="129">
        <f t="shared" ca="1" si="333"/>
        <v>0</v>
      </c>
      <c r="AN238" s="129">
        <f t="shared" ref="AN238:BS238" ca="1" si="334">(AN136+AN166)*AN$17</f>
        <v>0</v>
      </c>
      <c r="AO238" s="129">
        <f t="shared" ca="1" si="334"/>
        <v>0</v>
      </c>
      <c r="AP238" s="129">
        <f t="shared" ca="1" si="334"/>
        <v>0</v>
      </c>
      <c r="AQ238" s="129">
        <f t="shared" ca="1" si="334"/>
        <v>0</v>
      </c>
      <c r="AR238" s="129">
        <f t="shared" ca="1" si="334"/>
        <v>0</v>
      </c>
      <c r="AS238" s="129">
        <f t="shared" ca="1" si="334"/>
        <v>0</v>
      </c>
      <c r="AT238" s="129">
        <f t="shared" ca="1" si="334"/>
        <v>0</v>
      </c>
      <c r="AU238" s="129">
        <f t="shared" ca="1" si="334"/>
        <v>0</v>
      </c>
      <c r="AV238" s="129">
        <f t="shared" ca="1" si="334"/>
        <v>0</v>
      </c>
      <c r="AW238" s="129">
        <f t="shared" ca="1" si="334"/>
        <v>0</v>
      </c>
      <c r="AX238" s="129">
        <f t="shared" ca="1" si="334"/>
        <v>0</v>
      </c>
      <c r="AY238" s="129">
        <f t="shared" ca="1" si="334"/>
        <v>0</v>
      </c>
      <c r="AZ238" s="129">
        <f t="shared" ca="1" si="334"/>
        <v>0</v>
      </c>
      <c r="BA238" s="129">
        <f t="shared" ca="1" si="334"/>
        <v>0</v>
      </c>
      <c r="BB238" s="129">
        <f t="shared" ca="1" si="334"/>
        <v>0</v>
      </c>
      <c r="BC238" s="129">
        <f t="shared" ca="1" si="334"/>
        <v>0</v>
      </c>
      <c r="BD238" s="129">
        <f t="shared" ca="1" si="334"/>
        <v>0</v>
      </c>
      <c r="BE238" s="129">
        <f t="shared" ca="1" si="334"/>
        <v>0</v>
      </c>
      <c r="BF238" s="129">
        <f t="shared" ca="1" si="334"/>
        <v>0</v>
      </c>
      <c r="BG238" s="129">
        <f t="shared" ca="1" si="334"/>
        <v>0</v>
      </c>
      <c r="BH238" s="129">
        <f t="shared" ca="1" si="334"/>
        <v>0</v>
      </c>
      <c r="BI238" s="129">
        <f t="shared" ca="1" si="334"/>
        <v>0</v>
      </c>
      <c r="BJ238" s="129">
        <f t="shared" ca="1" si="334"/>
        <v>0</v>
      </c>
      <c r="BK238" s="129">
        <f t="shared" ca="1" si="334"/>
        <v>0</v>
      </c>
      <c r="BL238" s="129">
        <f t="shared" ca="1" si="334"/>
        <v>0</v>
      </c>
      <c r="BM238" s="129">
        <f t="shared" ca="1" si="334"/>
        <v>0</v>
      </c>
      <c r="BN238" s="129">
        <f t="shared" ca="1" si="334"/>
        <v>0</v>
      </c>
      <c r="BO238" s="129">
        <f t="shared" ca="1" si="334"/>
        <v>0</v>
      </c>
      <c r="BP238" s="129">
        <f t="shared" ca="1" si="334"/>
        <v>0</v>
      </c>
      <c r="BQ238" s="129">
        <f t="shared" ca="1" si="334"/>
        <v>0</v>
      </c>
      <c r="BR238" s="129">
        <f t="shared" ca="1" si="334"/>
        <v>0</v>
      </c>
      <c r="BS238" s="129">
        <f t="shared" ca="1" si="334"/>
        <v>0</v>
      </c>
      <c r="BT238" s="129">
        <f t="shared" ref="BT238:CC238" ca="1" si="335">(BT136+BT166)*BT$17</f>
        <v>0</v>
      </c>
      <c r="BU238" s="129">
        <f t="shared" ca="1" si="335"/>
        <v>0</v>
      </c>
      <c r="BV238" s="129">
        <f t="shared" ca="1" si="335"/>
        <v>0</v>
      </c>
      <c r="BW238" s="129">
        <f t="shared" ca="1" si="335"/>
        <v>0</v>
      </c>
      <c r="BX238" s="129">
        <f t="shared" ca="1" si="335"/>
        <v>0</v>
      </c>
      <c r="BY238" s="129">
        <f t="shared" ca="1" si="335"/>
        <v>0</v>
      </c>
      <c r="BZ238" s="129">
        <f t="shared" ca="1" si="335"/>
        <v>0</v>
      </c>
      <c r="CA238" s="129">
        <f t="shared" ca="1" si="335"/>
        <v>0</v>
      </c>
      <c r="CB238" s="129">
        <f t="shared" ca="1" si="335"/>
        <v>0</v>
      </c>
      <c r="CC238" s="129">
        <f t="shared" ca="1" si="335"/>
        <v>0</v>
      </c>
    </row>
    <row r="239" spans="2:81" outlineLevel="1" x14ac:dyDescent="0.25">
      <c r="B239" s="92" t="str">
        <f>Inputs!B59</f>
        <v>[Not Used]</v>
      </c>
      <c r="C239" s="98" t="str">
        <f>"Real "&amp;Inputs!$C$8</f>
        <v>Real 2010</v>
      </c>
      <c r="F239" s="238">
        <f t="shared" ca="1" si="263"/>
        <v>0</v>
      </c>
      <c r="H239" s="129">
        <f t="shared" ref="H239:AM239" ca="1" si="336">(H137+H167)*H$17</f>
        <v>0</v>
      </c>
      <c r="I239" s="129">
        <f t="shared" ca="1" si="336"/>
        <v>0</v>
      </c>
      <c r="J239" s="129">
        <f t="shared" ca="1" si="336"/>
        <v>0</v>
      </c>
      <c r="K239" s="129">
        <f t="shared" ca="1" si="336"/>
        <v>0</v>
      </c>
      <c r="L239" s="129">
        <f t="shared" ca="1" si="336"/>
        <v>0</v>
      </c>
      <c r="M239" s="129">
        <f t="shared" ca="1" si="336"/>
        <v>0</v>
      </c>
      <c r="N239" s="129">
        <f t="shared" ca="1" si="336"/>
        <v>0</v>
      </c>
      <c r="O239" s="129">
        <f t="shared" ca="1" si="336"/>
        <v>0</v>
      </c>
      <c r="P239" s="129">
        <f t="shared" ca="1" si="336"/>
        <v>0</v>
      </c>
      <c r="Q239" s="129">
        <f t="shared" ca="1" si="336"/>
        <v>0</v>
      </c>
      <c r="R239" s="129">
        <f t="shared" ca="1" si="336"/>
        <v>0</v>
      </c>
      <c r="S239" s="129">
        <f t="shared" ca="1" si="336"/>
        <v>0</v>
      </c>
      <c r="T239" s="129">
        <f t="shared" ca="1" si="336"/>
        <v>0</v>
      </c>
      <c r="U239" s="129">
        <f t="shared" ca="1" si="336"/>
        <v>0</v>
      </c>
      <c r="V239" s="129">
        <f t="shared" ca="1" si="336"/>
        <v>0</v>
      </c>
      <c r="W239" s="129">
        <f t="shared" ca="1" si="336"/>
        <v>0</v>
      </c>
      <c r="X239" s="129">
        <f t="shared" ca="1" si="336"/>
        <v>0</v>
      </c>
      <c r="Y239" s="129">
        <f t="shared" ca="1" si="336"/>
        <v>0</v>
      </c>
      <c r="Z239" s="129">
        <f t="shared" ca="1" si="336"/>
        <v>0</v>
      </c>
      <c r="AA239" s="129">
        <f t="shared" ca="1" si="336"/>
        <v>0</v>
      </c>
      <c r="AB239" s="129">
        <f t="shared" ca="1" si="336"/>
        <v>0</v>
      </c>
      <c r="AC239" s="129">
        <f t="shared" ca="1" si="336"/>
        <v>0</v>
      </c>
      <c r="AD239" s="129">
        <f t="shared" ca="1" si="336"/>
        <v>0</v>
      </c>
      <c r="AE239" s="129">
        <f t="shared" ca="1" si="336"/>
        <v>0</v>
      </c>
      <c r="AF239" s="129">
        <f t="shared" ca="1" si="336"/>
        <v>0</v>
      </c>
      <c r="AG239" s="129">
        <f t="shared" ca="1" si="336"/>
        <v>0</v>
      </c>
      <c r="AH239" s="129">
        <f t="shared" ca="1" si="336"/>
        <v>0</v>
      </c>
      <c r="AI239" s="129">
        <f t="shared" ca="1" si="336"/>
        <v>0</v>
      </c>
      <c r="AJ239" s="129">
        <f t="shared" ca="1" si="336"/>
        <v>0</v>
      </c>
      <c r="AK239" s="129">
        <f t="shared" ca="1" si="336"/>
        <v>0</v>
      </c>
      <c r="AL239" s="129">
        <f t="shared" ca="1" si="336"/>
        <v>0</v>
      </c>
      <c r="AM239" s="129">
        <f t="shared" ca="1" si="336"/>
        <v>0</v>
      </c>
      <c r="AN239" s="129">
        <f t="shared" ref="AN239:BS239" ca="1" si="337">(AN137+AN167)*AN$17</f>
        <v>0</v>
      </c>
      <c r="AO239" s="129">
        <f t="shared" ca="1" si="337"/>
        <v>0</v>
      </c>
      <c r="AP239" s="129">
        <f t="shared" ca="1" si="337"/>
        <v>0</v>
      </c>
      <c r="AQ239" s="129">
        <f t="shared" ca="1" si="337"/>
        <v>0</v>
      </c>
      <c r="AR239" s="129">
        <f t="shared" ca="1" si="337"/>
        <v>0</v>
      </c>
      <c r="AS239" s="129">
        <f t="shared" ca="1" si="337"/>
        <v>0</v>
      </c>
      <c r="AT239" s="129">
        <f t="shared" ca="1" si="337"/>
        <v>0</v>
      </c>
      <c r="AU239" s="129">
        <f t="shared" ca="1" si="337"/>
        <v>0</v>
      </c>
      <c r="AV239" s="129">
        <f t="shared" ca="1" si="337"/>
        <v>0</v>
      </c>
      <c r="AW239" s="129">
        <f t="shared" ca="1" si="337"/>
        <v>0</v>
      </c>
      <c r="AX239" s="129">
        <f t="shared" ca="1" si="337"/>
        <v>0</v>
      </c>
      <c r="AY239" s="129">
        <f t="shared" ca="1" si="337"/>
        <v>0</v>
      </c>
      <c r="AZ239" s="129">
        <f t="shared" ca="1" si="337"/>
        <v>0</v>
      </c>
      <c r="BA239" s="129">
        <f t="shared" ca="1" si="337"/>
        <v>0</v>
      </c>
      <c r="BB239" s="129">
        <f t="shared" ca="1" si="337"/>
        <v>0</v>
      </c>
      <c r="BC239" s="129">
        <f t="shared" ca="1" si="337"/>
        <v>0</v>
      </c>
      <c r="BD239" s="129">
        <f t="shared" ca="1" si="337"/>
        <v>0</v>
      </c>
      <c r="BE239" s="129">
        <f t="shared" ca="1" si="337"/>
        <v>0</v>
      </c>
      <c r="BF239" s="129">
        <f t="shared" ca="1" si="337"/>
        <v>0</v>
      </c>
      <c r="BG239" s="129">
        <f t="shared" ca="1" si="337"/>
        <v>0</v>
      </c>
      <c r="BH239" s="129">
        <f t="shared" ca="1" si="337"/>
        <v>0</v>
      </c>
      <c r="BI239" s="129">
        <f t="shared" ca="1" si="337"/>
        <v>0</v>
      </c>
      <c r="BJ239" s="129">
        <f t="shared" ca="1" si="337"/>
        <v>0</v>
      </c>
      <c r="BK239" s="129">
        <f t="shared" ca="1" si="337"/>
        <v>0</v>
      </c>
      <c r="BL239" s="129">
        <f t="shared" ca="1" si="337"/>
        <v>0</v>
      </c>
      <c r="BM239" s="129">
        <f t="shared" ca="1" si="337"/>
        <v>0</v>
      </c>
      <c r="BN239" s="129">
        <f t="shared" ca="1" si="337"/>
        <v>0</v>
      </c>
      <c r="BO239" s="129">
        <f t="shared" ca="1" si="337"/>
        <v>0</v>
      </c>
      <c r="BP239" s="129">
        <f t="shared" ca="1" si="337"/>
        <v>0</v>
      </c>
      <c r="BQ239" s="129">
        <f t="shared" ca="1" si="337"/>
        <v>0</v>
      </c>
      <c r="BR239" s="129">
        <f t="shared" ca="1" si="337"/>
        <v>0</v>
      </c>
      <c r="BS239" s="129">
        <f t="shared" ca="1" si="337"/>
        <v>0</v>
      </c>
      <c r="BT239" s="129">
        <f t="shared" ref="BT239:CC239" ca="1" si="338">(BT137+BT167)*BT$17</f>
        <v>0</v>
      </c>
      <c r="BU239" s="129">
        <f t="shared" ca="1" si="338"/>
        <v>0</v>
      </c>
      <c r="BV239" s="129">
        <f t="shared" ca="1" si="338"/>
        <v>0</v>
      </c>
      <c r="BW239" s="129">
        <f t="shared" ca="1" si="338"/>
        <v>0</v>
      </c>
      <c r="BX239" s="129">
        <f t="shared" ca="1" si="338"/>
        <v>0</v>
      </c>
      <c r="BY239" s="129">
        <f t="shared" ca="1" si="338"/>
        <v>0</v>
      </c>
      <c r="BZ239" s="129">
        <f t="shared" ca="1" si="338"/>
        <v>0</v>
      </c>
      <c r="CA239" s="129">
        <f t="shared" ca="1" si="338"/>
        <v>0</v>
      </c>
      <c r="CB239" s="129">
        <f t="shared" ca="1" si="338"/>
        <v>0</v>
      </c>
      <c r="CC239" s="129">
        <f t="shared" ca="1" si="338"/>
        <v>0</v>
      </c>
    </row>
    <row r="240" spans="2:81" outlineLevel="1" x14ac:dyDescent="0.25">
      <c r="B240" s="18" t="s">
        <v>60</v>
      </c>
      <c r="C240" s="98" t="str">
        <f>"Real "&amp;Inputs!$C$8</f>
        <v>Real 2010</v>
      </c>
      <c r="F240" s="266">
        <f t="shared" ca="1" si="263"/>
        <v>1819.1386054245309</v>
      </c>
      <c r="H240" s="130">
        <f t="shared" ref="H240:AM240" ca="1" si="339">SUM(H215:H239)</f>
        <v>0</v>
      </c>
      <c r="I240" s="130">
        <f t="shared" ca="1" si="339"/>
        <v>0</v>
      </c>
      <c r="J240" s="130">
        <f t="shared" ca="1" si="339"/>
        <v>0</v>
      </c>
      <c r="K240" s="130">
        <f t="shared" ca="1" si="339"/>
        <v>0</v>
      </c>
      <c r="L240" s="130">
        <f t="shared" ca="1" si="339"/>
        <v>0</v>
      </c>
      <c r="M240" s="130">
        <f t="shared" ca="1" si="339"/>
        <v>104.84223340659142</v>
      </c>
      <c r="N240" s="130">
        <f t="shared" ca="1" si="339"/>
        <v>94.485126238745437</v>
      </c>
      <c r="O240" s="130">
        <f t="shared" ca="1" si="339"/>
        <v>91.364426718461416</v>
      </c>
      <c r="P240" s="130">
        <f t="shared" ca="1" si="339"/>
        <v>89.389887600498952</v>
      </c>
      <c r="Q240" s="130">
        <f t="shared" ca="1" si="339"/>
        <v>83.669769097455998</v>
      </c>
      <c r="R240" s="130">
        <f t="shared" ca="1" si="339"/>
        <v>74.04180334827609</v>
      </c>
      <c r="S240" s="130">
        <f t="shared" ca="1" si="339"/>
        <v>72.033987304888171</v>
      </c>
      <c r="T240" s="130">
        <f t="shared" ca="1" si="339"/>
        <v>72.033987304888171</v>
      </c>
      <c r="U240" s="130">
        <f t="shared" ca="1" si="339"/>
        <v>72.033987304888171</v>
      </c>
      <c r="V240" s="130">
        <f t="shared" ca="1" si="339"/>
        <v>72.033987304888171</v>
      </c>
      <c r="W240" s="130">
        <f t="shared" ca="1" si="339"/>
        <v>72.033987304888171</v>
      </c>
      <c r="X240" s="130">
        <f t="shared" ca="1" si="339"/>
        <v>72.033987304888171</v>
      </c>
      <c r="Y240" s="130">
        <f t="shared" ca="1" si="339"/>
        <v>72.033987304888171</v>
      </c>
      <c r="Z240" s="130">
        <f t="shared" ca="1" si="339"/>
        <v>72.033987304888171</v>
      </c>
      <c r="AA240" s="130">
        <f t="shared" ca="1" si="339"/>
        <v>72.033987304888171</v>
      </c>
      <c r="AB240" s="130">
        <f t="shared" ca="1" si="339"/>
        <v>72.033987304888171</v>
      </c>
      <c r="AC240" s="130">
        <f t="shared" ca="1" si="339"/>
        <v>72.033987304888171</v>
      </c>
      <c r="AD240" s="130">
        <f t="shared" ca="1" si="339"/>
        <v>72.033987304888171</v>
      </c>
      <c r="AE240" s="130">
        <f t="shared" ca="1" si="339"/>
        <v>72.033987304888171</v>
      </c>
      <c r="AF240" s="130">
        <f t="shared" ca="1" si="339"/>
        <v>19.027784688335995</v>
      </c>
      <c r="AG240" s="130">
        <f t="shared" ca="1" si="339"/>
        <v>19.027784688335995</v>
      </c>
      <c r="AH240" s="130">
        <f t="shared" ca="1" si="339"/>
        <v>19.027784688335995</v>
      </c>
      <c r="AI240" s="130">
        <f t="shared" ca="1" si="339"/>
        <v>19.027784688335995</v>
      </c>
      <c r="AJ240" s="130">
        <f t="shared" ca="1" si="339"/>
        <v>19.027784688335995</v>
      </c>
      <c r="AK240" s="130">
        <f t="shared" ca="1" si="339"/>
        <v>19.027784688335995</v>
      </c>
      <c r="AL240" s="130">
        <f t="shared" ca="1" si="339"/>
        <v>19.027784688335995</v>
      </c>
      <c r="AM240" s="130">
        <f t="shared" ca="1" si="339"/>
        <v>19.027784688335995</v>
      </c>
      <c r="AN240" s="130">
        <f t="shared" ref="AN240:BS240" ca="1" si="340">SUM(AN215:AN239)</f>
        <v>19.027784688335995</v>
      </c>
      <c r="AO240" s="130">
        <f t="shared" ca="1" si="340"/>
        <v>19.027784688335995</v>
      </c>
      <c r="AP240" s="130">
        <f t="shared" ca="1" si="340"/>
        <v>19.027784688335995</v>
      </c>
      <c r="AQ240" s="130">
        <f t="shared" ca="1" si="340"/>
        <v>19.027784688335995</v>
      </c>
      <c r="AR240" s="130">
        <f t="shared" ca="1" si="340"/>
        <v>19.027784688335995</v>
      </c>
      <c r="AS240" s="130">
        <f t="shared" ca="1" si="340"/>
        <v>16.481000897379374</v>
      </c>
      <c r="AT240" s="130">
        <f t="shared" ca="1" si="340"/>
        <v>13.559235329307016</v>
      </c>
      <c r="AU240" s="130">
        <f t="shared" ca="1" si="340"/>
        <v>7.7069384198750628</v>
      </c>
      <c r="AV240" s="130">
        <f t="shared" ca="1" si="340"/>
        <v>2.7139239941058997</v>
      </c>
      <c r="AW240" s="130">
        <f t="shared" ca="1" si="340"/>
        <v>2.6236460930899619</v>
      </c>
      <c r="AX240" s="130">
        <f t="shared" ca="1" si="340"/>
        <v>2.6236460930899619</v>
      </c>
      <c r="AY240" s="130">
        <f t="shared" ca="1" si="340"/>
        <v>2.6236460930899619</v>
      </c>
      <c r="AZ240" s="130">
        <f t="shared" ca="1" si="340"/>
        <v>2.6236460930899619</v>
      </c>
      <c r="BA240" s="130">
        <f t="shared" ca="1" si="340"/>
        <v>2.6236460930899619</v>
      </c>
      <c r="BB240" s="130">
        <f t="shared" ca="1" si="340"/>
        <v>2.6236460930899619</v>
      </c>
      <c r="BC240" s="130">
        <f t="shared" ca="1" si="340"/>
        <v>2.6236460930899619</v>
      </c>
      <c r="BD240" s="130">
        <f t="shared" ca="1" si="340"/>
        <v>2.6236460930899619</v>
      </c>
      <c r="BE240" s="130">
        <f t="shared" ca="1" si="340"/>
        <v>2.6236460930899619</v>
      </c>
      <c r="BF240" s="130">
        <f t="shared" ca="1" si="340"/>
        <v>2.6236460930899619</v>
      </c>
      <c r="BG240" s="130">
        <f t="shared" ca="1" si="340"/>
        <v>2.6236460930899619</v>
      </c>
      <c r="BH240" s="130">
        <f t="shared" ca="1" si="340"/>
        <v>2.6236460930899619</v>
      </c>
      <c r="BI240" s="130">
        <f t="shared" ca="1" si="340"/>
        <v>2.6236460930899619</v>
      </c>
      <c r="BJ240" s="130">
        <f t="shared" ca="1" si="340"/>
        <v>2.6236460930899619</v>
      </c>
      <c r="BK240" s="130">
        <f t="shared" ca="1" si="340"/>
        <v>2.6236460930899619</v>
      </c>
      <c r="BL240" s="130">
        <f t="shared" ca="1" si="340"/>
        <v>2.6236460930899619</v>
      </c>
      <c r="BM240" s="130">
        <f t="shared" ca="1" si="340"/>
        <v>2.6236460930899619</v>
      </c>
      <c r="BN240" s="130">
        <f t="shared" ca="1" si="340"/>
        <v>2.6236460930899619</v>
      </c>
      <c r="BO240" s="130">
        <f t="shared" ca="1" si="340"/>
        <v>2.6236460930899619</v>
      </c>
      <c r="BP240" s="130">
        <f t="shared" ca="1" si="340"/>
        <v>2.6236460930899619</v>
      </c>
      <c r="BQ240" s="130">
        <f t="shared" ca="1" si="340"/>
        <v>2.2504293883395894</v>
      </c>
      <c r="BR240" s="130">
        <f t="shared" ca="1" si="340"/>
        <v>1.3761905350099122</v>
      </c>
      <c r="BS240" s="130">
        <f t="shared" ca="1" si="340"/>
        <v>0.80346159306537956</v>
      </c>
      <c r="BT240" s="130">
        <f t="shared" ref="BT240:CC240" ca="1" si="341">SUM(BT215:BT239)</f>
        <v>0.17822108370694423</v>
      </c>
      <c r="BU240" s="130">
        <f t="shared" ca="1" si="341"/>
        <v>0</v>
      </c>
      <c r="BV240" s="130">
        <f t="shared" ca="1" si="341"/>
        <v>0</v>
      </c>
      <c r="BW240" s="130">
        <f t="shared" ca="1" si="341"/>
        <v>0</v>
      </c>
      <c r="BX240" s="130">
        <f t="shared" ca="1" si="341"/>
        <v>0</v>
      </c>
      <c r="BY240" s="130">
        <f t="shared" ca="1" si="341"/>
        <v>0</v>
      </c>
      <c r="BZ240" s="130">
        <f t="shared" ca="1" si="341"/>
        <v>0</v>
      </c>
      <c r="CA240" s="130">
        <f t="shared" ca="1" si="341"/>
        <v>0</v>
      </c>
      <c r="CB240" s="130">
        <f t="shared" ca="1" si="341"/>
        <v>0</v>
      </c>
      <c r="CC240" s="130">
        <f t="shared" ca="1" si="341"/>
        <v>0</v>
      </c>
    </row>
    <row r="241" spans="2:81" outlineLevel="1" x14ac:dyDescent="0.25"/>
    <row r="242" spans="2:81" outlineLevel="1" x14ac:dyDescent="0.25">
      <c r="B242" s="131" t="str">
        <f>"Real "&amp;Inputs!$C$14</f>
        <v>Real 2015</v>
      </c>
      <c r="F242" s="226" t="s">
        <v>15</v>
      </c>
    </row>
    <row r="243" spans="2:81" outlineLevel="1" x14ac:dyDescent="0.25">
      <c r="B243" s="92" t="str">
        <f>Inputs!B35</f>
        <v>Subtransmission</v>
      </c>
      <c r="C243" s="98" t="str">
        <f t="shared" ref="C243:C268" si="342">$B$242</f>
        <v>Real 2015</v>
      </c>
      <c r="F243" s="26">
        <f t="shared" ref="F243:F268" ca="1" si="343">SUM(H243:CC243)</f>
        <v>509.75456104213418</v>
      </c>
      <c r="G243" s="31"/>
      <c r="H243" s="94">
        <f ca="1">H215*INDEX($D$19:$D$22,Inputs!$D$14,0)</f>
        <v>0</v>
      </c>
      <c r="I243" s="94">
        <f ca="1">I215*INDEX($D$19:$D$22,Inputs!$D$14,0)</f>
        <v>0</v>
      </c>
      <c r="J243" s="94">
        <f ca="1">J215*INDEX($D$19:$D$22,Inputs!$D$14,0)</f>
        <v>0</v>
      </c>
      <c r="K243" s="94">
        <f ca="1">K215*INDEX($D$19:$D$22,Inputs!$D$14,0)</f>
        <v>0</v>
      </c>
      <c r="L243" s="94">
        <f ca="1">L215*INDEX($D$19:$D$22,Inputs!$D$14,0)</f>
        <v>0</v>
      </c>
      <c r="M243" s="94">
        <f ca="1">M215*INDEX($D$19:$D$22,Inputs!$D$14,0)</f>
        <v>20.758152545403092</v>
      </c>
      <c r="N243" s="94">
        <f ca="1">N215*INDEX($D$19:$D$22,Inputs!$D$14,0)</f>
        <v>20.758152545403092</v>
      </c>
      <c r="O243" s="94">
        <f ca="1">O215*INDEX($D$19:$D$22,Inputs!$D$14,0)</f>
        <v>20.758152545403092</v>
      </c>
      <c r="P243" s="94">
        <f ca="1">P215*INDEX($D$19:$D$22,Inputs!$D$14,0)</f>
        <v>20.758152545403092</v>
      </c>
      <c r="Q243" s="94">
        <f ca="1">Q215*INDEX($D$19:$D$22,Inputs!$D$14,0)</f>
        <v>20.758152545403092</v>
      </c>
      <c r="R243" s="94">
        <f ca="1">R215*INDEX($D$19:$D$22,Inputs!$D$14,0)</f>
        <v>20.758152545403092</v>
      </c>
      <c r="S243" s="94">
        <f ca="1">S215*INDEX($D$19:$D$22,Inputs!$D$14,0)</f>
        <v>20.758152545403092</v>
      </c>
      <c r="T243" s="94">
        <f ca="1">T215*INDEX($D$19:$D$22,Inputs!$D$14,0)</f>
        <v>20.758152545403092</v>
      </c>
      <c r="U243" s="94">
        <f ca="1">U215*INDEX($D$19:$D$22,Inputs!$D$14,0)</f>
        <v>20.758152545403092</v>
      </c>
      <c r="V243" s="94">
        <f ca="1">V215*INDEX($D$19:$D$22,Inputs!$D$14,0)</f>
        <v>20.758152545403092</v>
      </c>
      <c r="W243" s="94">
        <f ca="1">W215*INDEX($D$19:$D$22,Inputs!$D$14,0)</f>
        <v>20.758152545403092</v>
      </c>
      <c r="X243" s="94">
        <f ca="1">X215*INDEX($D$19:$D$22,Inputs!$D$14,0)</f>
        <v>20.758152545403092</v>
      </c>
      <c r="Y243" s="94">
        <f ca="1">Y215*INDEX($D$19:$D$22,Inputs!$D$14,0)</f>
        <v>20.758152545403092</v>
      </c>
      <c r="Z243" s="94">
        <f ca="1">Z215*INDEX($D$19:$D$22,Inputs!$D$14,0)</f>
        <v>20.758152545403092</v>
      </c>
      <c r="AA243" s="94">
        <f ca="1">AA215*INDEX($D$19:$D$22,Inputs!$D$14,0)</f>
        <v>20.758152545403092</v>
      </c>
      <c r="AB243" s="94">
        <f ca="1">AB215*INDEX($D$19:$D$22,Inputs!$D$14,0)</f>
        <v>20.758152545403092</v>
      </c>
      <c r="AC243" s="94">
        <f ca="1">AC215*INDEX($D$19:$D$22,Inputs!$D$14,0)</f>
        <v>20.758152545403092</v>
      </c>
      <c r="AD243" s="94">
        <f ca="1">AD215*INDEX($D$19:$D$22,Inputs!$D$14,0)</f>
        <v>20.758152545403092</v>
      </c>
      <c r="AE243" s="94">
        <f ca="1">AE215*INDEX($D$19:$D$22,Inputs!$D$14,0)</f>
        <v>20.758152545403092</v>
      </c>
      <c r="AF243" s="94">
        <f ca="1">AF215*INDEX($D$19:$D$22,Inputs!$D$14,0)</f>
        <v>2.9762701005258552</v>
      </c>
      <c r="AG243" s="94">
        <f ca="1">AG215*INDEX($D$19:$D$22,Inputs!$D$14,0)</f>
        <v>2.9762701005258552</v>
      </c>
      <c r="AH243" s="94">
        <f ca="1">AH215*INDEX($D$19:$D$22,Inputs!$D$14,0)</f>
        <v>2.9762701005258552</v>
      </c>
      <c r="AI243" s="94">
        <f ca="1">AI215*INDEX($D$19:$D$22,Inputs!$D$14,0)</f>
        <v>2.9762701005258552</v>
      </c>
      <c r="AJ243" s="94">
        <f ca="1">AJ215*INDEX($D$19:$D$22,Inputs!$D$14,0)</f>
        <v>2.9762701005258552</v>
      </c>
      <c r="AK243" s="94">
        <f ca="1">AK215*INDEX($D$19:$D$22,Inputs!$D$14,0)</f>
        <v>2.9762701005258552</v>
      </c>
      <c r="AL243" s="94">
        <f ca="1">AL215*INDEX($D$19:$D$22,Inputs!$D$14,0)</f>
        <v>2.9762701005258552</v>
      </c>
      <c r="AM243" s="94">
        <f ca="1">AM215*INDEX($D$19:$D$22,Inputs!$D$14,0)</f>
        <v>2.9762701005258552</v>
      </c>
      <c r="AN243" s="94">
        <f ca="1">AN215*INDEX($D$19:$D$22,Inputs!$D$14,0)</f>
        <v>2.9762701005258552</v>
      </c>
      <c r="AO243" s="94">
        <f ca="1">AO215*INDEX($D$19:$D$22,Inputs!$D$14,0)</f>
        <v>2.9762701005258552</v>
      </c>
      <c r="AP243" s="94">
        <f ca="1">AP215*INDEX($D$19:$D$22,Inputs!$D$14,0)</f>
        <v>2.9762701005258552</v>
      </c>
      <c r="AQ243" s="94">
        <f ca="1">AQ215*INDEX($D$19:$D$22,Inputs!$D$14,0)</f>
        <v>2.9762701005258552</v>
      </c>
      <c r="AR243" s="94">
        <f ca="1">AR215*INDEX($D$19:$D$22,Inputs!$D$14,0)</f>
        <v>2.9762701005258552</v>
      </c>
      <c r="AS243" s="94">
        <f ca="1">AS215*INDEX($D$19:$D$22,Inputs!$D$14,0)</f>
        <v>2.9762701005258552</v>
      </c>
      <c r="AT243" s="94">
        <f ca="1">AT215*INDEX($D$19:$D$22,Inputs!$D$14,0)</f>
        <v>2.9762701005258552</v>
      </c>
      <c r="AU243" s="94">
        <f ca="1">AU215*INDEX($D$19:$D$22,Inputs!$D$14,0)</f>
        <v>2.9762701005258552</v>
      </c>
      <c r="AV243" s="94">
        <f ca="1">AV215*INDEX($D$19:$D$22,Inputs!$D$14,0)</f>
        <v>2.9762701005258552</v>
      </c>
      <c r="AW243" s="94">
        <f ca="1">AW215*INDEX($D$19:$D$22,Inputs!$D$14,0)</f>
        <v>2.9762701005258552</v>
      </c>
      <c r="AX243" s="94">
        <f ca="1">AX215*INDEX($D$19:$D$22,Inputs!$D$14,0)</f>
        <v>2.9762701005258552</v>
      </c>
      <c r="AY243" s="94">
        <f ca="1">AY215*INDEX($D$19:$D$22,Inputs!$D$14,0)</f>
        <v>2.9762701005258552</v>
      </c>
      <c r="AZ243" s="94">
        <f ca="1">AZ215*INDEX($D$19:$D$22,Inputs!$D$14,0)</f>
        <v>2.9762701005258552</v>
      </c>
      <c r="BA243" s="94">
        <f ca="1">BA215*INDEX($D$19:$D$22,Inputs!$D$14,0)</f>
        <v>2.9762701005258552</v>
      </c>
      <c r="BB243" s="94">
        <f ca="1">BB215*INDEX($D$19:$D$22,Inputs!$D$14,0)</f>
        <v>2.9762701005258552</v>
      </c>
      <c r="BC243" s="94">
        <f ca="1">BC215*INDEX($D$19:$D$22,Inputs!$D$14,0)</f>
        <v>2.9762701005258552</v>
      </c>
      <c r="BD243" s="94">
        <f ca="1">BD215*INDEX($D$19:$D$22,Inputs!$D$14,0)</f>
        <v>2.9762701005258552</v>
      </c>
      <c r="BE243" s="94">
        <f ca="1">BE215*INDEX($D$19:$D$22,Inputs!$D$14,0)</f>
        <v>2.9762701005258552</v>
      </c>
      <c r="BF243" s="94">
        <f ca="1">BF215*INDEX($D$19:$D$22,Inputs!$D$14,0)</f>
        <v>2.9762701005258552</v>
      </c>
      <c r="BG243" s="94">
        <f ca="1">BG215*INDEX($D$19:$D$22,Inputs!$D$14,0)</f>
        <v>2.9762701005258552</v>
      </c>
      <c r="BH243" s="94">
        <f ca="1">BH215*INDEX($D$19:$D$22,Inputs!$D$14,0)</f>
        <v>2.9762701005258552</v>
      </c>
      <c r="BI243" s="94">
        <f ca="1">BI215*INDEX($D$19:$D$22,Inputs!$D$14,0)</f>
        <v>2.9762701005258552</v>
      </c>
      <c r="BJ243" s="94">
        <f ca="1">BJ215*INDEX($D$19:$D$22,Inputs!$D$14,0)</f>
        <v>2.9762701005258552</v>
      </c>
      <c r="BK243" s="94">
        <f ca="1">BK215*INDEX($D$19:$D$22,Inputs!$D$14,0)</f>
        <v>2.9762701005258552</v>
      </c>
      <c r="BL243" s="94">
        <f ca="1">BL215*INDEX($D$19:$D$22,Inputs!$D$14,0)</f>
        <v>2.9762701005258552</v>
      </c>
      <c r="BM243" s="94">
        <f ca="1">BM215*INDEX($D$19:$D$22,Inputs!$D$14,0)</f>
        <v>2.9762701005258552</v>
      </c>
      <c r="BN243" s="94">
        <f ca="1">BN215*INDEX($D$19:$D$22,Inputs!$D$14,0)</f>
        <v>2.9762701005258552</v>
      </c>
      <c r="BO243" s="94">
        <f ca="1">BO215*INDEX($D$19:$D$22,Inputs!$D$14,0)</f>
        <v>2.9762701005258552</v>
      </c>
      <c r="BP243" s="94">
        <f ca="1">BP215*INDEX($D$19:$D$22,Inputs!$D$14,0)</f>
        <v>2.9762701005258552</v>
      </c>
      <c r="BQ243" s="94">
        <f ca="1">BQ215*INDEX($D$19:$D$22,Inputs!$D$14,0)</f>
        <v>2.5528922210584697</v>
      </c>
      <c r="BR243" s="94">
        <f ca="1">BR215*INDEX($D$19:$D$22,Inputs!$D$14,0)</f>
        <v>1.5611536757050859</v>
      </c>
      <c r="BS243" s="94">
        <f ca="1">BS215*INDEX($D$19:$D$22,Inputs!$D$14,0)</f>
        <v>0.91144866019068127</v>
      </c>
      <c r="BT243" s="94">
        <f ca="1">BT215*INDEX($D$19:$D$22,Inputs!$D$14,0)</f>
        <v>0.20217440306347972</v>
      </c>
      <c r="BU243" s="94">
        <f ca="1">BU215*INDEX($D$19:$D$22,Inputs!$D$14,0)</f>
        <v>0</v>
      </c>
      <c r="BV243" s="94">
        <f ca="1">BV215*INDEX($D$19:$D$22,Inputs!$D$14,0)</f>
        <v>0</v>
      </c>
      <c r="BW243" s="94">
        <f ca="1">BW215*INDEX($D$19:$D$22,Inputs!$D$14,0)</f>
        <v>0</v>
      </c>
      <c r="BX243" s="94">
        <f ca="1">BX215*INDEX($D$19:$D$22,Inputs!$D$14,0)</f>
        <v>0</v>
      </c>
      <c r="BY243" s="94">
        <f ca="1">BY215*INDEX($D$19:$D$22,Inputs!$D$14,0)</f>
        <v>0</v>
      </c>
      <c r="BZ243" s="94">
        <f ca="1">BZ215*INDEX($D$19:$D$22,Inputs!$D$14,0)</f>
        <v>0</v>
      </c>
      <c r="CA243" s="94">
        <f ca="1">CA215*INDEX($D$19:$D$22,Inputs!$D$14,0)</f>
        <v>0</v>
      </c>
      <c r="CB243" s="94">
        <f ca="1">CB215*INDEX($D$19:$D$22,Inputs!$D$14,0)</f>
        <v>0</v>
      </c>
      <c r="CC243" s="94">
        <f ca="1">CC215*INDEX($D$19:$D$22,Inputs!$D$14,0)</f>
        <v>0</v>
      </c>
    </row>
    <row r="244" spans="2:81" outlineLevel="1" x14ac:dyDescent="0.25">
      <c r="B244" s="92" t="str">
        <f>Inputs!B36</f>
        <v>Distribution system assets</v>
      </c>
      <c r="C244" s="98" t="str">
        <f t="shared" si="342"/>
        <v>Real 2015</v>
      </c>
      <c r="F244" s="26">
        <f t="shared" ca="1" si="343"/>
        <v>1430.4128337452573</v>
      </c>
      <c r="G244" s="31"/>
      <c r="H244" s="94">
        <f ca="1">H216*INDEX($D$19:$D$22,Inputs!$D$14,0)</f>
        <v>0</v>
      </c>
      <c r="I244" s="94">
        <f ca="1">I216*INDEX($D$19:$D$22,Inputs!$D$14,0)</f>
        <v>0</v>
      </c>
      <c r="J244" s="94">
        <f ca="1">J216*INDEX($D$19:$D$22,Inputs!$D$14,0)</f>
        <v>0</v>
      </c>
      <c r="K244" s="94">
        <f ca="1">K216*INDEX($D$19:$D$22,Inputs!$D$14,0)</f>
        <v>0</v>
      </c>
      <c r="L244" s="94">
        <f ca="1">L216*INDEX($D$19:$D$22,Inputs!$D$14,0)</f>
        <v>0</v>
      </c>
      <c r="M244" s="94">
        <f ca="1">M216*INDEX($D$19:$D$22,Inputs!$D$14,0)</f>
        <v>60.854955176562697</v>
      </c>
      <c r="N244" s="94">
        <f ca="1">N216*INDEX($D$19:$D$22,Inputs!$D$14,0)</f>
        <v>60.854955176562697</v>
      </c>
      <c r="O244" s="94">
        <f ca="1">O216*INDEX($D$19:$D$22,Inputs!$D$14,0)</f>
        <v>60.854955176562697</v>
      </c>
      <c r="P244" s="94">
        <f ca="1">P216*INDEX($D$19:$D$22,Inputs!$D$14,0)</f>
        <v>60.854955176562697</v>
      </c>
      <c r="Q244" s="94">
        <f ca="1">Q216*INDEX($D$19:$D$22,Inputs!$D$14,0)</f>
        <v>60.854955176562697</v>
      </c>
      <c r="R244" s="94">
        <f ca="1">R216*INDEX($D$19:$D$22,Inputs!$D$14,0)</f>
        <v>60.854955176562697</v>
      </c>
      <c r="S244" s="94">
        <f ca="1">S216*INDEX($D$19:$D$22,Inputs!$D$14,0)</f>
        <v>60.854955176562697</v>
      </c>
      <c r="T244" s="94">
        <f ca="1">T216*INDEX($D$19:$D$22,Inputs!$D$14,0)</f>
        <v>60.854955176562697</v>
      </c>
      <c r="U244" s="94">
        <f ca="1">U216*INDEX($D$19:$D$22,Inputs!$D$14,0)</f>
        <v>60.854955176562697</v>
      </c>
      <c r="V244" s="94">
        <f ca="1">V216*INDEX($D$19:$D$22,Inputs!$D$14,0)</f>
        <v>60.854955176562697</v>
      </c>
      <c r="W244" s="94">
        <f ca="1">W216*INDEX($D$19:$D$22,Inputs!$D$14,0)</f>
        <v>60.854955176562697</v>
      </c>
      <c r="X244" s="94">
        <f ca="1">X216*INDEX($D$19:$D$22,Inputs!$D$14,0)</f>
        <v>60.854955176562697</v>
      </c>
      <c r="Y244" s="94">
        <f ca="1">Y216*INDEX($D$19:$D$22,Inputs!$D$14,0)</f>
        <v>60.854955176562697</v>
      </c>
      <c r="Z244" s="94">
        <f ca="1">Z216*INDEX($D$19:$D$22,Inputs!$D$14,0)</f>
        <v>60.854955176562697</v>
      </c>
      <c r="AA244" s="94">
        <f ca="1">AA216*INDEX($D$19:$D$22,Inputs!$D$14,0)</f>
        <v>60.854955176562697</v>
      </c>
      <c r="AB244" s="94">
        <f ca="1">AB216*INDEX($D$19:$D$22,Inputs!$D$14,0)</f>
        <v>60.854955176562697</v>
      </c>
      <c r="AC244" s="94">
        <f ca="1">AC216*INDEX($D$19:$D$22,Inputs!$D$14,0)</f>
        <v>60.854955176562697</v>
      </c>
      <c r="AD244" s="94">
        <f ca="1">AD216*INDEX($D$19:$D$22,Inputs!$D$14,0)</f>
        <v>60.854955176562697</v>
      </c>
      <c r="AE244" s="94">
        <f ca="1">AE216*INDEX($D$19:$D$22,Inputs!$D$14,0)</f>
        <v>60.854955176562697</v>
      </c>
      <c r="AF244" s="94">
        <f ca="1">AF216*INDEX($D$19:$D$22,Inputs!$D$14,0)</f>
        <v>18.506480708759263</v>
      </c>
      <c r="AG244" s="94">
        <f ca="1">AG216*INDEX($D$19:$D$22,Inputs!$D$14,0)</f>
        <v>18.506480708759263</v>
      </c>
      <c r="AH244" s="94">
        <f ca="1">AH216*INDEX($D$19:$D$22,Inputs!$D$14,0)</f>
        <v>18.506480708759263</v>
      </c>
      <c r="AI244" s="94">
        <f ca="1">AI216*INDEX($D$19:$D$22,Inputs!$D$14,0)</f>
        <v>18.506480708759263</v>
      </c>
      <c r="AJ244" s="94">
        <f ca="1">AJ216*INDEX($D$19:$D$22,Inputs!$D$14,0)</f>
        <v>18.506480708759263</v>
      </c>
      <c r="AK244" s="94">
        <f ca="1">AK216*INDEX($D$19:$D$22,Inputs!$D$14,0)</f>
        <v>18.506480708759263</v>
      </c>
      <c r="AL244" s="94">
        <f ca="1">AL216*INDEX($D$19:$D$22,Inputs!$D$14,0)</f>
        <v>18.506480708759263</v>
      </c>
      <c r="AM244" s="94">
        <f ca="1">AM216*INDEX($D$19:$D$22,Inputs!$D$14,0)</f>
        <v>18.506480708759263</v>
      </c>
      <c r="AN244" s="94">
        <f ca="1">AN216*INDEX($D$19:$D$22,Inputs!$D$14,0)</f>
        <v>18.506480708759263</v>
      </c>
      <c r="AO244" s="94">
        <f ca="1">AO216*INDEX($D$19:$D$22,Inputs!$D$14,0)</f>
        <v>18.506480708759263</v>
      </c>
      <c r="AP244" s="94">
        <f ca="1">AP216*INDEX($D$19:$D$22,Inputs!$D$14,0)</f>
        <v>18.506480708759263</v>
      </c>
      <c r="AQ244" s="94">
        <f ca="1">AQ216*INDEX($D$19:$D$22,Inputs!$D$14,0)</f>
        <v>18.506480708759263</v>
      </c>
      <c r="AR244" s="94">
        <f ca="1">AR216*INDEX($D$19:$D$22,Inputs!$D$14,0)</f>
        <v>18.506480708759263</v>
      </c>
      <c r="AS244" s="94">
        <f ca="1">AS216*INDEX($D$19:$D$22,Inputs!$D$14,0)</f>
        <v>15.617403378744475</v>
      </c>
      <c r="AT244" s="94">
        <f ca="1">AT216*INDEX($D$19:$D$22,Inputs!$D$14,0)</f>
        <v>12.302945867152983</v>
      </c>
      <c r="AU244" s="94">
        <f ca="1">AU216*INDEX($D$19:$D$22,Inputs!$D$14,0)</f>
        <v>5.6640869307983586</v>
      </c>
      <c r="AV244" s="94">
        <f ca="1">AV216*INDEX($D$19:$D$22,Inputs!$D$14,0)</f>
        <v>0</v>
      </c>
      <c r="AW244" s="94">
        <f ca="1">AW216*INDEX($D$19:$D$22,Inputs!$D$14,0)</f>
        <v>0</v>
      </c>
      <c r="AX244" s="94">
        <f ca="1">AX216*INDEX($D$19:$D$22,Inputs!$D$14,0)</f>
        <v>0</v>
      </c>
      <c r="AY244" s="94">
        <f ca="1">AY216*INDEX($D$19:$D$22,Inputs!$D$14,0)</f>
        <v>0</v>
      </c>
      <c r="AZ244" s="94">
        <f ca="1">AZ216*INDEX($D$19:$D$22,Inputs!$D$14,0)</f>
        <v>0</v>
      </c>
      <c r="BA244" s="94">
        <f ca="1">BA216*INDEX($D$19:$D$22,Inputs!$D$14,0)</f>
        <v>0</v>
      </c>
      <c r="BB244" s="94">
        <f ca="1">BB216*INDEX($D$19:$D$22,Inputs!$D$14,0)</f>
        <v>0</v>
      </c>
      <c r="BC244" s="94">
        <f ca="1">BC216*INDEX($D$19:$D$22,Inputs!$D$14,0)</f>
        <v>0</v>
      </c>
      <c r="BD244" s="94">
        <f ca="1">BD216*INDEX($D$19:$D$22,Inputs!$D$14,0)</f>
        <v>0</v>
      </c>
      <c r="BE244" s="94">
        <f ca="1">BE216*INDEX($D$19:$D$22,Inputs!$D$14,0)</f>
        <v>0</v>
      </c>
      <c r="BF244" s="94">
        <f ca="1">BF216*INDEX($D$19:$D$22,Inputs!$D$14,0)</f>
        <v>0</v>
      </c>
      <c r="BG244" s="94">
        <f ca="1">BG216*INDEX($D$19:$D$22,Inputs!$D$14,0)</f>
        <v>0</v>
      </c>
      <c r="BH244" s="94">
        <f ca="1">BH216*INDEX($D$19:$D$22,Inputs!$D$14,0)</f>
        <v>0</v>
      </c>
      <c r="BI244" s="94">
        <f ca="1">BI216*INDEX($D$19:$D$22,Inputs!$D$14,0)</f>
        <v>0</v>
      </c>
      <c r="BJ244" s="94">
        <f ca="1">BJ216*INDEX($D$19:$D$22,Inputs!$D$14,0)</f>
        <v>0</v>
      </c>
      <c r="BK244" s="94">
        <f ca="1">BK216*INDEX($D$19:$D$22,Inputs!$D$14,0)</f>
        <v>0</v>
      </c>
      <c r="BL244" s="94">
        <f ca="1">BL216*INDEX($D$19:$D$22,Inputs!$D$14,0)</f>
        <v>0</v>
      </c>
      <c r="BM244" s="94">
        <f ca="1">BM216*INDEX($D$19:$D$22,Inputs!$D$14,0)</f>
        <v>0</v>
      </c>
      <c r="BN244" s="94">
        <f ca="1">BN216*INDEX($D$19:$D$22,Inputs!$D$14,0)</f>
        <v>0</v>
      </c>
      <c r="BO244" s="94">
        <f ca="1">BO216*INDEX($D$19:$D$22,Inputs!$D$14,0)</f>
        <v>0</v>
      </c>
      <c r="BP244" s="94">
        <f ca="1">BP216*INDEX($D$19:$D$22,Inputs!$D$14,0)</f>
        <v>0</v>
      </c>
      <c r="BQ244" s="94">
        <f ca="1">BQ216*INDEX($D$19:$D$22,Inputs!$D$14,0)</f>
        <v>0</v>
      </c>
      <c r="BR244" s="94">
        <f ca="1">BR216*INDEX($D$19:$D$22,Inputs!$D$14,0)</f>
        <v>0</v>
      </c>
      <c r="BS244" s="94">
        <f ca="1">BS216*INDEX($D$19:$D$22,Inputs!$D$14,0)</f>
        <v>0</v>
      </c>
      <c r="BT244" s="94">
        <f ca="1">BT216*INDEX($D$19:$D$22,Inputs!$D$14,0)</f>
        <v>0</v>
      </c>
      <c r="BU244" s="94">
        <f ca="1">BU216*INDEX($D$19:$D$22,Inputs!$D$14,0)</f>
        <v>0</v>
      </c>
      <c r="BV244" s="94">
        <f ca="1">BV216*INDEX($D$19:$D$22,Inputs!$D$14,0)</f>
        <v>0</v>
      </c>
      <c r="BW244" s="94">
        <f ca="1">BW216*INDEX($D$19:$D$22,Inputs!$D$14,0)</f>
        <v>0</v>
      </c>
      <c r="BX244" s="94">
        <f ca="1">BX216*INDEX($D$19:$D$22,Inputs!$D$14,0)</f>
        <v>0</v>
      </c>
      <c r="BY244" s="94">
        <f ca="1">BY216*INDEX($D$19:$D$22,Inputs!$D$14,0)</f>
        <v>0</v>
      </c>
      <c r="BZ244" s="94">
        <f ca="1">BZ216*INDEX($D$19:$D$22,Inputs!$D$14,0)</f>
        <v>0</v>
      </c>
      <c r="CA244" s="94">
        <f ca="1">CA216*INDEX($D$19:$D$22,Inputs!$D$14,0)</f>
        <v>0</v>
      </c>
      <c r="CB244" s="94">
        <f ca="1">CB216*INDEX($D$19:$D$22,Inputs!$D$14,0)</f>
        <v>0</v>
      </c>
      <c r="CC244" s="94">
        <f ca="1">CC216*INDEX($D$19:$D$22,Inputs!$D$14,0)</f>
        <v>0</v>
      </c>
    </row>
    <row r="245" spans="2:81" outlineLevel="1" x14ac:dyDescent="0.25">
      <c r="B245" s="92" t="str">
        <f>Inputs!B37</f>
        <v>Metering</v>
      </c>
      <c r="C245" s="98" t="str">
        <f t="shared" si="342"/>
        <v>Real 2015</v>
      </c>
      <c r="F245" s="26">
        <f t="shared" ca="1" si="343"/>
        <v>1.8506294417749545</v>
      </c>
      <c r="G245" s="31"/>
      <c r="H245" s="94">
        <f ca="1">H217*INDEX($D$19:$D$22,Inputs!$D$14,0)</f>
        <v>0</v>
      </c>
      <c r="I245" s="94">
        <f ca="1">I217*INDEX($D$19:$D$22,Inputs!$D$14,0)</f>
        <v>0</v>
      </c>
      <c r="J245" s="94">
        <f ca="1">J217*INDEX($D$19:$D$22,Inputs!$D$14,0)</f>
        <v>0</v>
      </c>
      <c r="K245" s="94">
        <f ca="1">K217*INDEX($D$19:$D$22,Inputs!$D$14,0)</f>
        <v>0</v>
      </c>
      <c r="L245" s="94">
        <f ca="1">L217*INDEX($D$19:$D$22,Inputs!$D$14,0)</f>
        <v>0</v>
      </c>
      <c r="M245" s="94">
        <f ca="1">M217*INDEX($D$19:$D$22,Inputs!$D$14,0)</f>
        <v>0.36935644582993143</v>
      </c>
      <c r="N245" s="94">
        <f ca="1">N217*INDEX($D$19:$D$22,Inputs!$D$14,0)</f>
        <v>0.37031824898625582</v>
      </c>
      <c r="O245" s="94">
        <f ca="1">O217*INDEX($D$19:$D$22,Inputs!$D$14,0)</f>
        <v>0.37031824898625582</v>
      </c>
      <c r="P245" s="94">
        <f ca="1">P217*INDEX($D$19:$D$22,Inputs!$D$14,0)</f>
        <v>0.37031824898625582</v>
      </c>
      <c r="Q245" s="94">
        <f ca="1">Q217*INDEX($D$19:$D$22,Inputs!$D$14,0)</f>
        <v>0.37031824898625582</v>
      </c>
      <c r="R245" s="94">
        <f ca="1">R217*INDEX($D$19:$D$22,Inputs!$D$14,0)</f>
        <v>0</v>
      </c>
      <c r="S245" s="94">
        <f ca="1">S217*INDEX($D$19:$D$22,Inputs!$D$14,0)</f>
        <v>0</v>
      </c>
      <c r="T245" s="94">
        <f ca="1">T217*INDEX($D$19:$D$22,Inputs!$D$14,0)</f>
        <v>0</v>
      </c>
      <c r="U245" s="94">
        <f ca="1">U217*INDEX($D$19:$D$22,Inputs!$D$14,0)</f>
        <v>0</v>
      </c>
      <c r="V245" s="94">
        <f ca="1">V217*INDEX($D$19:$D$22,Inputs!$D$14,0)</f>
        <v>0</v>
      </c>
      <c r="W245" s="94">
        <f ca="1">W217*INDEX($D$19:$D$22,Inputs!$D$14,0)</f>
        <v>0</v>
      </c>
      <c r="X245" s="94">
        <f ca="1">X217*INDEX($D$19:$D$22,Inputs!$D$14,0)</f>
        <v>0</v>
      </c>
      <c r="Y245" s="94">
        <f ca="1">Y217*INDEX($D$19:$D$22,Inputs!$D$14,0)</f>
        <v>0</v>
      </c>
      <c r="Z245" s="94">
        <f ca="1">Z217*INDEX($D$19:$D$22,Inputs!$D$14,0)</f>
        <v>0</v>
      </c>
      <c r="AA245" s="94">
        <f ca="1">AA217*INDEX($D$19:$D$22,Inputs!$D$14,0)</f>
        <v>0</v>
      </c>
      <c r="AB245" s="94">
        <f ca="1">AB217*INDEX($D$19:$D$22,Inputs!$D$14,0)</f>
        <v>0</v>
      </c>
      <c r="AC245" s="94">
        <f ca="1">AC217*INDEX($D$19:$D$22,Inputs!$D$14,0)</f>
        <v>0</v>
      </c>
      <c r="AD245" s="94">
        <f ca="1">AD217*INDEX($D$19:$D$22,Inputs!$D$14,0)</f>
        <v>0</v>
      </c>
      <c r="AE245" s="94">
        <f ca="1">AE217*INDEX($D$19:$D$22,Inputs!$D$14,0)</f>
        <v>0</v>
      </c>
      <c r="AF245" s="94">
        <f ca="1">AF217*INDEX($D$19:$D$22,Inputs!$D$14,0)</f>
        <v>0</v>
      </c>
      <c r="AG245" s="94">
        <f ca="1">AG217*INDEX($D$19:$D$22,Inputs!$D$14,0)</f>
        <v>0</v>
      </c>
      <c r="AH245" s="94">
        <f ca="1">AH217*INDEX($D$19:$D$22,Inputs!$D$14,0)</f>
        <v>0</v>
      </c>
      <c r="AI245" s="94">
        <f ca="1">AI217*INDEX($D$19:$D$22,Inputs!$D$14,0)</f>
        <v>0</v>
      </c>
      <c r="AJ245" s="94">
        <f ca="1">AJ217*INDEX($D$19:$D$22,Inputs!$D$14,0)</f>
        <v>0</v>
      </c>
      <c r="AK245" s="94">
        <f ca="1">AK217*INDEX($D$19:$D$22,Inputs!$D$14,0)</f>
        <v>0</v>
      </c>
      <c r="AL245" s="94">
        <f ca="1">AL217*INDEX($D$19:$D$22,Inputs!$D$14,0)</f>
        <v>0</v>
      </c>
      <c r="AM245" s="94">
        <f ca="1">AM217*INDEX($D$19:$D$22,Inputs!$D$14,0)</f>
        <v>0</v>
      </c>
      <c r="AN245" s="94">
        <f ca="1">AN217*INDEX($D$19:$D$22,Inputs!$D$14,0)</f>
        <v>0</v>
      </c>
      <c r="AO245" s="94">
        <f ca="1">AO217*INDEX($D$19:$D$22,Inputs!$D$14,0)</f>
        <v>0</v>
      </c>
      <c r="AP245" s="94">
        <f ca="1">AP217*INDEX($D$19:$D$22,Inputs!$D$14,0)</f>
        <v>0</v>
      </c>
      <c r="AQ245" s="94">
        <f ca="1">AQ217*INDEX($D$19:$D$22,Inputs!$D$14,0)</f>
        <v>0</v>
      </c>
      <c r="AR245" s="94">
        <f ca="1">AR217*INDEX($D$19:$D$22,Inputs!$D$14,0)</f>
        <v>0</v>
      </c>
      <c r="AS245" s="94">
        <f ca="1">AS217*INDEX($D$19:$D$22,Inputs!$D$14,0)</f>
        <v>0</v>
      </c>
      <c r="AT245" s="94">
        <f ca="1">AT217*INDEX($D$19:$D$22,Inputs!$D$14,0)</f>
        <v>0</v>
      </c>
      <c r="AU245" s="94">
        <f ca="1">AU217*INDEX($D$19:$D$22,Inputs!$D$14,0)</f>
        <v>0</v>
      </c>
      <c r="AV245" s="94">
        <f ca="1">AV217*INDEX($D$19:$D$22,Inputs!$D$14,0)</f>
        <v>0</v>
      </c>
      <c r="AW245" s="94">
        <f ca="1">AW217*INDEX($D$19:$D$22,Inputs!$D$14,0)</f>
        <v>0</v>
      </c>
      <c r="AX245" s="94">
        <f ca="1">AX217*INDEX($D$19:$D$22,Inputs!$D$14,0)</f>
        <v>0</v>
      </c>
      <c r="AY245" s="94">
        <f ca="1">AY217*INDEX($D$19:$D$22,Inputs!$D$14,0)</f>
        <v>0</v>
      </c>
      <c r="AZ245" s="94">
        <f ca="1">AZ217*INDEX($D$19:$D$22,Inputs!$D$14,0)</f>
        <v>0</v>
      </c>
      <c r="BA245" s="94">
        <f ca="1">BA217*INDEX($D$19:$D$22,Inputs!$D$14,0)</f>
        <v>0</v>
      </c>
      <c r="BB245" s="94">
        <f ca="1">BB217*INDEX($D$19:$D$22,Inputs!$D$14,0)</f>
        <v>0</v>
      </c>
      <c r="BC245" s="94">
        <f ca="1">BC217*INDEX($D$19:$D$22,Inputs!$D$14,0)</f>
        <v>0</v>
      </c>
      <c r="BD245" s="94">
        <f ca="1">BD217*INDEX($D$19:$D$22,Inputs!$D$14,0)</f>
        <v>0</v>
      </c>
      <c r="BE245" s="94">
        <f ca="1">BE217*INDEX($D$19:$D$22,Inputs!$D$14,0)</f>
        <v>0</v>
      </c>
      <c r="BF245" s="94">
        <f ca="1">BF217*INDEX($D$19:$D$22,Inputs!$D$14,0)</f>
        <v>0</v>
      </c>
      <c r="BG245" s="94">
        <f ca="1">BG217*INDEX($D$19:$D$22,Inputs!$D$14,0)</f>
        <v>0</v>
      </c>
      <c r="BH245" s="94">
        <f ca="1">BH217*INDEX($D$19:$D$22,Inputs!$D$14,0)</f>
        <v>0</v>
      </c>
      <c r="BI245" s="94">
        <f ca="1">BI217*INDEX($D$19:$D$22,Inputs!$D$14,0)</f>
        <v>0</v>
      </c>
      <c r="BJ245" s="94">
        <f ca="1">BJ217*INDEX($D$19:$D$22,Inputs!$D$14,0)</f>
        <v>0</v>
      </c>
      <c r="BK245" s="94">
        <f ca="1">BK217*INDEX($D$19:$D$22,Inputs!$D$14,0)</f>
        <v>0</v>
      </c>
      <c r="BL245" s="94">
        <f ca="1">BL217*INDEX($D$19:$D$22,Inputs!$D$14,0)</f>
        <v>0</v>
      </c>
      <c r="BM245" s="94">
        <f ca="1">BM217*INDEX($D$19:$D$22,Inputs!$D$14,0)</f>
        <v>0</v>
      </c>
      <c r="BN245" s="94">
        <f ca="1">BN217*INDEX($D$19:$D$22,Inputs!$D$14,0)</f>
        <v>0</v>
      </c>
      <c r="BO245" s="94">
        <f ca="1">BO217*INDEX($D$19:$D$22,Inputs!$D$14,0)</f>
        <v>0</v>
      </c>
      <c r="BP245" s="94">
        <f ca="1">BP217*INDEX($D$19:$D$22,Inputs!$D$14,0)</f>
        <v>0</v>
      </c>
      <c r="BQ245" s="94">
        <f ca="1">BQ217*INDEX($D$19:$D$22,Inputs!$D$14,0)</f>
        <v>0</v>
      </c>
      <c r="BR245" s="94">
        <f ca="1">BR217*INDEX($D$19:$D$22,Inputs!$D$14,0)</f>
        <v>0</v>
      </c>
      <c r="BS245" s="94">
        <f ca="1">BS217*INDEX($D$19:$D$22,Inputs!$D$14,0)</f>
        <v>0</v>
      </c>
      <c r="BT245" s="94">
        <f ca="1">BT217*INDEX($D$19:$D$22,Inputs!$D$14,0)</f>
        <v>0</v>
      </c>
      <c r="BU245" s="94">
        <f ca="1">BU217*INDEX($D$19:$D$22,Inputs!$D$14,0)</f>
        <v>0</v>
      </c>
      <c r="BV245" s="94">
        <f ca="1">BV217*INDEX($D$19:$D$22,Inputs!$D$14,0)</f>
        <v>0</v>
      </c>
      <c r="BW245" s="94">
        <f ca="1">BW217*INDEX($D$19:$D$22,Inputs!$D$14,0)</f>
        <v>0</v>
      </c>
      <c r="BX245" s="94">
        <f ca="1">BX217*INDEX($D$19:$D$22,Inputs!$D$14,0)</f>
        <v>0</v>
      </c>
      <c r="BY245" s="94">
        <f ca="1">BY217*INDEX($D$19:$D$22,Inputs!$D$14,0)</f>
        <v>0</v>
      </c>
      <c r="BZ245" s="94">
        <f ca="1">BZ217*INDEX($D$19:$D$22,Inputs!$D$14,0)</f>
        <v>0</v>
      </c>
      <c r="CA245" s="94">
        <f ca="1">CA217*INDEX($D$19:$D$22,Inputs!$D$14,0)</f>
        <v>0</v>
      </c>
      <c r="CB245" s="94">
        <f ca="1">CB217*INDEX($D$19:$D$22,Inputs!$D$14,0)</f>
        <v>0</v>
      </c>
      <c r="CC245" s="94">
        <f ca="1">CC217*INDEX($D$19:$D$22,Inputs!$D$14,0)</f>
        <v>0</v>
      </c>
    </row>
    <row r="246" spans="2:81" outlineLevel="1" x14ac:dyDescent="0.25">
      <c r="B246" s="92" t="str">
        <f>Inputs!B38</f>
        <v>Public Lighting</v>
      </c>
      <c r="C246" s="98" t="str">
        <f t="shared" si="342"/>
        <v>Real 2015</v>
      </c>
      <c r="F246" s="26">
        <f t="shared" ca="1" si="343"/>
        <v>0.20403347178052475</v>
      </c>
      <c r="G246" s="31"/>
      <c r="H246" s="94">
        <f ca="1">H218*INDEX($D$19:$D$22,Inputs!$D$14,0)</f>
        <v>0</v>
      </c>
      <c r="I246" s="94">
        <f ca="1">I218*INDEX($D$19:$D$22,Inputs!$D$14,0)</f>
        <v>0</v>
      </c>
      <c r="J246" s="94">
        <f ca="1">J218*INDEX($D$19:$D$22,Inputs!$D$14,0)</f>
        <v>0</v>
      </c>
      <c r="K246" s="94">
        <f ca="1">K218*INDEX($D$19:$D$22,Inputs!$D$14,0)</f>
        <v>0</v>
      </c>
      <c r="L246" s="94">
        <f ca="1">L218*INDEX($D$19:$D$22,Inputs!$D$14,0)</f>
        <v>0</v>
      </c>
      <c r="M246" s="94">
        <f ca="1">M218*INDEX($D$19:$D$22,Inputs!$D$14,0)</f>
        <v>1.627739228552174E-2</v>
      </c>
      <c r="N246" s="94">
        <f ca="1">N218*INDEX($D$19:$D$22,Inputs!$D$14,0)</f>
        <v>2.8447311889095873E-2</v>
      </c>
      <c r="O246" s="94">
        <f ca="1">O218*INDEX($D$19:$D$22,Inputs!$D$14,0)</f>
        <v>5.3102922535302376E-2</v>
      </c>
      <c r="P246" s="94">
        <f ca="1">P218*INDEX($D$19:$D$22,Inputs!$D$14,0)</f>
        <v>5.3102922535302376E-2</v>
      </c>
      <c r="Q246" s="94">
        <f ca="1">Q218*INDEX($D$19:$D$22,Inputs!$D$14,0)</f>
        <v>5.3102922535302376E-2</v>
      </c>
      <c r="R246" s="94">
        <f ca="1">R218*INDEX($D$19:$D$22,Inputs!$D$14,0)</f>
        <v>0</v>
      </c>
      <c r="S246" s="94">
        <f ca="1">S218*INDEX($D$19:$D$22,Inputs!$D$14,0)</f>
        <v>0</v>
      </c>
      <c r="T246" s="94">
        <f ca="1">T218*INDEX($D$19:$D$22,Inputs!$D$14,0)</f>
        <v>0</v>
      </c>
      <c r="U246" s="94">
        <f ca="1">U218*INDEX($D$19:$D$22,Inputs!$D$14,0)</f>
        <v>0</v>
      </c>
      <c r="V246" s="94">
        <f ca="1">V218*INDEX($D$19:$D$22,Inputs!$D$14,0)</f>
        <v>0</v>
      </c>
      <c r="W246" s="94">
        <f ca="1">W218*INDEX($D$19:$D$22,Inputs!$D$14,0)</f>
        <v>0</v>
      </c>
      <c r="X246" s="94">
        <f ca="1">X218*INDEX($D$19:$D$22,Inputs!$D$14,0)</f>
        <v>0</v>
      </c>
      <c r="Y246" s="94">
        <f ca="1">Y218*INDEX($D$19:$D$22,Inputs!$D$14,0)</f>
        <v>0</v>
      </c>
      <c r="Z246" s="94">
        <f ca="1">Z218*INDEX($D$19:$D$22,Inputs!$D$14,0)</f>
        <v>0</v>
      </c>
      <c r="AA246" s="94">
        <f ca="1">AA218*INDEX($D$19:$D$22,Inputs!$D$14,0)</f>
        <v>0</v>
      </c>
      <c r="AB246" s="94">
        <f ca="1">AB218*INDEX($D$19:$D$22,Inputs!$D$14,0)</f>
        <v>0</v>
      </c>
      <c r="AC246" s="94">
        <f ca="1">AC218*INDEX($D$19:$D$22,Inputs!$D$14,0)</f>
        <v>0</v>
      </c>
      <c r="AD246" s="94">
        <f ca="1">AD218*INDEX($D$19:$D$22,Inputs!$D$14,0)</f>
        <v>0</v>
      </c>
      <c r="AE246" s="94">
        <f ca="1">AE218*INDEX($D$19:$D$22,Inputs!$D$14,0)</f>
        <v>0</v>
      </c>
      <c r="AF246" s="94">
        <f ca="1">AF218*INDEX($D$19:$D$22,Inputs!$D$14,0)</f>
        <v>0</v>
      </c>
      <c r="AG246" s="94">
        <f ca="1">AG218*INDEX($D$19:$D$22,Inputs!$D$14,0)</f>
        <v>0</v>
      </c>
      <c r="AH246" s="94">
        <f ca="1">AH218*INDEX($D$19:$D$22,Inputs!$D$14,0)</f>
        <v>0</v>
      </c>
      <c r="AI246" s="94">
        <f ca="1">AI218*INDEX($D$19:$D$22,Inputs!$D$14,0)</f>
        <v>0</v>
      </c>
      <c r="AJ246" s="94">
        <f ca="1">AJ218*INDEX($D$19:$D$22,Inputs!$D$14,0)</f>
        <v>0</v>
      </c>
      <c r="AK246" s="94">
        <f ca="1">AK218*INDEX($D$19:$D$22,Inputs!$D$14,0)</f>
        <v>0</v>
      </c>
      <c r="AL246" s="94">
        <f ca="1">AL218*INDEX($D$19:$D$22,Inputs!$D$14,0)</f>
        <v>0</v>
      </c>
      <c r="AM246" s="94">
        <f ca="1">AM218*INDEX($D$19:$D$22,Inputs!$D$14,0)</f>
        <v>0</v>
      </c>
      <c r="AN246" s="94">
        <f ca="1">AN218*INDEX($D$19:$D$22,Inputs!$D$14,0)</f>
        <v>0</v>
      </c>
      <c r="AO246" s="94">
        <f ca="1">AO218*INDEX($D$19:$D$22,Inputs!$D$14,0)</f>
        <v>0</v>
      </c>
      <c r="AP246" s="94">
        <f ca="1">AP218*INDEX($D$19:$D$22,Inputs!$D$14,0)</f>
        <v>0</v>
      </c>
      <c r="AQ246" s="94">
        <f ca="1">AQ218*INDEX($D$19:$D$22,Inputs!$D$14,0)</f>
        <v>0</v>
      </c>
      <c r="AR246" s="94">
        <f ca="1">AR218*INDEX($D$19:$D$22,Inputs!$D$14,0)</f>
        <v>0</v>
      </c>
      <c r="AS246" s="94">
        <f ca="1">AS218*INDEX($D$19:$D$22,Inputs!$D$14,0)</f>
        <v>0</v>
      </c>
      <c r="AT246" s="94">
        <f ca="1">AT218*INDEX($D$19:$D$22,Inputs!$D$14,0)</f>
        <v>0</v>
      </c>
      <c r="AU246" s="94">
        <f ca="1">AU218*INDEX($D$19:$D$22,Inputs!$D$14,0)</f>
        <v>0</v>
      </c>
      <c r="AV246" s="94">
        <f ca="1">AV218*INDEX($D$19:$D$22,Inputs!$D$14,0)</f>
        <v>0</v>
      </c>
      <c r="AW246" s="94">
        <f ca="1">AW218*INDEX($D$19:$D$22,Inputs!$D$14,0)</f>
        <v>0</v>
      </c>
      <c r="AX246" s="94">
        <f ca="1">AX218*INDEX($D$19:$D$22,Inputs!$D$14,0)</f>
        <v>0</v>
      </c>
      <c r="AY246" s="94">
        <f ca="1">AY218*INDEX($D$19:$D$22,Inputs!$D$14,0)</f>
        <v>0</v>
      </c>
      <c r="AZ246" s="94">
        <f ca="1">AZ218*INDEX($D$19:$D$22,Inputs!$D$14,0)</f>
        <v>0</v>
      </c>
      <c r="BA246" s="94">
        <f ca="1">BA218*INDEX($D$19:$D$22,Inputs!$D$14,0)</f>
        <v>0</v>
      </c>
      <c r="BB246" s="94">
        <f ca="1">BB218*INDEX($D$19:$D$22,Inputs!$D$14,0)</f>
        <v>0</v>
      </c>
      <c r="BC246" s="94">
        <f ca="1">BC218*INDEX($D$19:$D$22,Inputs!$D$14,0)</f>
        <v>0</v>
      </c>
      <c r="BD246" s="94">
        <f ca="1">BD218*INDEX($D$19:$D$22,Inputs!$D$14,0)</f>
        <v>0</v>
      </c>
      <c r="BE246" s="94">
        <f ca="1">BE218*INDEX($D$19:$D$22,Inputs!$D$14,0)</f>
        <v>0</v>
      </c>
      <c r="BF246" s="94">
        <f ca="1">BF218*INDEX($D$19:$D$22,Inputs!$D$14,0)</f>
        <v>0</v>
      </c>
      <c r="BG246" s="94">
        <f ca="1">BG218*INDEX($D$19:$D$22,Inputs!$D$14,0)</f>
        <v>0</v>
      </c>
      <c r="BH246" s="94">
        <f ca="1">BH218*INDEX($D$19:$D$22,Inputs!$D$14,0)</f>
        <v>0</v>
      </c>
      <c r="BI246" s="94">
        <f ca="1">BI218*INDEX($D$19:$D$22,Inputs!$D$14,0)</f>
        <v>0</v>
      </c>
      <c r="BJ246" s="94">
        <f ca="1">BJ218*INDEX($D$19:$D$22,Inputs!$D$14,0)</f>
        <v>0</v>
      </c>
      <c r="BK246" s="94">
        <f ca="1">BK218*INDEX($D$19:$D$22,Inputs!$D$14,0)</f>
        <v>0</v>
      </c>
      <c r="BL246" s="94">
        <f ca="1">BL218*INDEX($D$19:$D$22,Inputs!$D$14,0)</f>
        <v>0</v>
      </c>
      <c r="BM246" s="94">
        <f ca="1">BM218*INDEX($D$19:$D$22,Inputs!$D$14,0)</f>
        <v>0</v>
      </c>
      <c r="BN246" s="94">
        <f ca="1">BN218*INDEX($D$19:$D$22,Inputs!$D$14,0)</f>
        <v>0</v>
      </c>
      <c r="BO246" s="94">
        <f ca="1">BO218*INDEX($D$19:$D$22,Inputs!$D$14,0)</f>
        <v>0</v>
      </c>
      <c r="BP246" s="94">
        <f ca="1">BP218*INDEX($D$19:$D$22,Inputs!$D$14,0)</f>
        <v>0</v>
      </c>
      <c r="BQ246" s="94">
        <f ca="1">BQ218*INDEX($D$19:$D$22,Inputs!$D$14,0)</f>
        <v>0</v>
      </c>
      <c r="BR246" s="94">
        <f ca="1">BR218*INDEX($D$19:$D$22,Inputs!$D$14,0)</f>
        <v>0</v>
      </c>
      <c r="BS246" s="94">
        <f ca="1">BS218*INDEX($D$19:$D$22,Inputs!$D$14,0)</f>
        <v>0</v>
      </c>
      <c r="BT246" s="94">
        <f ca="1">BT218*INDEX($D$19:$D$22,Inputs!$D$14,0)</f>
        <v>0</v>
      </c>
      <c r="BU246" s="94">
        <f ca="1">BU218*INDEX($D$19:$D$22,Inputs!$D$14,0)</f>
        <v>0</v>
      </c>
      <c r="BV246" s="94">
        <f ca="1">BV218*INDEX($D$19:$D$22,Inputs!$D$14,0)</f>
        <v>0</v>
      </c>
      <c r="BW246" s="94">
        <f ca="1">BW218*INDEX($D$19:$D$22,Inputs!$D$14,0)</f>
        <v>0</v>
      </c>
      <c r="BX246" s="94">
        <f ca="1">BX218*INDEX($D$19:$D$22,Inputs!$D$14,0)</f>
        <v>0</v>
      </c>
      <c r="BY246" s="94">
        <f ca="1">BY218*INDEX($D$19:$D$22,Inputs!$D$14,0)</f>
        <v>0</v>
      </c>
      <c r="BZ246" s="94">
        <f ca="1">BZ218*INDEX($D$19:$D$22,Inputs!$D$14,0)</f>
        <v>0</v>
      </c>
      <c r="CA246" s="94">
        <f ca="1">CA218*INDEX($D$19:$D$22,Inputs!$D$14,0)</f>
        <v>0</v>
      </c>
      <c r="CB246" s="94">
        <f ca="1">CB218*INDEX($D$19:$D$22,Inputs!$D$14,0)</f>
        <v>0</v>
      </c>
      <c r="CC246" s="94">
        <f ca="1">CC218*INDEX($D$19:$D$22,Inputs!$D$14,0)</f>
        <v>0</v>
      </c>
    </row>
    <row r="247" spans="2:81" outlineLevel="1" x14ac:dyDescent="0.25">
      <c r="B247" s="92" t="str">
        <f>Inputs!B39</f>
        <v>SCADA (5-year asset)</v>
      </c>
      <c r="C247" s="98" t="str">
        <f t="shared" si="342"/>
        <v>Real 2015</v>
      </c>
      <c r="F247" s="26">
        <f t="shared" ca="1" si="343"/>
        <v>3.5337887987692884</v>
      </c>
      <c r="G247" s="31"/>
      <c r="H247" s="94">
        <f ca="1">H219*INDEX($D$19:$D$22,Inputs!$D$14,0)</f>
        <v>0</v>
      </c>
      <c r="I247" s="94">
        <f ca="1">I219*INDEX($D$19:$D$22,Inputs!$D$14,0)</f>
        <v>0</v>
      </c>
      <c r="J247" s="94">
        <f ca="1">J219*INDEX($D$19:$D$22,Inputs!$D$14,0)</f>
        <v>0</v>
      </c>
      <c r="K247" s="94">
        <f ca="1">K219*INDEX($D$19:$D$22,Inputs!$D$14,0)</f>
        <v>0</v>
      </c>
      <c r="L247" s="94">
        <f ca="1">L219*INDEX($D$19:$D$22,Inputs!$D$14,0)</f>
        <v>0</v>
      </c>
      <c r="M247" s="94">
        <f ca="1">M219*INDEX($D$19:$D$22,Inputs!$D$14,0)</f>
        <v>1.6749763383252965</v>
      </c>
      <c r="N247" s="94">
        <f ca="1">N219*INDEX($D$19:$D$22,Inputs!$D$14,0)</f>
        <v>1.4427370592926541</v>
      </c>
      <c r="O247" s="94">
        <f ca="1">O219*INDEX($D$19:$D$22,Inputs!$D$14,0)</f>
        <v>0.42692245344817015</v>
      </c>
      <c r="P247" s="94">
        <f ca="1">P219*INDEX($D$19:$D$22,Inputs!$D$14,0)</f>
        <v>-1.0847052296831972E-2</v>
      </c>
      <c r="Q247" s="94">
        <f ca="1">Q219*INDEX($D$19:$D$22,Inputs!$D$14,0)</f>
        <v>0</v>
      </c>
      <c r="R247" s="94">
        <f ca="1">R219*INDEX($D$19:$D$22,Inputs!$D$14,0)</f>
        <v>0</v>
      </c>
      <c r="S247" s="94">
        <f ca="1">S219*INDEX($D$19:$D$22,Inputs!$D$14,0)</f>
        <v>0</v>
      </c>
      <c r="T247" s="94">
        <f ca="1">T219*INDEX($D$19:$D$22,Inputs!$D$14,0)</f>
        <v>0</v>
      </c>
      <c r="U247" s="94">
        <f ca="1">U219*INDEX($D$19:$D$22,Inputs!$D$14,0)</f>
        <v>0</v>
      </c>
      <c r="V247" s="94">
        <f ca="1">V219*INDEX($D$19:$D$22,Inputs!$D$14,0)</f>
        <v>0</v>
      </c>
      <c r="W247" s="94">
        <f ca="1">W219*INDEX($D$19:$D$22,Inputs!$D$14,0)</f>
        <v>0</v>
      </c>
      <c r="X247" s="94">
        <f ca="1">X219*INDEX($D$19:$D$22,Inputs!$D$14,0)</f>
        <v>0</v>
      </c>
      <c r="Y247" s="94">
        <f ca="1">Y219*INDEX($D$19:$D$22,Inputs!$D$14,0)</f>
        <v>0</v>
      </c>
      <c r="Z247" s="94">
        <f ca="1">Z219*INDEX($D$19:$D$22,Inputs!$D$14,0)</f>
        <v>0</v>
      </c>
      <c r="AA247" s="94">
        <f ca="1">AA219*INDEX($D$19:$D$22,Inputs!$D$14,0)</f>
        <v>0</v>
      </c>
      <c r="AB247" s="94">
        <f ca="1">AB219*INDEX($D$19:$D$22,Inputs!$D$14,0)</f>
        <v>0</v>
      </c>
      <c r="AC247" s="94">
        <f ca="1">AC219*INDEX($D$19:$D$22,Inputs!$D$14,0)</f>
        <v>0</v>
      </c>
      <c r="AD247" s="94">
        <f ca="1">AD219*INDEX($D$19:$D$22,Inputs!$D$14,0)</f>
        <v>0</v>
      </c>
      <c r="AE247" s="94">
        <f ca="1">AE219*INDEX($D$19:$D$22,Inputs!$D$14,0)</f>
        <v>0</v>
      </c>
      <c r="AF247" s="94">
        <f ca="1">AF219*INDEX($D$19:$D$22,Inputs!$D$14,0)</f>
        <v>0</v>
      </c>
      <c r="AG247" s="94">
        <f ca="1">AG219*INDEX($D$19:$D$22,Inputs!$D$14,0)</f>
        <v>0</v>
      </c>
      <c r="AH247" s="94">
        <f ca="1">AH219*INDEX($D$19:$D$22,Inputs!$D$14,0)</f>
        <v>0</v>
      </c>
      <c r="AI247" s="94">
        <f ca="1">AI219*INDEX($D$19:$D$22,Inputs!$D$14,0)</f>
        <v>0</v>
      </c>
      <c r="AJ247" s="94">
        <f ca="1">AJ219*INDEX($D$19:$D$22,Inputs!$D$14,0)</f>
        <v>0</v>
      </c>
      <c r="AK247" s="94">
        <f ca="1">AK219*INDEX($D$19:$D$22,Inputs!$D$14,0)</f>
        <v>0</v>
      </c>
      <c r="AL247" s="94">
        <f ca="1">AL219*INDEX($D$19:$D$22,Inputs!$D$14,0)</f>
        <v>0</v>
      </c>
      <c r="AM247" s="94">
        <f ca="1">AM219*INDEX($D$19:$D$22,Inputs!$D$14,0)</f>
        <v>0</v>
      </c>
      <c r="AN247" s="94">
        <f ca="1">AN219*INDEX($D$19:$D$22,Inputs!$D$14,0)</f>
        <v>0</v>
      </c>
      <c r="AO247" s="94">
        <f ca="1">AO219*INDEX($D$19:$D$22,Inputs!$D$14,0)</f>
        <v>0</v>
      </c>
      <c r="AP247" s="94">
        <f ca="1">AP219*INDEX($D$19:$D$22,Inputs!$D$14,0)</f>
        <v>0</v>
      </c>
      <c r="AQ247" s="94">
        <f ca="1">AQ219*INDEX($D$19:$D$22,Inputs!$D$14,0)</f>
        <v>0</v>
      </c>
      <c r="AR247" s="94">
        <f ca="1">AR219*INDEX($D$19:$D$22,Inputs!$D$14,0)</f>
        <v>0</v>
      </c>
      <c r="AS247" s="94">
        <f ca="1">AS219*INDEX($D$19:$D$22,Inputs!$D$14,0)</f>
        <v>0</v>
      </c>
      <c r="AT247" s="94">
        <f ca="1">AT219*INDEX($D$19:$D$22,Inputs!$D$14,0)</f>
        <v>0</v>
      </c>
      <c r="AU247" s="94">
        <f ca="1">AU219*INDEX($D$19:$D$22,Inputs!$D$14,0)</f>
        <v>0</v>
      </c>
      <c r="AV247" s="94">
        <f ca="1">AV219*INDEX($D$19:$D$22,Inputs!$D$14,0)</f>
        <v>0</v>
      </c>
      <c r="AW247" s="94">
        <f ca="1">AW219*INDEX($D$19:$D$22,Inputs!$D$14,0)</f>
        <v>0</v>
      </c>
      <c r="AX247" s="94">
        <f ca="1">AX219*INDEX($D$19:$D$22,Inputs!$D$14,0)</f>
        <v>0</v>
      </c>
      <c r="AY247" s="94">
        <f ca="1">AY219*INDEX($D$19:$D$22,Inputs!$D$14,0)</f>
        <v>0</v>
      </c>
      <c r="AZ247" s="94">
        <f ca="1">AZ219*INDEX($D$19:$D$22,Inputs!$D$14,0)</f>
        <v>0</v>
      </c>
      <c r="BA247" s="94">
        <f ca="1">BA219*INDEX($D$19:$D$22,Inputs!$D$14,0)</f>
        <v>0</v>
      </c>
      <c r="BB247" s="94">
        <f ca="1">BB219*INDEX($D$19:$D$22,Inputs!$D$14,0)</f>
        <v>0</v>
      </c>
      <c r="BC247" s="94">
        <f ca="1">BC219*INDEX($D$19:$D$22,Inputs!$D$14,0)</f>
        <v>0</v>
      </c>
      <c r="BD247" s="94">
        <f ca="1">BD219*INDEX($D$19:$D$22,Inputs!$D$14,0)</f>
        <v>0</v>
      </c>
      <c r="BE247" s="94">
        <f ca="1">BE219*INDEX($D$19:$D$22,Inputs!$D$14,0)</f>
        <v>0</v>
      </c>
      <c r="BF247" s="94">
        <f ca="1">BF219*INDEX($D$19:$D$22,Inputs!$D$14,0)</f>
        <v>0</v>
      </c>
      <c r="BG247" s="94">
        <f ca="1">BG219*INDEX($D$19:$D$22,Inputs!$D$14,0)</f>
        <v>0</v>
      </c>
      <c r="BH247" s="94">
        <f ca="1">BH219*INDEX($D$19:$D$22,Inputs!$D$14,0)</f>
        <v>0</v>
      </c>
      <c r="BI247" s="94">
        <f ca="1">BI219*INDEX($D$19:$D$22,Inputs!$D$14,0)</f>
        <v>0</v>
      </c>
      <c r="BJ247" s="94">
        <f ca="1">BJ219*INDEX($D$19:$D$22,Inputs!$D$14,0)</f>
        <v>0</v>
      </c>
      <c r="BK247" s="94">
        <f ca="1">BK219*INDEX($D$19:$D$22,Inputs!$D$14,0)</f>
        <v>0</v>
      </c>
      <c r="BL247" s="94">
        <f ca="1">BL219*INDEX($D$19:$D$22,Inputs!$D$14,0)</f>
        <v>0</v>
      </c>
      <c r="BM247" s="94">
        <f ca="1">BM219*INDEX($D$19:$D$22,Inputs!$D$14,0)</f>
        <v>0</v>
      </c>
      <c r="BN247" s="94">
        <f ca="1">BN219*INDEX($D$19:$D$22,Inputs!$D$14,0)</f>
        <v>0</v>
      </c>
      <c r="BO247" s="94">
        <f ca="1">BO219*INDEX($D$19:$D$22,Inputs!$D$14,0)</f>
        <v>0</v>
      </c>
      <c r="BP247" s="94">
        <f ca="1">BP219*INDEX($D$19:$D$22,Inputs!$D$14,0)</f>
        <v>0</v>
      </c>
      <c r="BQ247" s="94">
        <f ca="1">BQ219*INDEX($D$19:$D$22,Inputs!$D$14,0)</f>
        <v>0</v>
      </c>
      <c r="BR247" s="94">
        <f ca="1">BR219*INDEX($D$19:$D$22,Inputs!$D$14,0)</f>
        <v>0</v>
      </c>
      <c r="BS247" s="94">
        <f ca="1">BS219*INDEX($D$19:$D$22,Inputs!$D$14,0)</f>
        <v>0</v>
      </c>
      <c r="BT247" s="94">
        <f ca="1">BT219*INDEX($D$19:$D$22,Inputs!$D$14,0)</f>
        <v>0</v>
      </c>
      <c r="BU247" s="94">
        <f ca="1">BU219*INDEX($D$19:$D$22,Inputs!$D$14,0)</f>
        <v>0</v>
      </c>
      <c r="BV247" s="94">
        <f ca="1">BV219*INDEX($D$19:$D$22,Inputs!$D$14,0)</f>
        <v>0</v>
      </c>
      <c r="BW247" s="94">
        <f ca="1">BW219*INDEX($D$19:$D$22,Inputs!$D$14,0)</f>
        <v>0</v>
      </c>
      <c r="BX247" s="94">
        <f ca="1">BX219*INDEX($D$19:$D$22,Inputs!$D$14,0)</f>
        <v>0</v>
      </c>
      <c r="BY247" s="94">
        <f ca="1">BY219*INDEX($D$19:$D$22,Inputs!$D$14,0)</f>
        <v>0</v>
      </c>
      <c r="BZ247" s="94">
        <f ca="1">BZ219*INDEX($D$19:$D$22,Inputs!$D$14,0)</f>
        <v>0</v>
      </c>
      <c r="CA247" s="94">
        <f ca="1">CA219*INDEX($D$19:$D$22,Inputs!$D$14,0)</f>
        <v>0</v>
      </c>
      <c r="CB247" s="94">
        <f ca="1">CB219*INDEX($D$19:$D$22,Inputs!$D$14,0)</f>
        <v>0</v>
      </c>
      <c r="CC247" s="94">
        <f ca="1">CC219*INDEX($D$19:$D$22,Inputs!$D$14,0)</f>
        <v>0</v>
      </c>
    </row>
    <row r="248" spans="2:81" outlineLevel="1" x14ac:dyDescent="0.25">
      <c r="B248" s="92" t="str">
        <f>Inputs!B40</f>
        <v>Non network - IT</v>
      </c>
      <c r="C248" s="98" t="str">
        <f t="shared" si="342"/>
        <v>Real 2015</v>
      </c>
      <c r="F248" s="26">
        <f t="shared" ca="1" si="343"/>
        <v>83.130757960060663</v>
      </c>
      <c r="G248" s="31"/>
      <c r="H248" s="94">
        <f ca="1">H220*INDEX($D$19:$D$22,Inputs!$D$14,0)</f>
        <v>0</v>
      </c>
      <c r="I248" s="94">
        <f ca="1">I220*INDEX($D$19:$D$22,Inputs!$D$14,0)</f>
        <v>0</v>
      </c>
      <c r="J248" s="94">
        <f ca="1">J220*INDEX($D$19:$D$22,Inputs!$D$14,0)</f>
        <v>0</v>
      </c>
      <c r="K248" s="94">
        <f ca="1">K220*INDEX($D$19:$D$22,Inputs!$D$14,0)</f>
        <v>0</v>
      </c>
      <c r="L248" s="94">
        <f ca="1">L220*INDEX($D$19:$D$22,Inputs!$D$14,0)</f>
        <v>0</v>
      </c>
      <c r="M248" s="94">
        <f ca="1">M220*INDEX($D$19:$D$22,Inputs!$D$14,0)</f>
        <v>29.114139915198354</v>
      </c>
      <c r="N248" s="94">
        <f ca="1">N220*INDEX($D$19:$D$22,Inputs!$D$14,0)</f>
        <v>17.584121523124281</v>
      </c>
      <c r="O248" s="94">
        <f ca="1">O220*INDEX($D$19:$D$22,Inputs!$D$14,0)</f>
        <v>15.0351518784846</v>
      </c>
      <c r="P248" s="94">
        <f ca="1">P220*INDEX($D$19:$D$22,Inputs!$D$14,0)</f>
        <v>13.232999713929523</v>
      </c>
      <c r="Q248" s="94">
        <f ca="1">Q220*INDEX($D$19:$D$22,Inputs!$D$14,0)</f>
        <v>8.1643449293238959</v>
      </c>
      <c r="R248" s="94">
        <f ca="1">R220*INDEX($D$19:$D$22,Inputs!$D$14,0)</f>
        <v>0</v>
      </c>
      <c r="S248" s="94">
        <f ca="1">S220*INDEX($D$19:$D$22,Inputs!$D$14,0)</f>
        <v>0</v>
      </c>
      <c r="T248" s="94">
        <f ca="1">T220*INDEX($D$19:$D$22,Inputs!$D$14,0)</f>
        <v>0</v>
      </c>
      <c r="U248" s="94">
        <f ca="1">U220*INDEX($D$19:$D$22,Inputs!$D$14,0)</f>
        <v>0</v>
      </c>
      <c r="V248" s="94">
        <f ca="1">V220*INDEX($D$19:$D$22,Inputs!$D$14,0)</f>
        <v>0</v>
      </c>
      <c r="W248" s="94">
        <f ca="1">W220*INDEX($D$19:$D$22,Inputs!$D$14,0)</f>
        <v>0</v>
      </c>
      <c r="X248" s="94">
        <f ca="1">X220*INDEX($D$19:$D$22,Inputs!$D$14,0)</f>
        <v>0</v>
      </c>
      <c r="Y248" s="94">
        <f ca="1">Y220*INDEX($D$19:$D$22,Inputs!$D$14,0)</f>
        <v>0</v>
      </c>
      <c r="Z248" s="94">
        <f ca="1">Z220*INDEX($D$19:$D$22,Inputs!$D$14,0)</f>
        <v>0</v>
      </c>
      <c r="AA248" s="94">
        <f ca="1">AA220*INDEX($D$19:$D$22,Inputs!$D$14,0)</f>
        <v>0</v>
      </c>
      <c r="AB248" s="94">
        <f ca="1">AB220*INDEX($D$19:$D$22,Inputs!$D$14,0)</f>
        <v>0</v>
      </c>
      <c r="AC248" s="94">
        <f ca="1">AC220*INDEX($D$19:$D$22,Inputs!$D$14,0)</f>
        <v>0</v>
      </c>
      <c r="AD248" s="94">
        <f ca="1">AD220*INDEX($D$19:$D$22,Inputs!$D$14,0)</f>
        <v>0</v>
      </c>
      <c r="AE248" s="94">
        <f ca="1">AE220*INDEX($D$19:$D$22,Inputs!$D$14,0)</f>
        <v>0</v>
      </c>
      <c r="AF248" s="94">
        <f ca="1">AF220*INDEX($D$19:$D$22,Inputs!$D$14,0)</f>
        <v>0</v>
      </c>
      <c r="AG248" s="94">
        <f ca="1">AG220*INDEX($D$19:$D$22,Inputs!$D$14,0)</f>
        <v>0</v>
      </c>
      <c r="AH248" s="94">
        <f ca="1">AH220*INDEX($D$19:$D$22,Inputs!$D$14,0)</f>
        <v>0</v>
      </c>
      <c r="AI248" s="94">
        <f ca="1">AI220*INDEX($D$19:$D$22,Inputs!$D$14,0)</f>
        <v>0</v>
      </c>
      <c r="AJ248" s="94">
        <f ca="1">AJ220*INDEX($D$19:$D$22,Inputs!$D$14,0)</f>
        <v>0</v>
      </c>
      <c r="AK248" s="94">
        <f ca="1">AK220*INDEX($D$19:$D$22,Inputs!$D$14,0)</f>
        <v>0</v>
      </c>
      <c r="AL248" s="94">
        <f ca="1">AL220*INDEX($D$19:$D$22,Inputs!$D$14,0)</f>
        <v>0</v>
      </c>
      <c r="AM248" s="94">
        <f ca="1">AM220*INDEX($D$19:$D$22,Inputs!$D$14,0)</f>
        <v>0</v>
      </c>
      <c r="AN248" s="94">
        <f ca="1">AN220*INDEX($D$19:$D$22,Inputs!$D$14,0)</f>
        <v>0</v>
      </c>
      <c r="AO248" s="94">
        <f ca="1">AO220*INDEX($D$19:$D$22,Inputs!$D$14,0)</f>
        <v>0</v>
      </c>
      <c r="AP248" s="94">
        <f ca="1">AP220*INDEX($D$19:$D$22,Inputs!$D$14,0)</f>
        <v>0</v>
      </c>
      <c r="AQ248" s="94">
        <f ca="1">AQ220*INDEX($D$19:$D$22,Inputs!$D$14,0)</f>
        <v>0</v>
      </c>
      <c r="AR248" s="94">
        <f ca="1">AR220*INDEX($D$19:$D$22,Inputs!$D$14,0)</f>
        <v>0</v>
      </c>
      <c r="AS248" s="94">
        <f ca="1">AS220*INDEX($D$19:$D$22,Inputs!$D$14,0)</f>
        <v>0</v>
      </c>
      <c r="AT248" s="94">
        <f ca="1">AT220*INDEX($D$19:$D$22,Inputs!$D$14,0)</f>
        <v>0</v>
      </c>
      <c r="AU248" s="94">
        <f ca="1">AU220*INDEX($D$19:$D$22,Inputs!$D$14,0)</f>
        <v>0</v>
      </c>
      <c r="AV248" s="94">
        <f ca="1">AV220*INDEX($D$19:$D$22,Inputs!$D$14,0)</f>
        <v>0</v>
      </c>
      <c r="AW248" s="94">
        <f ca="1">AW220*INDEX($D$19:$D$22,Inputs!$D$14,0)</f>
        <v>0</v>
      </c>
      <c r="AX248" s="94">
        <f ca="1">AX220*INDEX($D$19:$D$22,Inputs!$D$14,0)</f>
        <v>0</v>
      </c>
      <c r="AY248" s="94">
        <f ca="1">AY220*INDEX($D$19:$D$22,Inputs!$D$14,0)</f>
        <v>0</v>
      </c>
      <c r="AZ248" s="94">
        <f ca="1">AZ220*INDEX($D$19:$D$22,Inputs!$D$14,0)</f>
        <v>0</v>
      </c>
      <c r="BA248" s="94">
        <f ca="1">BA220*INDEX($D$19:$D$22,Inputs!$D$14,0)</f>
        <v>0</v>
      </c>
      <c r="BB248" s="94">
        <f ca="1">BB220*INDEX($D$19:$D$22,Inputs!$D$14,0)</f>
        <v>0</v>
      </c>
      <c r="BC248" s="94">
        <f ca="1">BC220*INDEX($D$19:$D$22,Inputs!$D$14,0)</f>
        <v>0</v>
      </c>
      <c r="BD248" s="94">
        <f ca="1">BD220*INDEX($D$19:$D$22,Inputs!$D$14,0)</f>
        <v>0</v>
      </c>
      <c r="BE248" s="94">
        <f ca="1">BE220*INDEX($D$19:$D$22,Inputs!$D$14,0)</f>
        <v>0</v>
      </c>
      <c r="BF248" s="94">
        <f ca="1">BF220*INDEX($D$19:$D$22,Inputs!$D$14,0)</f>
        <v>0</v>
      </c>
      <c r="BG248" s="94">
        <f ca="1">BG220*INDEX($D$19:$D$22,Inputs!$D$14,0)</f>
        <v>0</v>
      </c>
      <c r="BH248" s="94">
        <f ca="1">BH220*INDEX($D$19:$D$22,Inputs!$D$14,0)</f>
        <v>0</v>
      </c>
      <c r="BI248" s="94">
        <f ca="1">BI220*INDEX($D$19:$D$22,Inputs!$D$14,0)</f>
        <v>0</v>
      </c>
      <c r="BJ248" s="94">
        <f ca="1">BJ220*INDEX($D$19:$D$22,Inputs!$D$14,0)</f>
        <v>0</v>
      </c>
      <c r="BK248" s="94">
        <f ca="1">BK220*INDEX($D$19:$D$22,Inputs!$D$14,0)</f>
        <v>0</v>
      </c>
      <c r="BL248" s="94">
        <f ca="1">BL220*INDEX($D$19:$D$22,Inputs!$D$14,0)</f>
        <v>0</v>
      </c>
      <c r="BM248" s="94">
        <f ca="1">BM220*INDEX($D$19:$D$22,Inputs!$D$14,0)</f>
        <v>0</v>
      </c>
      <c r="BN248" s="94">
        <f ca="1">BN220*INDEX($D$19:$D$22,Inputs!$D$14,0)</f>
        <v>0</v>
      </c>
      <c r="BO248" s="94">
        <f ca="1">BO220*INDEX($D$19:$D$22,Inputs!$D$14,0)</f>
        <v>0</v>
      </c>
      <c r="BP248" s="94">
        <f ca="1">BP220*INDEX($D$19:$D$22,Inputs!$D$14,0)</f>
        <v>0</v>
      </c>
      <c r="BQ248" s="94">
        <f ca="1">BQ220*INDEX($D$19:$D$22,Inputs!$D$14,0)</f>
        <v>0</v>
      </c>
      <c r="BR248" s="94">
        <f ca="1">BR220*INDEX($D$19:$D$22,Inputs!$D$14,0)</f>
        <v>0</v>
      </c>
      <c r="BS248" s="94">
        <f ca="1">BS220*INDEX($D$19:$D$22,Inputs!$D$14,0)</f>
        <v>0</v>
      </c>
      <c r="BT248" s="94">
        <f ca="1">BT220*INDEX($D$19:$D$22,Inputs!$D$14,0)</f>
        <v>0</v>
      </c>
      <c r="BU248" s="94">
        <f ca="1">BU220*INDEX($D$19:$D$22,Inputs!$D$14,0)</f>
        <v>0</v>
      </c>
      <c r="BV248" s="94">
        <f ca="1">BV220*INDEX($D$19:$D$22,Inputs!$D$14,0)</f>
        <v>0</v>
      </c>
      <c r="BW248" s="94">
        <f ca="1">BW220*INDEX($D$19:$D$22,Inputs!$D$14,0)</f>
        <v>0</v>
      </c>
      <c r="BX248" s="94">
        <f ca="1">BX220*INDEX($D$19:$D$22,Inputs!$D$14,0)</f>
        <v>0</v>
      </c>
      <c r="BY248" s="94">
        <f ca="1">BY220*INDEX($D$19:$D$22,Inputs!$D$14,0)</f>
        <v>0</v>
      </c>
      <c r="BZ248" s="94">
        <f ca="1">BZ220*INDEX($D$19:$D$22,Inputs!$D$14,0)</f>
        <v>0</v>
      </c>
      <c r="CA248" s="94">
        <f ca="1">CA220*INDEX($D$19:$D$22,Inputs!$D$14,0)</f>
        <v>0</v>
      </c>
      <c r="CB248" s="94">
        <f ca="1">CB220*INDEX($D$19:$D$22,Inputs!$D$14,0)</f>
        <v>0</v>
      </c>
      <c r="CC248" s="94">
        <f ca="1">CC220*INDEX($D$19:$D$22,Inputs!$D$14,0)</f>
        <v>0</v>
      </c>
    </row>
    <row r="249" spans="2:81" outlineLevel="1" x14ac:dyDescent="0.25">
      <c r="B249" s="92" t="str">
        <f>Inputs!B41</f>
        <v>Non network - other</v>
      </c>
      <c r="C249" s="98" t="str">
        <f t="shared" si="342"/>
        <v>Real 2015</v>
      </c>
      <c r="F249" s="26">
        <f t="shared" ca="1" si="343"/>
        <v>31.061558228974281</v>
      </c>
      <c r="G249" s="31"/>
      <c r="H249" s="94">
        <f ca="1">H221*INDEX($D$19:$D$22,Inputs!$D$14,0)</f>
        <v>0</v>
      </c>
      <c r="I249" s="94">
        <f ca="1">I221*INDEX($D$19:$D$22,Inputs!$D$14,0)</f>
        <v>0</v>
      </c>
      <c r="J249" s="94">
        <f ca="1">J221*INDEX($D$19:$D$22,Inputs!$D$14,0)</f>
        <v>0</v>
      </c>
      <c r="K249" s="94">
        <f ca="1">K221*INDEX($D$19:$D$22,Inputs!$D$14,0)</f>
        <v>0</v>
      </c>
      <c r="L249" s="94">
        <f ca="1">L221*INDEX($D$19:$D$22,Inputs!$D$14,0)</f>
        <v>0</v>
      </c>
      <c r="M249" s="94">
        <f ca="1">M221*INDEX($D$19:$D$22,Inputs!$D$14,0)</f>
        <v>6.0429989715327235</v>
      </c>
      <c r="N249" s="94">
        <f ca="1">N221*INDEX($D$19:$D$22,Inputs!$D$14,0)</f>
        <v>6.0429989715327235</v>
      </c>
      <c r="O249" s="94">
        <f ca="1">O221*INDEX($D$19:$D$22,Inputs!$D$14,0)</f>
        <v>6.0429989715327235</v>
      </c>
      <c r="P249" s="94">
        <f ca="1">P221*INDEX($D$19:$D$22,Inputs!$D$14,0)</f>
        <v>6.0429989715327235</v>
      </c>
      <c r="Q249" s="94">
        <f ca="1">Q221*INDEX($D$19:$D$22,Inputs!$D$14,0)</f>
        <v>4.6118912525883458</v>
      </c>
      <c r="R249" s="94">
        <f ca="1">R221*INDEX($D$19:$D$22,Inputs!$D$14,0)</f>
        <v>2.2776710902550392</v>
      </c>
      <c r="S249" s="94">
        <f ca="1">S221*INDEX($D$19:$D$22,Inputs!$D$14,0)</f>
        <v>0</v>
      </c>
      <c r="T249" s="94">
        <f ca="1">T221*INDEX($D$19:$D$22,Inputs!$D$14,0)</f>
        <v>0</v>
      </c>
      <c r="U249" s="94">
        <f ca="1">U221*INDEX($D$19:$D$22,Inputs!$D$14,0)</f>
        <v>0</v>
      </c>
      <c r="V249" s="94">
        <f ca="1">V221*INDEX($D$19:$D$22,Inputs!$D$14,0)</f>
        <v>0</v>
      </c>
      <c r="W249" s="94">
        <f ca="1">W221*INDEX($D$19:$D$22,Inputs!$D$14,0)</f>
        <v>0</v>
      </c>
      <c r="X249" s="94">
        <f ca="1">X221*INDEX($D$19:$D$22,Inputs!$D$14,0)</f>
        <v>0</v>
      </c>
      <c r="Y249" s="94">
        <f ca="1">Y221*INDEX($D$19:$D$22,Inputs!$D$14,0)</f>
        <v>0</v>
      </c>
      <c r="Z249" s="94">
        <f ca="1">Z221*INDEX($D$19:$D$22,Inputs!$D$14,0)</f>
        <v>0</v>
      </c>
      <c r="AA249" s="94">
        <f ca="1">AA221*INDEX($D$19:$D$22,Inputs!$D$14,0)</f>
        <v>0</v>
      </c>
      <c r="AB249" s="94">
        <f ca="1">AB221*INDEX($D$19:$D$22,Inputs!$D$14,0)</f>
        <v>0</v>
      </c>
      <c r="AC249" s="94">
        <f ca="1">AC221*INDEX($D$19:$D$22,Inputs!$D$14,0)</f>
        <v>0</v>
      </c>
      <c r="AD249" s="94">
        <f ca="1">AD221*INDEX($D$19:$D$22,Inputs!$D$14,0)</f>
        <v>0</v>
      </c>
      <c r="AE249" s="94">
        <f ca="1">AE221*INDEX($D$19:$D$22,Inputs!$D$14,0)</f>
        <v>0</v>
      </c>
      <c r="AF249" s="94">
        <f ca="1">AF221*INDEX($D$19:$D$22,Inputs!$D$14,0)</f>
        <v>0</v>
      </c>
      <c r="AG249" s="94">
        <f ca="1">AG221*INDEX($D$19:$D$22,Inputs!$D$14,0)</f>
        <v>0</v>
      </c>
      <c r="AH249" s="94">
        <f ca="1">AH221*INDEX($D$19:$D$22,Inputs!$D$14,0)</f>
        <v>0</v>
      </c>
      <c r="AI249" s="94">
        <f ca="1">AI221*INDEX($D$19:$D$22,Inputs!$D$14,0)</f>
        <v>0</v>
      </c>
      <c r="AJ249" s="94">
        <f ca="1">AJ221*INDEX($D$19:$D$22,Inputs!$D$14,0)</f>
        <v>0</v>
      </c>
      <c r="AK249" s="94">
        <f ca="1">AK221*INDEX($D$19:$D$22,Inputs!$D$14,0)</f>
        <v>0</v>
      </c>
      <c r="AL249" s="94">
        <f ca="1">AL221*INDEX($D$19:$D$22,Inputs!$D$14,0)</f>
        <v>0</v>
      </c>
      <c r="AM249" s="94">
        <f ca="1">AM221*INDEX($D$19:$D$22,Inputs!$D$14,0)</f>
        <v>0</v>
      </c>
      <c r="AN249" s="94">
        <f ca="1">AN221*INDEX($D$19:$D$22,Inputs!$D$14,0)</f>
        <v>0</v>
      </c>
      <c r="AO249" s="94">
        <f ca="1">AO221*INDEX($D$19:$D$22,Inputs!$D$14,0)</f>
        <v>0</v>
      </c>
      <c r="AP249" s="94">
        <f ca="1">AP221*INDEX($D$19:$D$22,Inputs!$D$14,0)</f>
        <v>0</v>
      </c>
      <c r="AQ249" s="94">
        <f ca="1">AQ221*INDEX($D$19:$D$22,Inputs!$D$14,0)</f>
        <v>0</v>
      </c>
      <c r="AR249" s="94">
        <f ca="1">AR221*INDEX($D$19:$D$22,Inputs!$D$14,0)</f>
        <v>0</v>
      </c>
      <c r="AS249" s="94">
        <f ca="1">AS221*INDEX($D$19:$D$22,Inputs!$D$14,0)</f>
        <v>0</v>
      </c>
      <c r="AT249" s="94">
        <f ca="1">AT221*INDEX($D$19:$D$22,Inputs!$D$14,0)</f>
        <v>0</v>
      </c>
      <c r="AU249" s="94">
        <f ca="1">AU221*INDEX($D$19:$D$22,Inputs!$D$14,0)</f>
        <v>0</v>
      </c>
      <c r="AV249" s="94">
        <f ca="1">AV221*INDEX($D$19:$D$22,Inputs!$D$14,0)</f>
        <v>0</v>
      </c>
      <c r="AW249" s="94">
        <f ca="1">AW221*INDEX($D$19:$D$22,Inputs!$D$14,0)</f>
        <v>0</v>
      </c>
      <c r="AX249" s="94">
        <f ca="1">AX221*INDEX($D$19:$D$22,Inputs!$D$14,0)</f>
        <v>0</v>
      </c>
      <c r="AY249" s="94">
        <f ca="1">AY221*INDEX($D$19:$D$22,Inputs!$D$14,0)</f>
        <v>0</v>
      </c>
      <c r="AZ249" s="94">
        <f ca="1">AZ221*INDEX($D$19:$D$22,Inputs!$D$14,0)</f>
        <v>0</v>
      </c>
      <c r="BA249" s="94">
        <f ca="1">BA221*INDEX($D$19:$D$22,Inputs!$D$14,0)</f>
        <v>0</v>
      </c>
      <c r="BB249" s="94">
        <f ca="1">BB221*INDEX($D$19:$D$22,Inputs!$D$14,0)</f>
        <v>0</v>
      </c>
      <c r="BC249" s="94">
        <f ca="1">BC221*INDEX($D$19:$D$22,Inputs!$D$14,0)</f>
        <v>0</v>
      </c>
      <c r="BD249" s="94">
        <f ca="1">BD221*INDEX($D$19:$D$22,Inputs!$D$14,0)</f>
        <v>0</v>
      </c>
      <c r="BE249" s="94">
        <f ca="1">BE221*INDEX($D$19:$D$22,Inputs!$D$14,0)</f>
        <v>0</v>
      </c>
      <c r="BF249" s="94">
        <f ca="1">BF221*INDEX($D$19:$D$22,Inputs!$D$14,0)</f>
        <v>0</v>
      </c>
      <c r="BG249" s="94">
        <f ca="1">BG221*INDEX($D$19:$D$22,Inputs!$D$14,0)</f>
        <v>0</v>
      </c>
      <c r="BH249" s="94">
        <f ca="1">BH221*INDEX($D$19:$D$22,Inputs!$D$14,0)</f>
        <v>0</v>
      </c>
      <c r="BI249" s="94">
        <f ca="1">BI221*INDEX($D$19:$D$22,Inputs!$D$14,0)</f>
        <v>0</v>
      </c>
      <c r="BJ249" s="94">
        <f ca="1">BJ221*INDEX($D$19:$D$22,Inputs!$D$14,0)</f>
        <v>0</v>
      </c>
      <c r="BK249" s="94">
        <f ca="1">BK221*INDEX($D$19:$D$22,Inputs!$D$14,0)</f>
        <v>0</v>
      </c>
      <c r="BL249" s="94">
        <f ca="1">BL221*INDEX($D$19:$D$22,Inputs!$D$14,0)</f>
        <v>0</v>
      </c>
      <c r="BM249" s="94">
        <f ca="1">BM221*INDEX($D$19:$D$22,Inputs!$D$14,0)</f>
        <v>0</v>
      </c>
      <c r="BN249" s="94">
        <f ca="1">BN221*INDEX($D$19:$D$22,Inputs!$D$14,0)</f>
        <v>0</v>
      </c>
      <c r="BO249" s="94">
        <f ca="1">BO221*INDEX($D$19:$D$22,Inputs!$D$14,0)</f>
        <v>0</v>
      </c>
      <c r="BP249" s="94">
        <f ca="1">BP221*INDEX($D$19:$D$22,Inputs!$D$14,0)</f>
        <v>0</v>
      </c>
      <c r="BQ249" s="94">
        <f ca="1">BQ221*INDEX($D$19:$D$22,Inputs!$D$14,0)</f>
        <v>0</v>
      </c>
      <c r="BR249" s="94">
        <f ca="1">BR221*INDEX($D$19:$D$22,Inputs!$D$14,0)</f>
        <v>0</v>
      </c>
      <c r="BS249" s="94">
        <f ca="1">BS221*INDEX($D$19:$D$22,Inputs!$D$14,0)</f>
        <v>0</v>
      </c>
      <c r="BT249" s="94">
        <f ca="1">BT221*INDEX($D$19:$D$22,Inputs!$D$14,0)</f>
        <v>0</v>
      </c>
      <c r="BU249" s="94">
        <f ca="1">BU221*INDEX($D$19:$D$22,Inputs!$D$14,0)</f>
        <v>0</v>
      </c>
      <c r="BV249" s="94">
        <f ca="1">BV221*INDEX($D$19:$D$22,Inputs!$D$14,0)</f>
        <v>0</v>
      </c>
      <c r="BW249" s="94">
        <f ca="1">BW221*INDEX($D$19:$D$22,Inputs!$D$14,0)</f>
        <v>0</v>
      </c>
      <c r="BX249" s="94">
        <f ca="1">BX221*INDEX($D$19:$D$22,Inputs!$D$14,0)</f>
        <v>0</v>
      </c>
      <c r="BY249" s="94">
        <f ca="1">BY221*INDEX($D$19:$D$22,Inputs!$D$14,0)</f>
        <v>0</v>
      </c>
      <c r="BZ249" s="94">
        <f ca="1">BZ221*INDEX($D$19:$D$22,Inputs!$D$14,0)</f>
        <v>0</v>
      </c>
      <c r="CA249" s="94">
        <f ca="1">CA221*INDEX($D$19:$D$22,Inputs!$D$14,0)</f>
        <v>0</v>
      </c>
      <c r="CB249" s="94">
        <f ca="1">CB221*INDEX($D$19:$D$22,Inputs!$D$14,0)</f>
        <v>0</v>
      </c>
      <c r="CC249" s="94">
        <f ca="1">CC221*INDEX($D$19:$D$22,Inputs!$D$14,0)</f>
        <v>0</v>
      </c>
    </row>
    <row r="250" spans="2:81" outlineLevel="1" x14ac:dyDescent="0.25">
      <c r="B250" s="92" t="str">
        <f>Inputs!B42</f>
        <v>Neutral Screen Services</v>
      </c>
      <c r="C250" s="98" t="str">
        <f t="shared" si="342"/>
        <v>Real 2015</v>
      </c>
      <c r="F250" s="26">
        <f t="shared" ca="1" si="343"/>
        <v>0</v>
      </c>
      <c r="G250" s="31"/>
      <c r="H250" s="94">
        <f ca="1">H222*INDEX($D$19:$D$22,Inputs!$D$14,0)</f>
        <v>0</v>
      </c>
      <c r="I250" s="94">
        <f ca="1">I222*INDEX($D$19:$D$22,Inputs!$D$14,0)</f>
        <v>0</v>
      </c>
      <c r="J250" s="94">
        <f ca="1">J222*INDEX($D$19:$D$22,Inputs!$D$14,0)</f>
        <v>0</v>
      </c>
      <c r="K250" s="94">
        <f ca="1">K222*INDEX($D$19:$D$22,Inputs!$D$14,0)</f>
        <v>0</v>
      </c>
      <c r="L250" s="94">
        <f ca="1">L222*INDEX($D$19:$D$22,Inputs!$D$14,0)</f>
        <v>0</v>
      </c>
      <c r="M250" s="94">
        <f ca="1">M222*INDEX($D$19:$D$22,Inputs!$D$14,0)</f>
        <v>0</v>
      </c>
      <c r="N250" s="94">
        <f ca="1">N222*INDEX($D$19:$D$22,Inputs!$D$14,0)</f>
        <v>0</v>
      </c>
      <c r="O250" s="94">
        <f ca="1">O222*INDEX($D$19:$D$22,Inputs!$D$14,0)</f>
        <v>0</v>
      </c>
      <c r="P250" s="94">
        <f ca="1">P222*INDEX($D$19:$D$22,Inputs!$D$14,0)</f>
        <v>0</v>
      </c>
      <c r="Q250" s="94">
        <f ca="1">Q222*INDEX($D$19:$D$22,Inputs!$D$14,0)</f>
        <v>0</v>
      </c>
      <c r="R250" s="94">
        <f ca="1">R222*INDEX($D$19:$D$22,Inputs!$D$14,0)</f>
        <v>0</v>
      </c>
      <c r="S250" s="94">
        <f ca="1">S222*INDEX($D$19:$D$22,Inputs!$D$14,0)</f>
        <v>0</v>
      </c>
      <c r="T250" s="94">
        <f ca="1">T222*INDEX($D$19:$D$22,Inputs!$D$14,0)</f>
        <v>0</v>
      </c>
      <c r="U250" s="94">
        <f ca="1">U222*INDEX($D$19:$D$22,Inputs!$D$14,0)</f>
        <v>0</v>
      </c>
      <c r="V250" s="94">
        <f ca="1">V222*INDEX($D$19:$D$22,Inputs!$D$14,0)</f>
        <v>0</v>
      </c>
      <c r="W250" s="94">
        <f ca="1">W222*INDEX($D$19:$D$22,Inputs!$D$14,0)</f>
        <v>0</v>
      </c>
      <c r="X250" s="94">
        <f ca="1">X222*INDEX($D$19:$D$22,Inputs!$D$14,0)</f>
        <v>0</v>
      </c>
      <c r="Y250" s="94">
        <f ca="1">Y222*INDEX($D$19:$D$22,Inputs!$D$14,0)</f>
        <v>0</v>
      </c>
      <c r="Z250" s="94">
        <f ca="1">Z222*INDEX($D$19:$D$22,Inputs!$D$14,0)</f>
        <v>0</v>
      </c>
      <c r="AA250" s="94">
        <f ca="1">AA222*INDEX($D$19:$D$22,Inputs!$D$14,0)</f>
        <v>0</v>
      </c>
      <c r="AB250" s="94">
        <f ca="1">AB222*INDEX($D$19:$D$22,Inputs!$D$14,0)</f>
        <v>0</v>
      </c>
      <c r="AC250" s="94">
        <f ca="1">AC222*INDEX($D$19:$D$22,Inputs!$D$14,0)</f>
        <v>0</v>
      </c>
      <c r="AD250" s="94">
        <f ca="1">AD222*INDEX($D$19:$D$22,Inputs!$D$14,0)</f>
        <v>0</v>
      </c>
      <c r="AE250" s="94">
        <f ca="1">AE222*INDEX($D$19:$D$22,Inputs!$D$14,0)</f>
        <v>0</v>
      </c>
      <c r="AF250" s="94">
        <f ca="1">AF222*INDEX($D$19:$D$22,Inputs!$D$14,0)</f>
        <v>0</v>
      </c>
      <c r="AG250" s="94">
        <f ca="1">AG222*INDEX($D$19:$D$22,Inputs!$D$14,0)</f>
        <v>0</v>
      </c>
      <c r="AH250" s="94">
        <f ca="1">AH222*INDEX($D$19:$D$22,Inputs!$D$14,0)</f>
        <v>0</v>
      </c>
      <c r="AI250" s="94">
        <f ca="1">AI222*INDEX($D$19:$D$22,Inputs!$D$14,0)</f>
        <v>0</v>
      </c>
      <c r="AJ250" s="94">
        <f ca="1">AJ222*INDEX($D$19:$D$22,Inputs!$D$14,0)</f>
        <v>0</v>
      </c>
      <c r="AK250" s="94">
        <f ca="1">AK222*INDEX($D$19:$D$22,Inputs!$D$14,0)</f>
        <v>0</v>
      </c>
      <c r="AL250" s="94">
        <f ca="1">AL222*INDEX($D$19:$D$22,Inputs!$D$14,0)</f>
        <v>0</v>
      </c>
      <c r="AM250" s="94">
        <f ca="1">AM222*INDEX($D$19:$D$22,Inputs!$D$14,0)</f>
        <v>0</v>
      </c>
      <c r="AN250" s="94">
        <f ca="1">AN222*INDEX($D$19:$D$22,Inputs!$D$14,0)</f>
        <v>0</v>
      </c>
      <c r="AO250" s="94">
        <f ca="1">AO222*INDEX($D$19:$D$22,Inputs!$D$14,0)</f>
        <v>0</v>
      </c>
      <c r="AP250" s="94">
        <f ca="1">AP222*INDEX($D$19:$D$22,Inputs!$D$14,0)</f>
        <v>0</v>
      </c>
      <c r="AQ250" s="94">
        <f ca="1">AQ222*INDEX($D$19:$D$22,Inputs!$D$14,0)</f>
        <v>0</v>
      </c>
      <c r="AR250" s="94">
        <f ca="1">AR222*INDEX($D$19:$D$22,Inputs!$D$14,0)</f>
        <v>0</v>
      </c>
      <c r="AS250" s="94">
        <f ca="1">AS222*INDEX($D$19:$D$22,Inputs!$D$14,0)</f>
        <v>0</v>
      </c>
      <c r="AT250" s="94">
        <f ca="1">AT222*INDEX($D$19:$D$22,Inputs!$D$14,0)</f>
        <v>0</v>
      </c>
      <c r="AU250" s="94">
        <f ca="1">AU222*INDEX($D$19:$D$22,Inputs!$D$14,0)</f>
        <v>0</v>
      </c>
      <c r="AV250" s="94">
        <f ca="1">AV222*INDEX($D$19:$D$22,Inputs!$D$14,0)</f>
        <v>0</v>
      </c>
      <c r="AW250" s="94">
        <f ca="1">AW222*INDEX($D$19:$D$22,Inputs!$D$14,0)</f>
        <v>0</v>
      </c>
      <c r="AX250" s="94">
        <f ca="1">AX222*INDEX($D$19:$D$22,Inputs!$D$14,0)</f>
        <v>0</v>
      </c>
      <c r="AY250" s="94">
        <f ca="1">AY222*INDEX($D$19:$D$22,Inputs!$D$14,0)</f>
        <v>0</v>
      </c>
      <c r="AZ250" s="94">
        <f ca="1">AZ222*INDEX($D$19:$D$22,Inputs!$D$14,0)</f>
        <v>0</v>
      </c>
      <c r="BA250" s="94">
        <f ca="1">BA222*INDEX($D$19:$D$22,Inputs!$D$14,0)</f>
        <v>0</v>
      </c>
      <c r="BB250" s="94">
        <f ca="1">BB222*INDEX($D$19:$D$22,Inputs!$D$14,0)</f>
        <v>0</v>
      </c>
      <c r="BC250" s="94">
        <f ca="1">BC222*INDEX($D$19:$D$22,Inputs!$D$14,0)</f>
        <v>0</v>
      </c>
      <c r="BD250" s="94">
        <f ca="1">BD222*INDEX($D$19:$D$22,Inputs!$D$14,0)</f>
        <v>0</v>
      </c>
      <c r="BE250" s="94">
        <f ca="1">BE222*INDEX($D$19:$D$22,Inputs!$D$14,0)</f>
        <v>0</v>
      </c>
      <c r="BF250" s="94">
        <f ca="1">BF222*INDEX($D$19:$D$22,Inputs!$D$14,0)</f>
        <v>0</v>
      </c>
      <c r="BG250" s="94">
        <f ca="1">BG222*INDEX($D$19:$D$22,Inputs!$D$14,0)</f>
        <v>0</v>
      </c>
      <c r="BH250" s="94">
        <f ca="1">BH222*INDEX($D$19:$D$22,Inputs!$D$14,0)</f>
        <v>0</v>
      </c>
      <c r="BI250" s="94">
        <f ca="1">BI222*INDEX($D$19:$D$22,Inputs!$D$14,0)</f>
        <v>0</v>
      </c>
      <c r="BJ250" s="94">
        <f ca="1">BJ222*INDEX($D$19:$D$22,Inputs!$D$14,0)</f>
        <v>0</v>
      </c>
      <c r="BK250" s="94">
        <f ca="1">BK222*INDEX($D$19:$D$22,Inputs!$D$14,0)</f>
        <v>0</v>
      </c>
      <c r="BL250" s="94">
        <f ca="1">BL222*INDEX($D$19:$D$22,Inputs!$D$14,0)</f>
        <v>0</v>
      </c>
      <c r="BM250" s="94">
        <f ca="1">BM222*INDEX($D$19:$D$22,Inputs!$D$14,0)</f>
        <v>0</v>
      </c>
      <c r="BN250" s="94">
        <f ca="1">BN222*INDEX($D$19:$D$22,Inputs!$D$14,0)</f>
        <v>0</v>
      </c>
      <c r="BO250" s="94">
        <f ca="1">BO222*INDEX($D$19:$D$22,Inputs!$D$14,0)</f>
        <v>0</v>
      </c>
      <c r="BP250" s="94">
        <f ca="1">BP222*INDEX($D$19:$D$22,Inputs!$D$14,0)</f>
        <v>0</v>
      </c>
      <c r="BQ250" s="94">
        <f ca="1">BQ222*INDEX($D$19:$D$22,Inputs!$D$14,0)</f>
        <v>0</v>
      </c>
      <c r="BR250" s="94">
        <f ca="1">BR222*INDEX($D$19:$D$22,Inputs!$D$14,0)</f>
        <v>0</v>
      </c>
      <c r="BS250" s="94">
        <f ca="1">BS222*INDEX($D$19:$D$22,Inputs!$D$14,0)</f>
        <v>0</v>
      </c>
      <c r="BT250" s="94">
        <f ca="1">BT222*INDEX($D$19:$D$22,Inputs!$D$14,0)</f>
        <v>0</v>
      </c>
      <c r="BU250" s="94">
        <f ca="1">BU222*INDEX($D$19:$D$22,Inputs!$D$14,0)</f>
        <v>0</v>
      </c>
      <c r="BV250" s="94">
        <f ca="1">BV222*INDEX($D$19:$D$22,Inputs!$D$14,0)</f>
        <v>0</v>
      </c>
      <c r="BW250" s="94">
        <f ca="1">BW222*INDEX($D$19:$D$22,Inputs!$D$14,0)</f>
        <v>0</v>
      </c>
      <c r="BX250" s="94">
        <f ca="1">BX222*INDEX($D$19:$D$22,Inputs!$D$14,0)</f>
        <v>0</v>
      </c>
      <c r="BY250" s="94">
        <f ca="1">BY222*INDEX($D$19:$D$22,Inputs!$D$14,0)</f>
        <v>0</v>
      </c>
      <c r="BZ250" s="94">
        <f ca="1">BZ222*INDEX($D$19:$D$22,Inputs!$D$14,0)</f>
        <v>0</v>
      </c>
      <c r="CA250" s="94">
        <f ca="1">CA222*INDEX($D$19:$D$22,Inputs!$D$14,0)</f>
        <v>0</v>
      </c>
      <c r="CB250" s="94">
        <f ca="1">CB222*INDEX($D$19:$D$22,Inputs!$D$14,0)</f>
        <v>0</v>
      </c>
      <c r="CC250" s="94">
        <f ca="1">CC222*INDEX($D$19:$D$22,Inputs!$D$14,0)</f>
        <v>0</v>
      </c>
    </row>
    <row r="251" spans="2:81" outlineLevel="1" x14ac:dyDescent="0.25">
      <c r="B251" s="92" t="str">
        <f>Inputs!B43</f>
        <v>Distribution Transformers upgrades</v>
      </c>
      <c r="C251" s="98" t="str">
        <f t="shared" si="342"/>
        <v>Real 2015</v>
      </c>
      <c r="F251" s="26">
        <f t="shared" ca="1" si="343"/>
        <v>0</v>
      </c>
      <c r="G251" s="31"/>
      <c r="H251" s="94">
        <f ca="1">H223*INDEX($D$19:$D$22,Inputs!$D$14,0)</f>
        <v>0</v>
      </c>
      <c r="I251" s="94">
        <f ca="1">I223*INDEX($D$19:$D$22,Inputs!$D$14,0)</f>
        <v>0</v>
      </c>
      <c r="J251" s="94">
        <f ca="1">J223*INDEX($D$19:$D$22,Inputs!$D$14,0)</f>
        <v>0</v>
      </c>
      <c r="K251" s="94">
        <f ca="1">K223*INDEX($D$19:$D$22,Inputs!$D$14,0)</f>
        <v>0</v>
      </c>
      <c r="L251" s="94">
        <f ca="1">L223*INDEX($D$19:$D$22,Inputs!$D$14,0)</f>
        <v>0</v>
      </c>
      <c r="M251" s="94">
        <f ca="1">M223*INDEX($D$19:$D$22,Inputs!$D$14,0)</f>
        <v>0</v>
      </c>
      <c r="N251" s="94">
        <f ca="1">N223*INDEX($D$19:$D$22,Inputs!$D$14,0)</f>
        <v>0</v>
      </c>
      <c r="O251" s="94">
        <f ca="1">O223*INDEX($D$19:$D$22,Inputs!$D$14,0)</f>
        <v>0</v>
      </c>
      <c r="P251" s="94">
        <f ca="1">P223*INDEX($D$19:$D$22,Inputs!$D$14,0)</f>
        <v>0</v>
      </c>
      <c r="Q251" s="94">
        <f ca="1">Q223*INDEX($D$19:$D$22,Inputs!$D$14,0)</f>
        <v>0</v>
      </c>
      <c r="R251" s="94">
        <f ca="1">R223*INDEX($D$19:$D$22,Inputs!$D$14,0)</f>
        <v>0</v>
      </c>
      <c r="S251" s="94">
        <f ca="1">S223*INDEX($D$19:$D$22,Inputs!$D$14,0)</f>
        <v>0</v>
      </c>
      <c r="T251" s="94">
        <f ca="1">T223*INDEX($D$19:$D$22,Inputs!$D$14,0)</f>
        <v>0</v>
      </c>
      <c r="U251" s="94">
        <f ca="1">U223*INDEX($D$19:$D$22,Inputs!$D$14,0)</f>
        <v>0</v>
      </c>
      <c r="V251" s="94">
        <f ca="1">V223*INDEX($D$19:$D$22,Inputs!$D$14,0)</f>
        <v>0</v>
      </c>
      <c r="W251" s="94">
        <f ca="1">W223*INDEX($D$19:$D$22,Inputs!$D$14,0)</f>
        <v>0</v>
      </c>
      <c r="X251" s="94">
        <f ca="1">X223*INDEX($D$19:$D$22,Inputs!$D$14,0)</f>
        <v>0</v>
      </c>
      <c r="Y251" s="94">
        <f ca="1">Y223*INDEX($D$19:$D$22,Inputs!$D$14,0)</f>
        <v>0</v>
      </c>
      <c r="Z251" s="94">
        <f ca="1">Z223*INDEX($D$19:$D$22,Inputs!$D$14,0)</f>
        <v>0</v>
      </c>
      <c r="AA251" s="94">
        <f ca="1">AA223*INDEX($D$19:$D$22,Inputs!$D$14,0)</f>
        <v>0</v>
      </c>
      <c r="AB251" s="94">
        <f ca="1">AB223*INDEX($D$19:$D$22,Inputs!$D$14,0)</f>
        <v>0</v>
      </c>
      <c r="AC251" s="94">
        <f ca="1">AC223*INDEX($D$19:$D$22,Inputs!$D$14,0)</f>
        <v>0</v>
      </c>
      <c r="AD251" s="94">
        <f ca="1">AD223*INDEX($D$19:$D$22,Inputs!$D$14,0)</f>
        <v>0</v>
      </c>
      <c r="AE251" s="94">
        <f ca="1">AE223*INDEX($D$19:$D$22,Inputs!$D$14,0)</f>
        <v>0</v>
      </c>
      <c r="AF251" s="94">
        <f ca="1">AF223*INDEX($D$19:$D$22,Inputs!$D$14,0)</f>
        <v>0</v>
      </c>
      <c r="AG251" s="94">
        <f ca="1">AG223*INDEX($D$19:$D$22,Inputs!$D$14,0)</f>
        <v>0</v>
      </c>
      <c r="AH251" s="94">
        <f ca="1">AH223*INDEX($D$19:$D$22,Inputs!$D$14,0)</f>
        <v>0</v>
      </c>
      <c r="AI251" s="94">
        <f ca="1">AI223*INDEX($D$19:$D$22,Inputs!$D$14,0)</f>
        <v>0</v>
      </c>
      <c r="AJ251" s="94">
        <f ca="1">AJ223*INDEX($D$19:$D$22,Inputs!$D$14,0)</f>
        <v>0</v>
      </c>
      <c r="AK251" s="94">
        <f ca="1">AK223*INDEX($D$19:$D$22,Inputs!$D$14,0)</f>
        <v>0</v>
      </c>
      <c r="AL251" s="94">
        <f ca="1">AL223*INDEX($D$19:$D$22,Inputs!$D$14,0)</f>
        <v>0</v>
      </c>
      <c r="AM251" s="94">
        <f ca="1">AM223*INDEX($D$19:$D$22,Inputs!$D$14,0)</f>
        <v>0</v>
      </c>
      <c r="AN251" s="94">
        <f ca="1">AN223*INDEX($D$19:$D$22,Inputs!$D$14,0)</f>
        <v>0</v>
      </c>
      <c r="AO251" s="94">
        <f ca="1">AO223*INDEX($D$19:$D$22,Inputs!$D$14,0)</f>
        <v>0</v>
      </c>
      <c r="AP251" s="94">
        <f ca="1">AP223*INDEX($D$19:$D$22,Inputs!$D$14,0)</f>
        <v>0</v>
      </c>
      <c r="AQ251" s="94">
        <f ca="1">AQ223*INDEX($D$19:$D$22,Inputs!$D$14,0)</f>
        <v>0</v>
      </c>
      <c r="AR251" s="94">
        <f ca="1">AR223*INDEX($D$19:$D$22,Inputs!$D$14,0)</f>
        <v>0</v>
      </c>
      <c r="AS251" s="94">
        <f ca="1">AS223*INDEX($D$19:$D$22,Inputs!$D$14,0)</f>
        <v>0</v>
      </c>
      <c r="AT251" s="94">
        <f ca="1">AT223*INDEX($D$19:$D$22,Inputs!$D$14,0)</f>
        <v>0</v>
      </c>
      <c r="AU251" s="94">
        <f ca="1">AU223*INDEX($D$19:$D$22,Inputs!$D$14,0)</f>
        <v>0</v>
      </c>
      <c r="AV251" s="94">
        <f ca="1">AV223*INDEX($D$19:$D$22,Inputs!$D$14,0)</f>
        <v>0</v>
      </c>
      <c r="AW251" s="94">
        <f ca="1">AW223*INDEX($D$19:$D$22,Inputs!$D$14,0)</f>
        <v>0</v>
      </c>
      <c r="AX251" s="94">
        <f ca="1">AX223*INDEX($D$19:$D$22,Inputs!$D$14,0)</f>
        <v>0</v>
      </c>
      <c r="AY251" s="94">
        <f ca="1">AY223*INDEX($D$19:$D$22,Inputs!$D$14,0)</f>
        <v>0</v>
      </c>
      <c r="AZ251" s="94">
        <f ca="1">AZ223*INDEX($D$19:$D$22,Inputs!$D$14,0)</f>
        <v>0</v>
      </c>
      <c r="BA251" s="94">
        <f ca="1">BA223*INDEX($D$19:$D$22,Inputs!$D$14,0)</f>
        <v>0</v>
      </c>
      <c r="BB251" s="94">
        <f ca="1">BB223*INDEX($D$19:$D$22,Inputs!$D$14,0)</f>
        <v>0</v>
      </c>
      <c r="BC251" s="94">
        <f ca="1">BC223*INDEX($D$19:$D$22,Inputs!$D$14,0)</f>
        <v>0</v>
      </c>
      <c r="BD251" s="94">
        <f ca="1">BD223*INDEX($D$19:$D$22,Inputs!$D$14,0)</f>
        <v>0</v>
      </c>
      <c r="BE251" s="94">
        <f ca="1">BE223*INDEX($D$19:$D$22,Inputs!$D$14,0)</f>
        <v>0</v>
      </c>
      <c r="BF251" s="94">
        <f ca="1">BF223*INDEX($D$19:$D$22,Inputs!$D$14,0)</f>
        <v>0</v>
      </c>
      <c r="BG251" s="94">
        <f ca="1">BG223*INDEX($D$19:$D$22,Inputs!$D$14,0)</f>
        <v>0</v>
      </c>
      <c r="BH251" s="94">
        <f ca="1">BH223*INDEX($D$19:$D$22,Inputs!$D$14,0)</f>
        <v>0</v>
      </c>
      <c r="BI251" s="94">
        <f ca="1">BI223*INDEX($D$19:$D$22,Inputs!$D$14,0)</f>
        <v>0</v>
      </c>
      <c r="BJ251" s="94">
        <f ca="1">BJ223*INDEX($D$19:$D$22,Inputs!$D$14,0)</f>
        <v>0</v>
      </c>
      <c r="BK251" s="94">
        <f ca="1">BK223*INDEX($D$19:$D$22,Inputs!$D$14,0)</f>
        <v>0</v>
      </c>
      <c r="BL251" s="94">
        <f ca="1">BL223*INDEX($D$19:$D$22,Inputs!$D$14,0)</f>
        <v>0</v>
      </c>
      <c r="BM251" s="94">
        <f ca="1">BM223*INDEX($D$19:$D$22,Inputs!$D$14,0)</f>
        <v>0</v>
      </c>
      <c r="BN251" s="94">
        <f ca="1">BN223*INDEX($D$19:$D$22,Inputs!$D$14,0)</f>
        <v>0</v>
      </c>
      <c r="BO251" s="94">
        <f ca="1">BO223*INDEX($D$19:$D$22,Inputs!$D$14,0)</f>
        <v>0</v>
      </c>
      <c r="BP251" s="94">
        <f ca="1">BP223*INDEX($D$19:$D$22,Inputs!$D$14,0)</f>
        <v>0</v>
      </c>
      <c r="BQ251" s="94">
        <f ca="1">BQ223*INDEX($D$19:$D$22,Inputs!$D$14,0)</f>
        <v>0</v>
      </c>
      <c r="BR251" s="94">
        <f ca="1">BR223*INDEX($D$19:$D$22,Inputs!$D$14,0)</f>
        <v>0</v>
      </c>
      <c r="BS251" s="94">
        <f ca="1">BS223*INDEX($D$19:$D$22,Inputs!$D$14,0)</f>
        <v>0</v>
      </c>
      <c r="BT251" s="94">
        <f ca="1">BT223*INDEX($D$19:$D$22,Inputs!$D$14,0)</f>
        <v>0</v>
      </c>
      <c r="BU251" s="94">
        <f ca="1">BU223*INDEX($D$19:$D$22,Inputs!$D$14,0)</f>
        <v>0</v>
      </c>
      <c r="BV251" s="94">
        <f ca="1">BV223*INDEX($D$19:$D$22,Inputs!$D$14,0)</f>
        <v>0</v>
      </c>
      <c r="BW251" s="94">
        <f ca="1">BW223*INDEX($D$19:$D$22,Inputs!$D$14,0)</f>
        <v>0</v>
      </c>
      <c r="BX251" s="94">
        <f ca="1">BX223*INDEX($D$19:$D$22,Inputs!$D$14,0)</f>
        <v>0</v>
      </c>
      <c r="BY251" s="94">
        <f ca="1">BY223*INDEX($D$19:$D$22,Inputs!$D$14,0)</f>
        <v>0</v>
      </c>
      <c r="BZ251" s="94">
        <f ca="1">BZ223*INDEX($D$19:$D$22,Inputs!$D$14,0)</f>
        <v>0</v>
      </c>
      <c r="CA251" s="94">
        <f ca="1">CA223*INDEX($D$19:$D$22,Inputs!$D$14,0)</f>
        <v>0</v>
      </c>
      <c r="CB251" s="94">
        <f ca="1">CB223*INDEX($D$19:$D$22,Inputs!$D$14,0)</f>
        <v>0</v>
      </c>
      <c r="CC251" s="94">
        <f ca="1">CC223*INDEX($D$19:$D$22,Inputs!$D$14,0)</f>
        <v>0</v>
      </c>
    </row>
    <row r="252" spans="2:81" outlineLevel="1" x14ac:dyDescent="0.25">
      <c r="B252" s="92" t="str">
        <f>Inputs!B44</f>
        <v>Equity Raising Costs</v>
      </c>
      <c r="C252" s="98" t="str">
        <f t="shared" si="342"/>
        <v>Real 2015</v>
      </c>
      <c r="F252" s="26">
        <f t="shared" ca="1" si="343"/>
        <v>3.6868124312296509</v>
      </c>
      <c r="G252" s="31"/>
      <c r="H252" s="94">
        <f ca="1">H224*INDEX($D$19:$D$22,Inputs!$D$14,0)</f>
        <v>0</v>
      </c>
      <c r="I252" s="94">
        <f ca="1">I224*INDEX($D$19:$D$22,Inputs!$D$14,0)</f>
        <v>0</v>
      </c>
      <c r="J252" s="94">
        <f ca="1">J224*INDEX($D$19:$D$22,Inputs!$D$14,0)</f>
        <v>0</v>
      </c>
      <c r="K252" s="94">
        <f ca="1">K224*INDEX($D$19:$D$22,Inputs!$D$14,0)</f>
        <v>0</v>
      </c>
      <c r="L252" s="94">
        <f ca="1">L224*INDEX($D$19:$D$22,Inputs!$D$14,0)</f>
        <v>0</v>
      </c>
      <c r="M252" s="94">
        <f ca="1">M224*INDEX($D$19:$D$22,Inputs!$D$14,0)</f>
        <v>0.10241145642304593</v>
      </c>
      <c r="N252" s="94">
        <f ca="1">N224*INDEX($D$19:$D$22,Inputs!$D$14,0)</f>
        <v>0.10241145642304593</v>
      </c>
      <c r="O252" s="94">
        <f ca="1">O224*INDEX($D$19:$D$22,Inputs!$D$14,0)</f>
        <v>0.10241145642304593</v>
      </c>
      <c r="P252" s="94">
        <f ca="1">P224*INDEX($D$19:$D$22,Inputs!$D$14,0)</f>
        <v>0.10241145642304593</v>
      </c>
      <c r="Q252" s="94">
        <f ca="1">Q224*INDEX($D$19:$D$22,Inputs!$D$14,0)</f>
        <v>0.10241145642304593</v>
      </c>
      <c r="R252" s="94">
        <f ca="1">R224*INDEX($D$19:$D$22,Inputs!$D$14,0)</f>
        <v>0.10241145642304593</v>
      </c>
      <c r="S252" s="94">
        <f ca="1">S224*INDEX($D$19:$D$22,Inputs!$D$14,0)</f>
        <v>0.10241145642304593</v>
      </c>
      <c r="T252" s="94">
        <f ca="1">T224*INDEX($D$19:$D$22,Inputs!$D$14,0)</f>
        <v>0.10241145642304593</v>
      </c>
      <c r="U252" s="94">
        <f ca="1">U224*INDEX($D$19:$D$22,Inputs!$D$14,0)</f>
        <v>0.10241145642304593</v>
      </c>
      <c r="V252" s="94">
        <f ca="1">V224*INDEX($D$19:$D$22,Inputs!$D$14,0)</f>
        <v>0.10241145642304593</v>
      </c>
      <c r="W252" s="94">
        <f ca="1">W224*INDEX($D$19:$D$22,Inputs!$D$14,0)</f>
        <v>0.10241145642304593</v>
      </c>
      <c r="X252" s="94">
        <f ca="1">X224*INDEX($D$19:$D$22,Inputs!$D$14,0)</f>
        <v>0.10241145642304593</v>
      </c>
      <c r="Y252" s="94">
        <f ca="1">Y224*INDEX($D$19:$D$22,Inputs!$D$14,0)</f>
        <v>0.10241145642304593</v>
      </c>
      <c r="Z252" s="94">
        <f ca="1">Z224*INDEX($D$19:$D$22,Inputs!$D$14,0)</f>
        <v>0.10241145642304593</v>
      </c>
      <c r="AA252" s="94">
        <f ca="1">AA224*INDEX($D$19:$D$22,Inputs!$D$14,0)</f>
        <v>0.10241145642304593</v>
      </c>
      <c r="AB252" s="94">
        <f ca="1">AB224*INDEX($D$19:$D$22,Inputs!$D$14,0)</f>
        <v>0.10241145642304593</v>
      </c>
      <c r="AC252" s="94">
        <f ca="1">AC224*INDEX($D$19:$D$22,Inputs!$D$14,0)</f>
        <v>0.10241145642304593</v>
      </c>
      <c r="AD252" s="94">
        <f ca="1">AD224*INDEX($D$19:$D$22,Inputs!$D$14,0)</f>
        <v>0.10241145642304593</v>
      </c>
      <c r="AE252" s="94">
        <f ca="1">AE224*INDEX($D$19:$D$22,Inputs!$D$14,0)</f>
        <v>0.10241145642304593</v>
      </c>
      <c r="AF252" s="94">
        <f ca="1">AF224*INDEX($D$19:$D$22,Inputs!$D$14,0)</f>
        <v>0.10241145642304593</v>
      </c>
      <c r="AG252" s="94">
        <f ca="1">AG224*INDEX($D$19:$D$22,Inputs!$D$14,0)</f>
        <v>0.10241145642304593</v>
      </c>
      <c r="AH252" s="94">
        <f ca="1">AH224*INDEX($D$19:$D$22,Inputs!$D$14,0)</f>
        <v>0.10241145642304593</v>
      </c>
      <c r="AI252" s="94">
        <f ca="1">AI224*INDEX($D$19:$D$22,Inputs!$D$14,0)</f>
        <v>0.10241145642304593</v>
      </c>
      <c r="AJ252" s="94">
        <f ca="1">AJ224*INDEX($D$19:$D$22,Inputs!$D$14,0)</f>
        <v>0.10241145642304593</v>
      </c>
      <c r="AK252" s="94">
        <f ca="1">AK224*INDEX($D$19:$D$22,Inputs!$D$14,0)</f>
        <v>0.10241145642304593</v>
      </c>
      <c r="AL252" s="94">
        <f ca="1">AL224*INDEX($D$19:$D$22,Inputs!$D$14,0)</f>
        <v>0.10241145642304593</v>
      </c>
      <c r="AM252" s="94">
        <f ca="1">AM224*INDEX($D$19:$D$22,Inputs!$D$14,0)</f>
        <v>0.10241145642304593</v>
      </c>
      <c r="AN252" s="94">
        <f ca="1">AN224*INDEX($D$19:$D$22,Inputs!$D$14,0)</f>
        <v>0.10241145642304593</v>
      </c>
      <c r="AO252" s="94">
        <f ca="1">AO224*INDEX($D$19:$D$22,Inputs!$D$14,0)</f>
        <v>0.10241145642304593</v>
      </c>
      <c r="AP252" s="94">
        <f ca="1">AP224*INDEX($D$19:$D$22,Inputs!$D$14,0)</f>
        <v>0.10241145642304593</v>
      </c>
      <c r="AQ252" s="94">
        <f ca="1">AQ224*INDEX($D$19:$D$22,Inputs!$D$14,0)</f>
        <v>0.10241145642304593</v>
      </c>
      <c r="AR252" s="94">
        <f ca="1">AR224*INDEX($D$19:$D$22,Inputs!$D$14,0)</f>
        <v>0.10241145642304593</v>
      </c>
      <c r="AS252" s="94">
        <f ca="1">AS224*INDEX($D$19:$D$22,Inputs!$D$14,0)</f>
        <v>0.10241145642304593</v>
      </c>
      <c r="AT252" s="94">
        <f ca="1">AT224*INDEX($D$19:$D$22,Inputs!$D$14,0)</f>
        <v>0.10241145642304593</v>
      </c>
      <c r="AU252" s="94">
        <f ca="1">AU224*INDEX($D$19:$D$22,Inputs!$D$14,0)</f>
        <v>0.10241145642304593</v>
      </c>
      <c r="AV252" s="94">
        <f ca="1">AV224*INDEX($D$19:$D$22,Inputs!$D$14,0)</f>
        <v>0.10241145642304253</v>
      </c>
      <c r="AW252" s="94">
        <f ca="1">AW224*INDEX($D$19:$D$22,Inputs!$D$14,0)</f>
        <v>0</v>
      </c>
      <c r="AX252" s="94">
        <f ca="1">AX224*INDEX($D$19:$D$22,Inputs!$D$14,0)</f>
        <v>0</v>
      </c>
      <c r="AY252" s="94">
        <f ca="1">AY224*INDEX($D$19:$D$22,Inputs!$D$14,0)</f>
        <v>0</v>
      </c>
      <c r="AZ252" s="94">
        <f ca="1">AZ224*INDEX($D$19:$D$22,Inputs!$D$14,0)</f>
        <v>0</v>
      </c>
      <c r="BA252" s="94">
        <f ca="1">BA224*INDEX($D$19:$D$22,Inputs!$D$14,0)</f>
        <v>0</v>
      </c>
      <c r="BB252" s="94">
        <f ca="1">BB224*INDEX($D$19:$D$22,Inputs!$D$14,0)</f>
        <v>0</v>
      </c>
      <c r="BC252" s="94">
        <f ca="1">BC224*INDEX($D$19:$D$22,Inputs!$D$14,0)</f>
        <v>0</v>
      </c>
      <c r="BD252" s="94">
        <f ca="1">BD224*INDEX($D$19:$D$22,Inputs!$D$14,0)</f>
        <v>0</v>
      </c>
      <c r="BE252" s="94">
        <f ca="1">BE224*INDEX($D$19:$D$22,Inputs!$D$14,0)</f>
        <v>0</v>
      </c>
      <c r="BF252" s="94">
        <f ca="1">BF224*INDEX($D$19:$D$22,Inputs!$D$14,0)</f>
        <v>0</v>
      </c>
      <c r="BG252" s="94">
        <f ca="1">BG224*INDEX($D$19:$D$22,Inputs!$D$14,0)</f>
        <v>0</v>
      </c>
      <c r="BH252" s="94">
        <f ca="1">BH224*INDEX($D$19:$D$22,Inputs!$D$14,0)</f>
        <v>0</v>
      </c>
      <c r="BI252" s="94">
        <f ca="1">BI224*INDEX($D$19:$D$22,Inputs!$D$14,0)</f>
        <v>0</v>
      </c>
      <c r="BJ252" s="94">
        <f ca="1">BJ224*INDEX($D$19:$D$22,Inputs!$D$14,0)</f>
        <v>0</v>
      </c>
      <c r="BK252" s="94">
        <f ca="1">BK224*INDEX($D$19:$D$22,Inputs!$D$14,0)</f>
        <v>0</v>
      </c>
      <c r="BL252" s="94">
        <f ca="1">BL224*INDEX($D$19:$D$22,Inputs!$D$14,0)</f>
        <v>0</v>
      </c>
      <c r="BM252" s="94">
        <f ca="1">BM224*INDEX($D$19:$D$22,Inputs!$D$14,0)</f>
        <v>0</v>
      </c>
      <c r="BN252" s="94">
        <f ca="1">BN224*INDEX($D$19:$D$22,Inputs!$D$14,0)</f>
        <v>0</v>
      </c>
      <c r="BO252" s="94">
        <f ca="1">BO224*INDEX($D$19:$D$22,Inputs!$D$14,0)</f>
        <v>0</v>
      </c>
      <c r="BP252" s="94">
        <f ca="1">BP224*INDEX($D$19:$D$22,Inputs!$D$14,0)</f>
        <v>0</v>
      </c>
      <c r="BQ252" s="94">
        <f ca="1">BQ224*INDEX($D$19:$D$22,Inputs!$D$14,0)</f>
        <v>0</v>
      </c>
      <c r="BR252" s="94">
        <f ca="1">BR224*INDEX($D$19:$D$22,Inputs!$D$14,0)</f>
        <v>0</v>
      </c>
      <c r="BS252" s="94">
        <f ca="1">BS224*INDEX($D$19:$D$22,Inputs!$D$14,0)</f>
        <v>0</v>
      </c>
      <c r="BT252" s="94">
        <f ca="1">BT224*INDEX($D$19:$D$22,Inputs!$D$14,0)</f>
        <v>0</v>
      </c>
      <c r="BU252" s="94">
        <f ca="1">BU224*INDEX($D$19:$D$22,Inputs!$D$14,0)</f>
        <v>0</v>
      </c>
      <c r="BV252" s="94">
        <f ca="1">BV224*INDEX($D$19:$D$22,Inputs!$D$14,0)</f>
        <v>0</v>
      </c>
      <c r="BW252" s="94">
        <f ca="1">BW224*INDEX($D$19:$D$22,Inputs!$D$14,0)</f>
        <v>0</v>
      </c>
      <c r="BX252" s="94">
        <f ca="1">BX224*INDEX($D$19:$D$22,Inputs!$D$14,0)</f>
        <v>0</v>
      </c>
      <c r="BY252" s="94">
        <f ca="1">BY224*INDEX($D$19:$D$22,Inputs!$D$14,0)</f>
        <v>0</v>
      </c>
      <c r="BZ252" s="94">
        <f ca="1">BZ224*INDEX($D$19:$D$22,Inputs!$D$14,0)</f>
        <v>0</v>
      </c>
      <c r="CA252" s="94">
        <f ca="1">CA224*INDEX($D$19:$D$22,Inputs!$D$14,0)</f>
        <v>0</v>
      </c>
      <c r="CB252" s="94">
        <f ca="1">CB224*INDEX($D$19:$D$22,Inputs!$D$14,0)</f>
        <v>0</v>
      </c>
      <c r="CC252" s="94">
        <f ca="1">CC224*INDEX($D$19:$D$22,Inputs!$D$14,0)</f>
        <v>0</v>
      </c>
    </row>
    <row r="253" spans="2:81" outlineLevel="1" x14ac:dyDescent="0.25">
      <c r="B253" s="92" t="str">
        <f>Inputs!B45</f>
        <v>Land</v>
      </c>
      <c r="C253" s="98" t="str">
        <f t="shared" si="342"/>
        <v>Real 2015</v>
      </c>
      <c r="F253" s="26">
        <f t="shared" ca="1" si="343"/>
        <v>0</v>
      </c>
      <c r="G253" s="31"/>
      <c r="H253" s="94">
        <f ca="1">H225*INDEX($D$19:$D$22,Inputs!$D$14,0)</f>
        <v>0</v>
      </c>
      <c r="I253" s="94">
        <f ca="1">I225*INDEX($D$19:$D$22,Inputs!$D$14,0)</f>
        <v>0</v>
      </c>
      <c r="J253" s="94">
        <f ca="1">J225*INDEX($D$19:$D$22,Inputs!$D$14,0)</f>
        <v>0</v>
      </c>
      <c r="K253" s="94">
        <f ca="1">K225*INDEX($D$19:$D$22,Inputs!$D$14,0)</f>
        <v>0</v>
      </c>
      <c r="L253" s="94">
        <f ca="1">L225*INDEX($D$19:$D$22,Inputs!$D$14,0)</f>
        <v>0</v>
      </c>
      <c r="M253" s="94">
        <f ca="1">M225*INDEX($D$19:$D$22,Inputs!$D$14,0)</f>
        <v>0</v>
      </c>
      <c r="N253" s="94">
        <f ca="1">N225*INDEX($D$19:$D$22,Inputs!$D$14,0)</f>
        <v>0</v>
      </c>
      <c r="O253" s="94">
        <f ca="1">O225*INDEX($D$19:$D$22,Inputs!$D$14,0)</f>
        <v>0</v>
      </c>
      <c r="P253" s="94">
        <f ca="1">P225*INDEX($D$19:$D$22,Inputs!$D$14,0)</f>
        <v>0</v>
      </c>
      <c r="Q253" s="94">
        <f ca="1">Q225*INDEX($D$19:$D$22,Inputs!$D$14,0)</f>
        <v>0</v>
      </c>
      <c r="R253" s="94">
        <f ca="1">R225*INDEX($D$19:$D$22,Inputs!$D$14,0)</f>
        <v>0</v>
      </c>
      <c r="S253" s="94">
        <f ca="1">S225*INDEX($D$19:$D$22,Inputs!$D$14,0)</f>
        <v>0</v>
      </c>
      <c r="T253" s="94">
        <f ca="1">T225*INDEX($D$19:$D$22,Inputs!$D$14,0)</f>
        <v>0</v>
      </c>
      <c r="U253" s="94">
        <f ca="1">U225*INDEX($D$19:$D$22,Inputs!$D$14,0)</f>
        <v>0</v>
      </c>
      <c r="V253" s="94">
        <f ca="1">V225*INDEX($D$19:$D$22,Inputs!$D$14,0)</f>
        <v>0</v>
      </c>
      <c r="W253" s="94">
        <f ca="1">W225*INDEX($D$19:$D$22,Inputs!$D$14,0)</f>
        <v>0</v>
      </c>
      <c r="X253" s="94">
        <f ca="1">X225*INDEX($D$19:$D$22,Inputs!$D$14,0)</f>
        <v>0</v>
      </c>
      <c r="Y253" s="94">
        <f ca="1">Y225*INDEX($D$19:$D$22,Inputs!$D$14,0)</f>
        <v>0</v>
      </c>
      <c r="Z253" s="94">
        <f ca="1">Z225*INDEX($D$19:$D$22,Inputs!$D$14,0)</f>
        <v>0</v>
      </c>
      <c r="AA253" s="94">
        <f ca="1">AA225*INDEX($D$19:$D$22,Inputs!$D$14,0)</f>
        <v>0</v>
      </c>
      <c r="AB253" s="94">
        <f ca="1">AB225*INDEX($D$19:$D$22,Inputs!$D$14,0)</f>
        <v>0</v>
      </c>
      <c r="AC253" s="94">
        <f ca="1">AC225*INDEX($D$19:$D$22,Inputs!$D$14,0)</f>
        <v>0</v>
      </c>
      <c r="AD253" s="94">
        <f ca="1">AD225*INDEX($D$19:$D$22,Inputs!$D$14,0)</f>
        <v>0</v>
      </c>
      <c r="AE253" s="94">
        <f ca="1">AE225*INDEX($D$19:$D$22,Inputs!$D$14,0)</f>
        <v>0</v>
      </c>
      <c r="AF253" s="94">
        <f ca="1">AF225*INDEX($D$19:$D$22,Inputs!$D$14,0)</f>
        <v>0</v>
      </c>
      <c r="AG253" s="94">
        <f ca="1">AG225*INDEX($D$19:$D$22,Inputs!$D$14,0)</f>
        <v>0</v>
      </c>
      <c r="AH253" s="94">
        <f ca="1">AH225*INDEX($D$19:$D$22,Inputs!$D$14,0)</f>
        <v>0</v>
      </c>
      <c r="AI253" s="94">
        <f ca="1">AI225*INDEX($D$19:$D$22,Inputs!$D$14,0)</f>
        <v>0</v>
      </c>
      <c r="AJ253" s="94">
        <f ca="1">AJ225*INDEX($D$19:$D$22,Inputs!$D$14,0)</f>
        <v>0</v>
      </c>
      <c r="AK253" s="94">
        <f ca="1">AK225*INDEX($D$19:$D$22,Inputs!$D$14,0)</f>
        <v>0</v>
      </c>
      <c r="AL253" s="94">
        <f ca="1">AL225*INDEX($D$19:$D$22,Inputs!$D$14,0)</f>
        <v>0</v>
      </c>
      <c r="AM253" s="94">
        <f ca="1">AM225*INDEX($D$19:$D$22,Inputs!$D$14,0)</f>
        <v>0</v>
      </c>
      <c r="AN253" s="94">
        <f ca="1">AN225*INDEX($D$19:$D$22,Inputs!$D$14,0)</f>
        <v>0</v>
      </c>
      <c r="AO253" s="94">
        <f ca="1">AO225*INDEX($D$19:$D$22,Inputs!$D$14,0)</f>
        <v>0</v>
      </c>
      <c r="AP253" s="94">
        <f ca="1">AP225*INDEX($D$19:$D$22,Inputs!$D$14,0)</f>
        <v>0</v>
      </c>
      <c r="AQ253" s="94">
        <f ca="1">AQ225*INDEX($D$19:$D$22,Inputs!$D$14,0)</f>
        <v>0</v>
      </c>
      <c r="AR253" s="94">
        <f ca="1">AR225*INDEX($D$19:$D$22,Inputs!$D$14,0)</f>
        <v>0</v>
      </c>
      <c r="AS253" s="94">
        <f ca="1">AS225*INDEX($D$19:$D$22,Inputs!$D$14,0)</f>
        <v>0</v>
      </c>
      <c r="AT253" s="94">
        <f ca="1">AT225*INDEX($D$19:$D$22,Inputs!$D$14,0)</f>
        <v>0</v>
      </c>
      <c r="AU253" s="94">
        <f ca="1">AU225*INDEX($D$19:$D$22,Inputs!$D$14,0)</f>
        <v>0</v>
      </c>
      <c r="AV253" s="94">
        <f ca="1">AV225*INDEX($D$19:$D$22,Inputs!$D$14,0)</f>
        <v>0</v>
      </c>
      <c r="AW253" s="94">
        <f ca="1">AW225*INDEX($D$19:$D$22,Inputs!$D$14,0)</f>
        <v>0</v>
      </c>
      <c r="AX253" s="94">
        <f ca="1">AX225*INDEX($D$19:$D$22,Inputs!$D$14,0)</f>
        <v>0</v>
      </c>
      <c r="AY253" s="94">
        <f ca="1">AY225*INDEX($D$19:$D$22,Inputs!$D$14,0)</f>
        <v>0</v>
      </c>
      <c r="AZ253" s="94">
        <f ca="1">AZ225*INDEX($D$19:$D$22,Inputs!$D$14,0)</f>
        <v>0</v>
      </c>
      <c r="BA253" s="94">
        <f ca="1">BA225*INDEX($D$19:$D$22,Inputs!$D$14,0)</f>
        <v>0</v>
      </c>
      <c r="BB253" s="94">
        <f ca="1">BB225*INDEX($D$19:$D$22,Inputs!$D$14,0)</f>
        <v>0</v>
      </c>
      <c r="BC253" s="94">
        <f ca="1">BC225*INDEX($D$19:$D$22,Inputs!$D$14,0)</f>
        <v>0</v>
      </c>
      <c r="BD253" s="94">
        <f ca="1">BD225*INDEX($D$19:$D$22,Inputs!$D$14,0)</f>
        <v>0</v>
      </c>
      <c r="BE253" s="94">
        <f ca="1">BE225*INDEX($D$19:$D$22,Inputs!$D$14,0)</f>
        <v>0</v>
      </c>
      <c r="BF253" s="94">
        <f ca="1">BF225*INDEX($D$19:$D$22,Inputs!$D$14,0)</f>
        <v>0</v>
      </c>
      <c r="BG253" s="94">
        <f ca="1">BG225*INDEX($D$19:$D$22,Inputs!$D$14,0)</f>
        <v>0</v>
      </c>
      <c r="BH253" s="94">
        <f ca="1">BH225*INDEX($D$19:$D$22,Inputs!$D$14,0)</f>
        <v>0</v>
      </c>
      <c r="BI253" s="94">
        <f ca="1">BI225*INDEX($D$19:$D$22,Inputs!$D$14,0)</f>
        <v>0</v>
      </c>
      <c r="BJ253" s="94">
        <f ca="1">BJ225*INDEX($D$19:$D$22,Inputs!$D$14,0)</f>
        <v>0</v>
      </c>
      <c r="BK253" s="94">
        <f ca="1">BK225*INDEX($D$19:$D$22,Inputs!$D$14,0)</f>
        <v>0</v>
      </c>
      <c r="BL253" s="94">
        <f ca="1">BL225*INDEX($D$19:$D$22,Inputs!$D$14,0)</f>
        <v>0</v>
      </c>
      <c r="BM253" s="94">
        <f ca="1">BM225*INDEX($D$19:$D$22,Inputs!$D$14,0)</f>
        <v>0</v>
      </c>
      <c r="BN253" s="94">
        <f ca="1">BN225*INDEX($D$19:$D$22,Inputs!$D$14,0)</f>
        <v>0</v>
      </c>
      <c r="BO253" s="94">
        <f ca="1">BO225*INDEX($D$19:$D$22,Inputs!$D$14,0)</f>
        <v>0</v>
      </c>
      <c r="BP253" s="94">
        <f ca="1">BP225*INDEX($D$19:$D$22,Inputs!$D$14,0)</f>
        <v>0</v>
      </c>
      <c r="BQ253" s="94">
        <f ca="1">BQ225*INDEX($D$19:$D$22,Inputs!$D$14,0)</f>
        <v>0</v>
      </c>
      <c r="BR253" s="94">
        <f ca="1">BR225*INDEX($D$19:$D$22,Inputs!$D$14,0)</f>
        <v>0</v>
      </c>
      <c r="BS253" s="94">
        <f ca="1">BS225*INDEX($D$19:$D$22,Inputs!$D$14,0)</f>
        <v>0</v>
      </c>
      <c r="BT253" s="94">
        <f ca="1">BT225*INDEX($D$19:$D$22,Inputs!$D$14,0)</f>
        <v>0</v>
      </c>
      <c r="BU253" s="94">
        <f ca="1">BU225*INDEX($D$19:$D$22,Inputs!$D$14,0)</f>
        <v>0</v>
      </c>
      <c r="BV253" s="94">
        <f ca="1">BV225*INDEX($D$19:$D$22,Inputs!$D$14,0)</f>
        <v>0</v>
      </c>
      <c r="BW253" s="94">
        <f ca="1">BW225*INDEX($D$19:$D$22,Inputs!$D$14,0)</f>
        <v>0</v>
      </c>
      <c r="BX253" s="94">
        <f ca="1">BX225*INDEX($D$19:$D$22,Inputs!$D$14,0)</f>
        <v>0</v>
      </c>
      <c r="BY253" s="94">
        <f ca="1">BY225*INDEX($D$19:$D$22,Inputs!$D$14,0)</f>
        <v>0</v>
      </c>
      <c r="BZ253" s="94">
        <f ca="1">BZ225*INDEX($D$19:$D$22,Inputs!$D$14,0)</f>
        <v>0</v>
      </c>
      <c r="CA253" s="94">
        <f ca="1">CA225*INDEX($D$19:$D$22,Inputs!$D$14,0)</f>
        <v>0</v>
      </c>
      <c r="CB253" s="94">
        <f ca="1">CB225*INDEX($D$19:$D$22,Inputs!$D$14,0)</f>
        <v>0</v>
      </c>
      <c r="CC253" s="94">
        <f ca="1">CC225*INDEX($D$19:$D$22,Inputs!$D$14,0)</f>
        <v>0</v>
      </c>
    </row>
    <row r="254" spans="2:81" outlineLevel="1" x14ac:dyDescent="0.25">
      <c r="B254" s="92" t="str">
        <f>Inputs!B46</f>
        <v>[Not Used]</v>
      </c>
      <c r="C254" s="98" t="str">
        <f t="shared" si="342"/>
        <v>Real 2015</v>
      </c>
      <c r="F254" s="26">
        <f t="shared" ca="1" si="343"/>
        <v>0</v>
      </c>
      <c r="G254" s="31"/>
      <c r="H254" s="94">
        <f ca="1">H226*INDEX($D$19:$D$22,Inputs!$D$14,0)</f>
        <v>0</v>
      </c>
      <c r="I254" s="94">
        <f ca="1">I226*INDEX($D$19:$D$22,Inputs!$D$14,0)</f>
        <v>0</v>
      </c>
      <c r="J254" s="94">
        <f ca="1">J226*INDEX($D$19:$D$22,Inputs!$D$14,0)</f>
        <v>0</v>
      </c>
      <c r="K254" s="94">
        <f ca="1">K226*INDEX($D$19:$D$22,Inputs!$D$14,0)</f>
        <v>0</v>
      </c>
      <c r="L254" s="94">
        <f ca="1">L226*INDEX($D$19:$D$22,Inputs!$D$14,0)</f>
        <v>0</v>
      </c>
      <c r="M254" s="94">
        <f ca="1">M226*INDEX($D$19:$D$22,Inputs!$D$14,0)</f>
        <v>0</v>
      </c>
      <c r="N254" s="94">
        <f ca="1">N226*INDEX($D$19:$D$22,Inputs!$D$14,0)</f>
        <v>0</v>
      </c>
      <c r="O254" s="94">
        <f ca="1">O226*INDEX($D$19:$D$22,Inputs!$D$14,0)</f>
        <v>0</v>
      </c>
      <c r="P254" s="94">
        <f ca="1">P226*INDEX($D$19:$D$22,Inputs!$D$14,0)</f>
        <v>0</v>
      </c>
      <c r="Q254" s="94">
        <f ca="1">Q226*INDEX($D$19:$D$22,Inputs!$D$14,0)</f>
        <v>0</v>
      </c>
      <c r="R254" s="94">
        <f ca="1">R226*INDEX($D$19:$D$22,Inputs!$D$14,0)</f>
        <v>0</v>
      </c>
      <c r="S254" s="94">
        <f ca="1">S226*INDEX($D$19:$D$22,Inputs!$D$14,0)</f>
        <v>0</v>
      </c>
      <c r="T254" s="94">
        <f ca="1">T226*INDEX($D$19:$D$22,Inputs!$D$14,0)</f>
        <v>0</v>
      </c>
      <c r="U254" s="94">
        <f ca="1">U226*INDEX($D$19:$D$22,Inputs!$D$14,0)</f>
        <v>0</v>
      </c>
      <c r="V254" s="94">
        <f ca="1">V226*INDEX($D$19:$D$22,Inputs!$D$14,0)</f>
        <v>0</v>
      </c>
      <c r="W254" s="94">
        <f ca="1">W226*INDEX($D$19:$D$22,Inputs!$D$14,0)</f>
        <v>0</v>
      </c>
      <c r="X254" s="94">
        <f ca="1">X226*INDEX($D$19:$D$22,Inputs!$D$14,0)</f>
        <v>0</v>
      </c>
      <c r="Y254" s="94">
        <f ca="1">Y226*INDEX($D$19:$D$22,Inputs!$D$14,0)</f>
        <v>0</v>
      </c>
      <c r="Z254" s="94">
        <f ca="1">Z226*INDEX($D$19:$D$22,Inputs!$D$14,0)</f>
        <v>0</v>
      </c>
      <c r="AA254" s="94">
        <f ca="1">AA226*INDEX($D$19:$D$22,Inputs!$D$14,0)</f>
        <v>0</v>
      </c>
      <c r="AB254" s="94">
        <f ca="1">AB226*INDEX($D$19:$D$22,Inputs!$D$14,0)</f>
        <v>0</v>
      </c>
      <c r="AC254" s="94">
        <f ca="1">AC226*INDEX($D$19:$D$22,Inputs!$D$14,0)</f>
        <v>0</v>
      </c>
      <c r="AD254" s="94">
        <f ca="1">AD226*INDEX($D$19:$D$22,Inputs!$D$14,0)</f>
        <v>0</v>
      </c>
      <c r="AE254" s="94">
        <f ca="1">AE226*INDEX($D$19:$D$22,Inputs!$D$14,0)</f>
        <v>0</v>
      </c>
      <c r="AF254" s="94">
        <f ca="1">AF226*INDEX($D$19:$D$22,Inputs!$D$14,0)</f>
        <v>0</v>
      </c>
      <c r="AG254" s="94">
        <f ca="1">AG226*INDEX($D$19:$D$22,Inputs!$D$14,0)</f>
        <v>0</v>
      </c>
      <c r="AH254" s="94">
        <f ca="1">AH226*INDEX($D$19:$D$22,Inputs!$D$14,0)</f>
        <v>0</v>
      </c>
      <c r="AI254" s="94">
        <f ca="1">AI226*INDEX($D$19:$D$22,Inputs!$D$14,0)</f>
        <v>0</v>
      </c>
      <c r="AJ254" s="94">
        <f ca="1">AJ226*INDEX($D$19:$D$22,Inputs!$D$14,0)</f>
        <v>0</v>
      </c>
      <c r="AK254" s="94">
        <f ca="1">AK226*INDEX($D$19:$D$22,Inputs!$D$14,0)</f>
        <v>0</v>
      </c>
      <c r="AL254" s="94">
        <f ca="1">AL226*INDEX($D$19:$D$22,Inputs!$D$14,0)</f>
        <v>0</v>
      </c>
      <c r="AM254" s="94">
        <f ca="1">AM226*INDEX($D$19:$D$22,Inputs!$D$14,0)</f>
        <v>0</v>
      </c>
      <c r="AN254" s="94">
        <f ca="1">AN226*INDEX($D$19:$D$22,Inputs!$D$14,0)</f>
        <v>0</v>
      </c>
      <c r="AO254" s="94">
        <f ca="1">AO226*INDEX($D$19:$D$22,Inputs!$D$14,0)</f>
        <v>0</v>
      </c>
      <c r="AP254" s="94">
        <f ca="1">AP226*INDEX($D$19:$D$22,Inputs!$D$14,0)</f>
        <v>0</v>
      </c>
      <c r="AQ254" s="94">
        <f ca="1">AQ226*INDEX($D$19:$D$22,Inputs!$D$14,0)</f>
        <v>0</v>
      </c>
      <c r="AR254" s="94">
        <f ca="1">AR226*INDEX($D$19:$D$22,Inputs!$D$14,0)</f>
        <v>0</v>
      </c>
      <c r="AS254" s="94">
        <f ca="1">AS226*INDEX($D$19:$D$22,Inputs!$D$14,0)</f>
        <v>0</v>
      </c>
      <c r="AT254" s="94">
        <f ca="1">AT226*INDEX($D$19:$D$22,Inputs!$D$14,0)</f>
        <v>0</v>
      </c>
      <c r="AU254" s="94">
        <f ca="1">AU226*INDEX($D$19:$D$22,Inputs!$D$14,0)</f>
        <v>0</v>
      </c>
      <c r="AV254" s="94">
        <f ca="1">AV226*INDEX($D$19:$D$22,Inputs!$D$14,0)</f>
        <v>0</v>
      </c>
      <c r="AW254" s="94">
        <f ca="1">AW226*INDEX($D$19:$D$22,Inputs!$D$14,0)</f>
        <v>0</v>
      </c>
      <c r="AX254" s="94">
        <f ca="1">AX226*INDEX($D$19:$D$22,Inputs!$D$14,0)</f>
        <v>0</v>
      </c>
      <c r="AY254" s="94">
        <f ca="1">AY226*INDEX($D$19:$D$22,Inputs!$D$14,0)</f>
        <v>0</v>
      </c>
      <c r="AZ254" s="94">
        <f ca="1">AZ226*INDEX($D$19:$D$22,Inputs!$D$14,0)</f>
        <v>0</v>
      </c>
      <c r="BA254" s="94">
        <f ca="1">BA226*INDEX($D$19:$D$22,Inputs!$D$14,0)</f>
        <v>0</v>
      </c>
      <c r="BB254" s="94">
        <f ca="1">BB226*INDEX($D$19:$D$22,Inputs!$D$14,0)</f>
        <v>0</v>
      </c>
      <c r="BC254" s="94">
        <f ca="1">BC226*INDEX($D$19:$D$22,Inputs!$D$14,0)</f>
        <v>0</v>
      </c>
      <c r="BD254" s="94">
        <f ca="1">BD226*INDEX($D$19:$D$22,Inputs!$D$14,0)</f>
        <v>0</v>
      </c>
      <c r="BE254" s="94">
        <f ca="1">BE226*INDEX($D$19:$D$22,Inputs!$D$14,0)</f>
        <v>0</v>
      </c>
      <c r="BF254" s="94">
        <f ca="1">BF226*INDEX($D$19:$D$22,Inputs!$D$14,0)</f>
        <v>0</v>
      </c>
      <c r="BG254" s="94">
        <f ca="1">BG226*INDEX($D$19:$D$22,Inputs!$D$14,0)</f>
        <v>0</v>
      </c>
      <c r="BH254" s="94">
        <f ca="1">BH226*INDEX($D$19:$D$22,Inputs!$D$14,0)</f>
        <v>0</v>
      </c>
      <c r="BI254" s="94">
        <f ca="1">BI226*INDEX($D$19:$D$22,Inputs!$D$14,0)</f>
        <v>0</v>
      </c>
      <c r="BJ254" s="94">
        <f ca="1">BJ226*INDEX($D$19:$D$22,Inputs!$D$14,0)</f>
        <v>0</v>
      </c>
      <c r="BK254" s="94">
        <f ca="1">BK226*INDEX($D$19:$D$22,Inputs!$D$14,0)</f>
        <v>0</v>
      </c>
      <c r="BL254" s="94">
        <f ca="1">BL226*INDEX($D$19:$D$22,Inputs!$D$14,0)</f>
        <v>0</v>
      </c>
      <c r="BM254" s="94">
        <f ca="1">BM226*INDEX($D$19:$D$22,Inputs!$D$14,0)</f>
        <v>0</v>
      </c>
      <c r="BN254" s="94">
        <f ca="1">BN226*INDEX($D$19:$D$22,Inputs!$D$14,0)</f>
        <v>0</v>
      </c>
      <c r="BO254" s="94">
        <f ca="1">BO226*INDEX($D$19:$D$22,Inputs!$D$14,0)</f>
        <v>0</v>
      </c>
      <c r="BP254" s="94">
        <f ca="1">BP226*INDEX($D$19:$D$22,Inputs!$D$14,0)</f>
        <v>0</v>
      </c>
      <c r="BQ254" s="94">
        <f ca="1">BQ226*INDEX($D$19:$D$22,Inputs!$D$14,0)</f>
        <v>0</v>
      </c>
      <c r="BR254" s="94">
        <f ca="1">BR226*INDEX($D$19:$D$22,Inputs!$D$14,0)</f>
        <v>0</v>
      </c>
      <c r="BS254" s="94">
        <f ca="1">BS226*INDEX($D$19:$D$22,Inputs!$D$14,0)</f>
        <v>0</v>
      </c>
      <c r="BT254" s="94">
        <f ca="1">BT226*INDEX($D$19:$D$22,Inputs!$D$14,0)</f>
        <v>0</v>
      </c>
      <c r="BU254" s="94">
        <f ca="1">BU226*INDEX($D$19:$D$22,Inputs!$D$14,0)</f>
        <v>0</v>
      </c>
      <c r="BV254" s="94">
        <f ca="1">BV226*INDEX($D$19:$D$22,Inputs!$D$14,0)</f>
        <v>0</v>
      </c>
      <c r="BW254" s="94">
        <f ca="1">BW226*INDEX($D$19:$D$22,Inputs!$D$14,0)</f>
        <v>0</v>
      </c>
      <c r="BX254" s="94">
        <f ca="1">BX226*INDEX($D$19:$D$22,Inputs!$D$14,0)</f>
        <v>0</v>
      </c>
      <c r="BY254" s="94">
        <f ca="1">BY226*INDEX($D$19:$D$22,Inputs!$D$14,0)</f>
        <v>0</v>
      </c>
      <c r="BZ254" s="94">
        <f ca="1">BZ226*INDEX($D$19:$D$22,Inputs!$D$14,0)</f>
        <v>0</v>
      </c>
      <c r="CA254" s="94">
        <f ca="1">CA226*INDEX($D$19:$D$22,Inputs!$D$14,0)</f>
        <v>0</v>
      </c>
      <c r="CB254" s="94">
        <f ca="1">CB226*INDEX($D$19:$D$22,Inputs!$D$14,0)</f>
        <v>0</v>
      </c>
      <c r="CC254" s="94">
        <f ca="1">CC226*INDEX($D$19:$D$22,Inputs!$D$14,0)</f>
        <v>0</v>
      </c>
    </row>
    <row r="255" spans="2:81" outlineLevel="1" x14ac:dyDescent="0.25">
      <c r="B255" s="92" t="str">
        <f>Inputs!B47</f>
        <v>[Not Used]</v>
      </c>
      <c r="C255" s="98" t="str">
        <f t="shared" si="342"/>
        <v>Real 2015</v>
      </c>
      <c r="F255" s="26">
        <f t="shared" ca="1" si="343"/>
        <v>0</v>
      </c>
      <c r="G255" s="31"/>
      <c r="H255" s="94">
        <f ca="1">H227*INDEX($D$19:$D$22,Inputs!$D$14,0)</f>
        <v>0</v>
      </c>
      <c r="I255" s="94">
        <f ca="1">I227*INDEX($D$19:$D$22,Inputs!$D$14,0)</f>
        <v>0</v>
      </c>
      <c r="J255" s="94">
        <f ca="1">J227*INDEX($D$19:$D$22,Inputs!$D$14,0)</f>
        <v>0</v>
      </c>
      <c r="K255" s="94">
        <f ca="1">K227*INDEX($D$19:$D$22,Inputs!$D$14,0)</f>
        <v>0</v>
      </c>
      <c r="L255" s="94">
        <f ca="1">L227*INDEX($D$19:$D$22,Inputs!$D$14,0)</f>
        <v>0</v>
      </c>
      <c r="M255" s="94">
        <f ca="1">M227*INDEX($D$19:$D$22,Inputs!$D$14,0)</f>
        <v>0</v>
      </c>
      <c r="N255" s="94">
        <f ca="1">N227*INDEX($D$19:$D$22,Inputs!$D$14,0)</f>
        <v>0</v>
      </c>
      <c r="O255" s="94">
        <f ca="1">O227*INDEX($D$19:$D$22,Inputs!$D$14,0)</f>
        <v>0</v>
      </c>
      <c r="P255" s="94">
        <f ca="1">P227*INDEX($D$19:$D$22,Inputs!$D$14,0)</f>
        <v>0</v>
      </c>
      <c r="Q255" s="94">
        <f ca="1">Q227*INDEX($D$19:$D$22,Inputs!$D$14,0)</f>
        <v>0</v>
      </c>
      <c r="R255" s="94">
        <f ca="1">R227*INDEX($D$19:$D$22,Inputs!$D$14,0)</f>
        <v>0</v>
      </c>
      <c r="S255" s="94">
        <f ca="1">S227*INDEX($D$19:$D$22,Inputs!$D$14,0)</f>
        <v>0</v>
      </c>
      <c r="T255" s="94">
        <f ca="1">T227*INDEX($D$19:$D$22,Inputs!$D$14,0)</f>
        <v>0</v>
      </c>
      <c r="U255" s="94">
        <f ca="1">U227*INDEX($D$19:$D$22,Inputs!$D$14,0)</f>
        <v>0</v>
      </c>
      <c r="V255" s="94">
        <f ca="1">V227*INDEX($D$19:$D$22,Inputs!$D$14,0)</f>
        <v>0</v>
      </c>
      <c r="W255" s="94">
        <f ca="1">W227*INDEX($D$19:$D$22,Inputs!$D$14,0)</f>
        <v>0</v>
      </c>
      <c r="X255" s="94">
        <f ca="1">X227*INDEX($D$19:$D$22,Inputs!$D$14,0)</f>
        <v>0</v>
      </c>
      <c r="Y255" s="94">
        <f ca="1">Y227*INDEX($D$19:$D$22,Inputs!$D$14,0)</f>
        <v>0</v>
      </c>
      <c r="Z255" s="94">
        <f ca="1">Z227*INDEX($D$19:$D$22,Inputs!$D$14,0)</f>
        <v>0</v>
      </c>
      <c r="AA255" s="94">
        <f ca="1">AA227*INDEX($D$19:$D$22,Inputs!$D$14,0)</f>
        <v>0</v>
      </c>
      <c r="AB255" s="94">
        <f ca="1">AB227*INDEX($D$19:$D$22,Inputs!$D$14,0)</f>
        <v>0</v>
      </c>
      <c r="AC255" s="94">
        <f ca="1">AC227*INDEX($D$19:$D$22,Inputs!$D$14,0)</f>
        <v>0</v>
      </c>
      <c r="AD255" s="94">
        <f ca="1">AD227*INDEX($D$19:$D$22,Inputs!$D$14,0)</f>
        <v>0</v>
      </c>
      <c r="AE255" s="94">
        <f ca="1">AE227*INDEX($D$19:$D$22,Inputs!$D$14,0)</f>
        <v>0</v>
      </c>
      <c r="AF255" s="94">
        <f ca="1">AF227*INDEX($D$19:$D$22,Inputs!$D$14,0)</f>
        <v>0</v>
      </c>
      <c r="AG255" s="94">
        <f ca="1">AG227*INDEX($D$19:$D$22,Inputs!$D$14,0)</f>
        <v>0</v>
      </c>
      <c r="AH255" s="94">
        <f ca="1">AH227*INDEX($D$19:$D$22,Inputs!$D$14,0)</f>
        <v>0</v>
      </c>
      <c r="AI255" s="94">
        <f ca="1">AI227*INDEX($D$19:$D$22,Inputs!$D$14,0)</f>
        <v>0</v>
      </c>
      <c r="AJ255" s="94">
        <f ca="1">AJ227*INDEX($D$19:$D$22,Inputs!$D$14,0)</f>
        <v>0</v>
      </c>
      <c r="AK255" s="94">
        <f ca="1">AK227*INDEX($D$19:$D$22,Inputs!$D$14,0)</f>
        <v>0</v>
      </c>
      <c r="AL255" s="94">
        <f ca="1">AL227*INDEX($D$19:$D$22,Inputs!$D$14,0)</f>
        <v>0</v>
      </c>
      <c r="AM255" s="94">
        <f ca="1">AM227*INDEX($D$19:$D$22,Inputs!$D$14,0)</f>
        <v>0</v>
      </c>
      <c r="AN255" s="94">
        <f ca="1">AN227*INDEX($D$19:$D$22,Inputs!$D$14,0)</f>
        <v>0</v>
      </c>
      <c r="AO255" s="94">
        <f ca="1">AO227*INDEX($D$19:$D$22,Inputs!$D$14,0)</f>
        <v>0</v>
      </c>
      <c r="AP255" s="94">
        <f ca="1">AP227*INDEX($D$19:$D$22,Inputs!$D$14,0)</f>
        <v>0</v>
      </c>
      <c r="AQ255" s="94">
        <f ca="1">AQ227*INDEX($D$19:$D$22,Inputs!$D$14,0)</f>
        <v>0</v>
      </c>
      <c r="AR255" s="94">
        <f ca="1">AR227*INDEX($D$19:$D$22,Inputs!$D$14,0)</f>
        <v>0</v>
      </c>
      <c r="AS255" s="94">
        <f ca="1">AS227*INDEX($D$19:$D$22,Inputs!$D$14,0)</f>
        <v>0</v>
      </c>
      <c r="AT255" s="94">
        <f ca="1">AT227*INDEX($D$19:$D$22,Inputs!$D$14,0)</f>
        <v>0</v>
      </c>
      <c r="AU255" s="94">
        <f ca="1">AU227*INDEX($D$19:$D$22,Inputs!$D$14,0)</f>
        <v>0</v>
      </c>
      <c r="AV255" s="94">
        <f ca="1">AV227*INDEX($D$19:$D$22,Inputs!$D$14,0)</f>
        <v>0</v>
      </c>
      <c r="AW255" s="94">
        <f ca="1">AW227*INDEX($D$19:$D$22,Inputs!$D$14,0)</f>
        <v>0</v>
      </c>
      <c r="AX255" s="94">
        <f ca="1">AX227*INDEX($D$19:$D$22,Inputs!$D$14,0)</f>
        <v>0</v>
      </c>
      <c r="AY255" s="94">
        <f ca="1">AY227*INDEX($D$19:$D$22,Inputs!$D$14,0)</f>
        <v>0</v>
      </c>
      <c r="AZ255" s="94">
        <f ca="1">AZ227*INDEX($D$19:$D$22,Inputs!$D$14,0)</f>
        <v>0</v>
      </c>
      <c r="BA255" s="94">
        <f ca="1">BA227*INDEX($D$19:$D$22,Inputs!$D$14,0)</f>
        <v>0</v>
      </c>
      <c r="BB255" s="94">
        <f ca="1">BB227*INDEX($D$19:$D$22,Inputs!$D$14,0)</f>
        <v>0</v>
      </c>
      <c r="BC255" s="94">
        <f ca="1">BC227*INDEX($D$19:$D$22,Inputs!$D$14,0)</f>
        <v>0</v>
      </c>
      <c r="BD255" s="94">
        <f ca="1">BD227*INDEX($D$19:$D$22,Inputs!$D$14,0)</f>
        <v>0</v>
      </c>
      <c r="BE255" s="94">
        <f ca="1">BE227*INDEX($D$19:$D$22,Inputs!$D$14,0)</f>
        <v>0</v>
      </c>
      <c r="BF255" s="94">
        <f ca="1">BF227*INDEX($D$19:$D$22,Inputs!$D$14,0)</f>
        <v>0</v>
      </c>
      <c r="BG255" s="94">
        <f ca="1">BG227*INDEX($D$19:$D$22,Inputs!$D$14,0)</f>
        <v>0</v>
      </c>
      <c r="BH255" s="94">
        <f ca="1">BH227*INDEX($D$19:$D$22,Inputs!$D$14,0)</f>
        <v>0</v>
      </c>
      <c r="BI255" s="94">
        <f ca="1">BI227*INDEX($D$19:$D$22,Inputs!$D$14,0)</f>
        <v>0</v>
      </c>
      <c r="BJ255" s="94">
        <f ca="1">BJ227*INDEX($D$19:$D$22,Inputs!$D$14,0)</f>
        <v>0</v>
      </c>
      <c r="BK255" s="94">
        <f ca="1">BK227*INDEX($D$19:$D$22,Inputs!$D$14,0)</f>
        <v>0</v>
      </c>
      <c r="BL255" s="94">
        <f ca="1">BL227*INDEX($D$19:$D$22,Inputs!$D$14,0)</f>
        <v>0</v>
      </c>
      <c r="BM255" s="94">
        <f ca="1">BM227*INDEX($D$19:$D$22,Inputs!$D$14,0)</f>
        <v>0</v>
      </c>
      <c r="BN255" s="94">
        <f ca="1">BN227*INDEX($D$19:$D$22,Inputs!$D$14,0)</f>
        <v>0</v>
      </c>
      <c r="BO255" s="94">
        <f ca="1">BO227*INDEX($D$19:$D$22,Inputs!$D$14,0)</f>
        <v>0</v>
      </c>
      <c r="BP255" s="94">
        <f ca="1">BP227*INDEX($D$19:$D$22,Inputs!$D$14,0)</f>
        <v>0</v>
      </c>
      <c r="BQ255" s="94">
        <f ca="1">BQ227*INDEX($D$19:$D$22,Inputs!$D$14,0)</f>
        <v>0</v>
      </c>
      <c r="BR255" s="94">
        <f ca="1">BR227*INDEX($D$19:$D$22,Inputs!$D$14,0)</f>
        <v>0</v>
      </c>
      <c r="BS255" s="94">
        <f ca="1">BS227*INDEX($D$19:$D$22,Inputs!$D$14,0)</f>
        <v>0</v>
      </c>
      <c r="BT255" s="94">
        <f ca="1">BT227*INDEX($D$19:$D$22,Inputs!$D$14,0)</f>
        <v>0</v>
      </c>
      <c r="BU255" s="94">
        <f ca="1">BU227*INDEX($D$19:$D$22,Inputs!$D$14,0)</f>
        <v>0</v>
      </c>
      <c r="BV255" s="94">
        <f ca="1">BV227*INDEX($D$19:$D$22,Inputs!$D$14,0)</f>
        <v>0</v>
      </c>
      <c r="BW255" s="94">
        <f ca="1">BW227*INDEX($D$19:$D$22,Inputs!$D$14,0)</f>
        <v>0</v>
      </c>
      <c r="BX255" s="94">
        <f ca="1">BX227*INDEX($D$19:$D$22,Inputs!$D$14,0)</f>
        <v>0</v>
      </c>
      <c r="BY255" s="94">
        <f ca="1">BY227*INDEX($D$19:$D$22,Inputs!$D$14,0)</f>
        <v>0</v>
      </c>
      <c r="BZ255" s="94">
        <f ca="1">BZ227*INDEX($D$19:$D$22,Inputs!$D$14,0)</f>
        <v>0</v>
      </c>
      <c r="CA255" s="94">
        <f ca="1">CA227*INDEX($D$19:$D$22,Inputs!$D$14,0)</f>
        <v>0</v>
      </c>
      <c r="CB255" s="94">
        <f ca="1">CB227*INDEX($D$19:$D$22,Inputs!$D$14,0)</f>
        <v>0</v>
      </c>
      <c r="CC255" s="94">
        <f ca="1">CC227*INDEX($D$19:$D$22,Inputs!$D$14,0)</f>
        <v>0</v>
      </c>
    </row>
    <row r="256" spans="2:81" outlineLevel="1" x14ac:dyDescent="0.25">
      <c r="B256" s="92" t="str">
        <f>Inputs!B48</f>
        <v>[Not Used]</v>
      </c>
      <c r="C256" s="98" t="str">
        <f t="shared" si="342"/>
        <v>Real 2015</v>
      </c>
      <c r="F256" s="26">
        <f t="shared" ca="1" si="343"/>
        <v>0</v>
      </c>
      <c r="G256" s="31"/>
      <c r="H256" s="94">
        <f ca="1">H228*INDEX($D$19:$D$22,Inputs!$D$14,0)</f>
        <v>0</v>
      </c>
      <c r="I256" s="94">
        <f ca="1">I228*INDEX($D$19:$D$22,Inputs!$D$14,0)</f>
        <v>0</v>
      </c>
      <c r="J256" s="94">
        <f ca="1">J228*INDEX($D$19:$D$22,Inputs!$D$14,0)</f>
        <v>0</v>
      </c>
      <c r="K256" s="94">
        <f ca="1">K228*INDEX($D$19:$D$22,Inputs!$D$14,0)</f>
        <v>0</v>
      </c>
      <c r="L256" s="94">
        <f ca="1">L228*INDEX($D$19:$D$22,Inputs!$D$14,0)</f>
        <v>0</v>
      </c>
      <c r="M256" s="94">
        <f ca="1">M228*INDEX($D$19:$D$22,Inputs!$D$14,0)</f>
        <v>0</v>
      </c>
      <c r="N256" s="94">
        <f ca="1">N228*INDEX($D$19:$D$22,Inputs!$D$14,0)</f>
        <v>0</v>
      </c>
      <c r="O256" s="94">
        <f ca="1">O228*INDEX($D$19:$D$22,Inputs!$D$14,0)</f>
        <v>0</v>
      </c>
      <c r="P256" s="94">
        <f ca="1">P228*INDEX($D$19:$D$22,Inputs!$D$14,0)</f>
        <v>0</v>
      </c>
      <c r="Q256" s="94">
        <f ca="1">Q228*INDEX($D$19:$D$22,Inputs!$D$14,0)</f>
        <v>0</v>
      </c>
      <c r="R256" s="94">
        <f ca="1">R228*INDEX($D$19:$D$22,Inputs!$D$14,0)</f>
        <v>0</v>
      </c>
      <c r="S256" s="94">
        <f ca="1">S228*INDEX($D$19:$D$22,Inputs!$D$14,0)</f>
        <v>0</v>
      </c>
      <c r="T256" s="94">
        <f ca="1">T228*INDEX($D$19:$D$22,Inputs!$D$14,0)</f>
        <v>0</v>
      </c>
      <c r="U256" s="94">
        <f ca="1">U228*INDEX($D$19:$D$22,Inputs!$D$14,0)</f>
        <v>0</v>
      </c>
      <c r="V256" s="94">
        <f ca="1">V228*INDEX($D$19:$D$22,Inputs!$D$14,0)</f>
        <v>0</v>
      </c>
      <c r="W256" s="94">
        <f ca="1">W228*INDEX($D$19:$D$22,Inputs!$D$14,0)</f>
        <v>0</v>
      </c>
      <c r="X256" s="94">
        <f ca="1">X228*INDEX($D$19:$D$22,Inputs!$D$14,0)</f>
        <v>0</v>
      </c>
      <c r="Y256" s="94">
        <f ca="1">Y228*INDEX($D$19:$D$22,Inputs!$D$14,0)</f>
        <v>0</v>
      </c>
      <c r="Z256" s="94">
        <f ca="1">Z228*INDEX($D$19:$D$22,Inputs!$D$14,0)</f>
        <v>0</v>
      </c>
      <c r="AA256" s="94">
        <f ca="1">AA228*INDEX($D$19:$D$22,Inputs!$D$14,0)</f>
        <v>0</v>
      </c>
      <c r="AB256" s="94">
        <f ca="1">AB228*INDEX($D$19:$D$22,Inputs!$D$14,0)</f>
        <v>0</v>
      </c>
      <c r="AC256" s="94">
        <f ca="1">AC228*INDEX($D$19:$D$22,Inputs!$D$14,0)</f>
        <v>0</v>
      </c>
      <c r="AD256" s="94">
        <f ca="1">AD228*INDEX($D$19:$D$22,Inputs!$D$14,0)</f>
        <v>0</v>
      </c>
      <c r="AE256" s="94">
        <f ca="1">AE228*INDEX($D$19:$D$22,Inputs!$D$14,0)</f>
        <v>0</v>
      </c>
      <c r="AF256" s="94">
        <f ca="1">AF228*INDEX($D$19:$D$22,Inputs!$D$14,0)</f>
        <v>0</v>
      </c>
      <c r="AG256" s="94">
        <f ca="1">AG228*INDEX($D$19:$D$22,Inputs!$D$14,0)</f>
        <v>0</v>
      </c>
      <c r="AH256" s="94">
        <f ca="1">AH228*INDEX($D$19:$D$22,Inputs!$D$14,0)</f>
        <v>0</v>
      </c>
      <c r="AI256" s="94">
        <f ca="1">AI228*INDEX($D$19:$D$22,Inputs!$D$14,0)</f>
        <v>0</v>
      </c>
      <c r="AJ256" s="94">
        <f ca="1">AJ228*INDEX($D$19:$D$22,Inputs!$D$14,0)</f>
        <v>0</v>
      </c>
      <c r="AK256" s="94">
        <f ca="1">AK228*INDEX($D$19:$D$22,Inputs!$D$14,0)</f>
        <v>0</v>
      </c>
      <c r="AL256" s="94">
        <f ca="1">AL228*INDEX($D$19:$D$22,Inputs!$D$14,0)</f>
        <v>0</v>
      </c>
      <c r="AM256" s="94">
        <f ca="1">AM228*INDEX($D$19:$D$22,Inputs!$D$14,0)</f>
        <v>0</v>
      </c>
      <c r="AN256" s="94">
        <f ca="1">AN228*INDEX($D$19:$D$22,Inputs!$D$14,0)</f>
        <v>0</v>
      </c>
      <c r="AO256" s="94">
        <f ca="1">AO228*INDEX($D$19:$D$22,Inputs!$D$14,0)</f>
        <v>0</v>
      </c>
      <c r="AP256" s="94">
        <f ca="1">AP228*INDEX($D$19:$D$22,Inputs!$D$14,0)</f>
        <v>0</v>
      </c>
      <c r="AQ256" s="94">
        <f ca="1">AQ228*INDEX($D$19:$D$22,Inputs!$D$14,0)</f>
        <v>0</v>
      </c>
      <c r="AR256" s="94">
        <f ca="1">AR228*INDEX($D$19:$D$22,Inputs!$D$14,0)</f>
        <v>0</v>
      </c>
      <c r="AS256" s="94">
        <f ca="1">AS228*INDEX($D$19:$D$22,Inputs!$D$14,0)</f>
        <v>0</v>
      </c>
      <c r="AT256" s="94">
        <f ca="1">AT228*INDEX($D$19:$D$22,Inputs!$D$14,0)</f>
        <v>0</v>
      </c>
      <c r="AU256" s="94">
        <f ca="1">AU228*INDEX($D$19:$D$22,Inputs!$D$14,0)</f>
        <v>0</v>
      </c>
      <c r="AV256" s="94">
        <f ca="1">AV228*INDEX($D$19:$D$22,Inputs!$D$14,0)</f>
        <v>0</v>
      </c>
      <c r="AW256" s="94">
        <f ca="1">AW228*INDEX($D$19:$D$22,Inputs!$D$14,0)</f>
        <v>0</v>
      </c>
      <c r="AX256" s="94">
        <f ca="1">AX228*INDEX($D$19:$D$22,Inputs!$D$14,0)</f>
        <v>0</v>
      </c>
      <c r="AY256" s="94">
        <f ca="1">AY228*INDEX($D$19:$D$22,Inputs!$D$14,0)</f>
        <v>0</v>
      </c>
      <c r="AZ256" s="94">
        <f ca="1">AZ228*INDEX($D$19:$D$22,Inputs!$D$14,0)</f>
        <v>0</v>
      </c>
      <c r="BA256" s="94">
        <f ca="1">BA228*INDEX($D$19:$D$22,Inputs!$D$14,0)</f>
        <v>0</v>
      </c>
      <c r="BB256" s="94">
        <f ca="1">BB228*INDEX($D$19:$D$22,Inputs!$D$14,0)</f>
        <v>0</v>
      </c>
      <c r="BC256" s="94">
        <f ca="1">BC228*INDEX($D$19:$D$22,Inputs!$D$14,0)</f>
        <v>0</v>
      </c>
      <c r="BD256" s="94">
        <f ca="1">BD228*INDEX($D$19:$D$22,Inputs!$D$14,0)</f>
        <v>0</v>
      </c>
      <c r="BE256" s="94">
        <f ca="1">BE228*INDEX($D$19:$D$22,Inputs!$D$14,0)</f>
        <v>0</v>
      </c>
      <c r="BF256" s="94">
        <f ca="1">BF228*INDEX($D$19:$D$22,Inputs!$D$14,0)</f>
        <v>0</v>
      </c>
      <c r="BG256" s="94">
        <f ca="1">BG228*INDEX($D$19:$D$22,Inputs!$D$14,0)</f>
        <v>0</v>
      </c>
      <c r="BH256" s="94">
        <f ca="1">BH228*INDEX($D$19:$D$22,Inputs!$D$14,0)</f>
        <v>0</v>
      </c>
      <c r="BI256" s="94">
        <f ca="1">BI228*INDEX($D$19:$D$22,Inputs!$D$14,0)</f>
        <v>0</v>
      </c>
      <c r="BJ256" s="94">
        <f ca="1">BJ228*INDEX($D$19:$D$22,Inputs!$D$14,0)</f>
        <v>0</v>
      </c>
      <c r="BK256" s="94">
        <f ca="1">BK228*INDEX($D$19:$D$22,Inputs!$D$14,0)</f>
        <v>0</v>
      </c>
      <c r="BL256" s="94">
        <f ca="1">BL228*INDEX($D$19:$D$22,Inputs!$D$14,0)</f>
        <v>0</v>
      </c>
      <c r="BM256" s="94">
        <f ca="1">BM228*INDEX($D$19:$D$22,Inputs!$D$14,0)</f>
        <v>0</v>
      </c>
      <c r="BN256" s="94">
        <f ca="1">BN228*INDEX($D$19:$D$22,Inputs!$D$14,0)</f>
        <v>0</v>
      </c>
      <c r="BO256" s="94">
        <f ca="1">BO228*INDEX($D$19:$D$22,Inputs!$D$14,0)</f>
        <v>0</v>
      </c>
      <c r="BP256" s="94">
        <f ca="1">BP228*INDEX($D$19:$D$22,Inputs!$D$14,0)</f>
        <v>0</v>
      </c>
      <c r="BQ256" s="94">
        <f ca="1">BQ228*INDEX($D$19:$D$22,Inputs!$D$14,0)</f>
        <v>0</v>
      </c>
      <c r="BR256" s="94">
        <f ca="1">BR228*INDEX($D$19:$D$22,Inputs!$D$14,0)</f>
        <v>0</v>
      </c>
      <c r="BS256" s="94">
        <f ca="1">BS228*INDEX($D$19:$D$22,Inputs!$D$14,0)</f>
        <v>0</v>
      </c>
      <c r="BT256" s="94">
        <f ca="1">BT228*INDEX($D$19:$D$22,Inputs!$D$14,0)</f>
        <v>0</v>
      </c>
      <c r="BU256" s="94">
        <f ca="1">BU228*INDEX($D$19:$D$22,Inputs!$D$14,0)</f>
        <v>0</v>
      </c>
      <c r="BV256" s="94">
        <f ca="1">BV228*INDEX($D$19:$D$22,Inputs!$D$14,0)</f>
        <v>0</v>
      </c>
      <c r="BW256" s="94">
        <f ca="1">BW228*INDEX($D$19:$D$22,Inputs!$D$14,0)</f>
        <v>0</v>
      </c>
      <c r="BX256" s="94">
        <f ca="1">BX228*INDEX($D$19:$D$22,Inputs!$D$14,0)</f>
        <v>0</v>
      </c>
      <c r="BY256" s="94">
        <f ca="1">BY228*INDEX($D$19:$D$22,Inputs!$D$14,0)</f>
        <v>0</v>
      </c>
      <c r="BZ256" s="94">
        <f ca="1">BZ228*INDEX($D$19:$D$22,Inputs!$D$14,0)</f>
        <v>0</v>
      </c>
      <c r="CA256" s="94">
        <f ca="1">CA228*INDEX($D$19:$D$22,Inputs!$D$14,0)</f>
        <v>0</v>
      </c>
      <c r="CB256" s="94">
        <f ca="1">CB228*INDEX($D$19:$D$22,Inputs!$D$14,0)</f>
        <v>0</v>
      </c>
      <c r="CC256" s="94">
        <f ca="1">CC228*INDEX($D$19:$D$22,Inputs!$D$14,0)</f>
        <v>0</v>
      </c>
    </row>
    <row r="257" spans="2:81" outlineLevel="1" x14ac:dyDescent="0.25">
      <c r="B257" s="92" t="str">
        <f>Inputs!B49</f>
        <v>[Not Used]</v>
      </c>
      <c r="C257" s="98" t="str">
        <f t="shared" si="342"/>
        <v>Real 2015</v>
      </c>
      <c r="F257" s="26">
        <f t="shared" ca="1" si="343"/>
        <v>0</v>
      </c>
      <c r="G257" s="31"/>
      <c r="H257" s="94">
        <f ca="1">H229*INDEX($D$19:$D$22,Inputs!$D$14,0)</f>
        <v>0</v>
      </c>
      <c r="I257" s="94">
        <f ca="1">I229*INDEX($D$19:$D$22,Inputs!$D$14,0)</f>
        <v>0</v>
      </c>
      <c r="J257" s="94">
        <f ca="1">J229*INDEX($D$19:$D$22,Inputs!$D$14,0)</f>
        <v>0</v>
      </c>
      <c r="K257" s="94">
        <f ca="1">K229*INDEX($D$19:$D$22,Inputs!$D$14,0)</f>
        <v>0</v>
      </c>
      <c r="L257" s="94">
        <f ca="1">L229*INDEX($D$19:$D$22,Inputs!$D$14,0)</f>
        <v>0</v>
      </c>
      <c r="M257" s="94">
        <f ca="1">M229*INDEX($D$19:$D$22,Inputs!$D$14,0)</f>
        <v>0</v>
      </c>
      <c r="N257" s="94">
        <f ca="1">N229*INDEX($D$19:$D$22,Inputs!$D$14,0)</f>
        <v>0</v>
      </c>
      <c r="O257" s="94">
        <f ca="1">O229*INDEX($D$19:$D$22,Inputs!$D$14,0)</f>
        <v>0</v>
      </c>
      <c r="P257" s="94">
        <f ca="1">P229*INDEX($D$19:$D$22,Inputs!$D$14,0)</f>
        <v>0</v>
      </c>
      <c r="Q257" s="94">
        <f ca="1">Q229*INDEX($D$19:$D$22,Inputs!$D$14,0)</f>
        <v>0</v>
      </c>
      <c r="R257" s="94">
        <f ca="1">R229*INDEX($D$19:$D$22,Inputs!$D$14,0)</f>
        <v>0</v>
      </c>
      <c r="S257" s="94">
        <f ca="1">S229*INDEX($D$19:$D$22,Inputs!$D$14,0)</f>
        <v>0</v>
      </c>
      <c r="T257" s="94">
        <f ca="1">T229*INDEX($D$19:$D$22,Inputs!$D$14,0)</f>
        <v>0</v>
      </c>
      <c r="U257" s="94">
        <f ca="1">U229*INDEX($D$19:$D$22,Inputs!$D$14,0)</f>
        <v>0</v>
      </c>
      <c r="V257" s="94">
        <f ca="1">V229*INDEX($D$19:$D$22,Inputs!$D$14,0)</f>
        <v>0</v>
      </c>
      <c r="W257" s="94">
        <f ca="1">W229*INDEX($D$19:$D$22,Inputs!$D$14,0)</f>
        <v>0</v>
      </c>
      <c r="X257" s="94">
        <f ca="1">X229*INDEX($D$19:$D$22,Inputs!$D$14,0)</f>
        <v>0</v>
      </c>
      <c r="Y257" s="94">
        <f ca="1">Y229*INDEX($D$19:$D$22,Inputs!$D$14,0)</f>
        <v>0</v>
      </c>
      <c r="Z257" s="94">
        <f ca="1">Z229*INDEX($D$19:$D$22,Inputs!$D$14,0)</f>
        <v>0</v>
      </c>
      <c r="AA257" s="94">
        <f ca="1">AA229*INDEX($D$19:$D$22,Inputs!$D$14,0)</f>
        <v>0</v>
      </c>
      <c r="AB257" s="94">
        <f ca="1">AB229*INDEX($D$19:$D$22,Inputs!$D$14,0)</f>
        <v>0</v>
      </c>
      <c r="AC257" s="94">
        <f ca="1">AC229*INDEX($D$19:$D$22,Inputs!$D$14,0)</f>
        <v>0</v>
      </c>
      <c r="AD257" s="94">
        <f ca="1">AD229*INDEX($D$19:$D$22,Inputs!$D$14,0)</f>
        <v>0</v>
      </c>
      <c r="AE257" s="94">
        <f ca="1">AE229*INDEX($D$19:$D$22,Inputs!$D$14,0)</f>
        <v>0</v>
      </c>
      <c r="AF257" s="94">
        <f ca="1">AF229*INDEX($D$19:$D$22,Inputs!$D$14,0)</f>
        <v>0</v>
      </c>
      <c r="AG257" s="94">
        <f ca="1">AG229*INDEX($D$19:$D$22,Inputs!$D$14,0)</f>
        <v>0</v>
      </c>
      <c r="AH257" s="94">
        <f ca="1">AH229*INDEX($D$19:$D$22,Inputs!$D$14,0)</f>
        <v>0</v>
      </c>
      <c r="AI257" s="94">
        <f ca="1">AI229*INDEX($D$19:$D$22,Inputs!$D$14,0)</f>
        <v>0</v>
      </c>
      <c r="AJ257" s="94">
        <f ca="1">AJ229*INDEX($D$19:$D$22,Inputs!$D$14,0)</f>
        <v>0</v>
      </c>
      <c r="AK257" s="94">
        <f ca="1">AK229*INDEX($D$19:$D$22,Inputs!$D$14,0)</f>
        <v>0</v>
      </c>
      <c r="AL257" s="94">
        <f ca="1">AL229*INDEX($D$19:$D$22,Inputs!$D$14,0)</f>
        <v>0</v>
      </c>
      <c r="AM257" s="94">
        <f ca="1">AM229*INDEX($D$19:$D$22,Inputs!$D$14,0)</f>
        <v>0</v>
      </c>
      <c r="AN257" s="94">
        <f ca="1">AN229*INDEX($D$19:$D$22,Inputs!$D$14,0)</f>
        <v>0</v>
      </c>
      <c r="AO257" s="94">
        <f ca="1">AO229*INDEX($D$19:$D$22,Inputs!$D$14,0)</f>
        <v>0</v>
      </c>
      <c r="AP257" s="94">
        <f ca="1">AP229*INDEX($D$19:$D$22,Inputs!$D$14,0)</f>
        <v>0</v>
      </c>
      <c r="AQ257" s="94">
        <f ca="1">AQ229*INDEX($D$19:$D$22,Inputs!$D$14,0)</f>
        <v>0</v>
      </c>
      <c r="AR257" s="94">
        <f ca="1">AR229*INDEX($D$19:$D$22,Inputs!$D$14,0)</f>
        <v>0</v>
      </c>
      <c r="AS257" s="94">
        <f ca="1">AS229*INDEX($D$19:$D$22,Inputs!$D$14,0)</f>
        <v>0</v>
      </c>
      <c r="AT257" s="94">
        <f ca="1">AT229*INDEX($D$19:$D$22,Inputs!$D$14,0)</f>
        <v>0</v>
      </c>
      <c r="AU257" s="94">
        <f ca="1">AU229*INDEX($D$19:$D$22,Inputs!$D$14,0)</f>
        <v>0</v>
      </c>
      <c r="AV257" s="94">
        <f ca="1">AV229*INDEX($D$19:$D$22,Inputs!$D$14,0)</f>
        <v>0</v>
      </c>
      <c r="AW257" s="94">
        <f ca="1">AW229*INDEX($D$19:$D$22,Inputs!$D$14,0)</f>
        <v>0</v>
      </c>
      <c r="AX257" s="94">
        <f ca="1">AX229*INDEX($D$19:$D$22,Inputs!$D$14,0)</f>
        <v>0</v>
      </c>
      <c r="AY257" s="94">
        <f ca="1">AY229*INDEX($D$19:$D$22,Inputs!$D$14,0)</f>
        <v>0</v>
      </c>
      <c r="AZ257" s="94">
        <f ca="1">AZ229*INDEX($D$19:$D$22,Inputs!$D$14,0)</f>
        <v>0</v>
      </c>
      <c r="BA257" s="94">
        <f ca="1">BA229*INDEX($D$19:$D$22,Inputs!$D$14,0)</f>
        <v>0</v>
      </c>
      <c r="BB257" s="94">
        <f ca="1">BB229*INDEX($D$19:$D$22,Inputs!$D$14,0)</f>
        <v>0</v>
      </c>
      <c r="BC257" s="94">
        <f ca="1">BC229*INDEX($D$19:$D$22,Inputs!$D$14,0)</f>
        <v>0</v>
      </c>
      <c r="BD257" s="94">
        <f ca="1">BD229*INDEX($D$19:$D$22,Inputs!$D$14,0)</f>
        <v>0</v>
      </c>
      <c r="BE257" s="94">
        <f ca="1">BE229*INDEX($D$19:$D$22,Inputs!$D$14,0)</f>
        <v>0</v>
      </c>
      <c r="BF257" s="94">
        <f ca="1">BF229*INDEX($D$19:$D$22,Inputs!$D$14,0)</f>
        <v>0</v>
      </c>
      <c r="BG257" s="94">
        <f ca="1">BG229*INDEX($D$19:$D$22,Inputs!$D$14,0)</f>
        <v>0</v>
      </c>
      <c r="BH257" s="94">
        <f ca="1">BH229*INDEX($D$19:$D$22,Inputs!$D$14,0)</f>
        <v>0</v>
      </c>
      <c r="BI257" s="94">
        <f ca="1">BI229*INDEX($D$19:$D$22,Inputs!$D$14,0)</f>
        <v>0</v>
      </c>
      <c r="BJ257" s="94">
        <f ca="1">BJ229*INDEX($D$19:$D$22,Inputs!$D$14,0)</f>
        <v>0</v>
      </c>
      <c r="BK257" s="94">
        <f ca="1">BK229*INDEX($D$19:$D$22,Inputs!$D$14,0)</f>
        <v>0</v>
      </c>
      <c r="BL257" s="94">
        <f ca="1">BL229*INDEX($D$19:$D$22,Inputs!$D$14,0)</f>
        <v>0</v>
      </c>
      <c r="BM257" s="94">
        <f ca="1">BM229*INDEX($D$19:$D$22,Inputs!$D$14,0)</f>
        <v>0</v>
      </c>
      <c r="BN257" s="94">
        <f ca="1">BN229*INDEX($D$19:$D$22,Inputs!$D$14,0)</f>
        <v>0</v>
      </c>
      <c r="BO257" s="94">
        <f ca="1">BO229*INDEX($D$19:$D$22,Inputs!$D$14,0)</f>
        <v>0</v>
      </c>
      <c r="BP257" s="94">
        <f ca="1">BP229*INDEX($D$19:$D$22,Inputs!$D$14,0)</f>
        <v>0</v>
      </c>
      <c r="BQ257" s="94">
        <f ca="1">BQ229*INDEX($D$19:$D$22,Inputs!$D$14,0)</f>
        <v>0</v>
      </c>
      <c r="BR257" s="94">
        <f ca="1">BR229*INDEX($D$19:$D$22,Inputs!$D$14,0)</f>
        <v>0</v>
      </c>
      <c r="BS257" s="94">
        <f ca="1">BS229*INDEX($D$19:$D$22,Inputs!$D$14,0)</f>
        <v>0</v>
      </c>
      <c r="BT257" s="94">
        <f ca="1">BT229*INDEX($D$19:$D$22,Inputs!$D$14,0)</f>
        <v>0</v>
      </c>
      <c r="BU257" s="94">
        <f ca="1">BU229*INDEX($D$19:$D$22,Inputs!$D$14,0)</f>
        <v>0</v>
      </c>
      <c r="BV257" s="94">
        <f ca="1">BV229*INDEX($D$19:$D$22,Inputs!$D$14,0)</f>
        <v>0</v>
      </c>
      <c r="BW257" s="94">
        <f ca="1">BW229*INDEX($D$19:$D$22,Inputs!$D$14,0)</f>
        <v>0</v>
      </c>
      <c r="BX257" s="94">
        <f ca="1">BX229*INDEX($D$19:$D$22,Inputs!$D$14,0)</f>
        <v>0</v>
      </c>
      <c r="BY257" s="94">
        <f ca="1">BY229*INDEX($D$19:$D$22,Inputs!$D$14,0)</f>
        <v>0</v>
      </c>
      <c r="BZ257" s="94">
        <f ca="1">BZ229*INDEX($D$19:$D$22,Inputs!$D$14,0)</f>
        <v>0</v>
      </c>
      <c r="CA257" s="94">
        <f ca="1">CA229*INDEX($D$19:$D$22,Inputs!$D$14,0)</f>
        <v>0</v>
      </c>
      <c r="CB257" s="94">
        <f ca="1">CB229*INDEX($D$19:$D$22,Inputs!$D$14,0)</f>
        <v>0</v>
      </c>
      <c r="CC257" s="94">
        <f ca="1">CC229*INDEX($D$19:$D$22,Inputs!$D$14,0)</f>
        <v>0</v>
      </c>
    </row>
    <row r="258" spans="2:81" outlineLevel="1" x14ac:dyDescent="0.25">
      <c r="B258" s="92" t="str">
        <f>Inputs!B50</f>
        <v>[Not Used]</v>
      </c>
      <c r="C258" s="98" t="str">
        <f t="shared" si="342"/>
        <v>Real 2015</v>
      </c>
      <c r="F258" s="26">
        <f t="shared" ca="1" si="343"/>
        <v>0</v>
      </c>
      <c r="G258" s="31"/>
      <c r="H258" s="94">
        <f ca="1">H230*INDEX($D$19:$D$22,Inputs!$D$14,0)</f>
        <v>0</v>
      </c>
      <c r="I258" s="94">
        <f ca="1">I230*INDEX($D$19:$D$22,Inputs!$D$14,0)</f>
        <v>0</v>
      </c>
      <c r="J258" s="94">
        <f ca="1">J230*INDEX($D$19:$D$22,Inputs!$D$14,0)</f>
        <v>0</v>
      </c>
      <c r="K258" s="94">
        <f ca="1">K230*INDEX($D$19:$D$22,Inputs!$D$14,0)</f>
        <v>0</v>
      </c>
      <c r="L258" s="94">
        <f ca="1">L230*INDEX($D$19:$D$22,Inputs!$D$14,0)</f>
        <v>0</v>
      </c>
      <c r="M258" s="94">
        <f ca="1">M230*INDEX($D$19:$D$22,Inputs!$D$14,0)</f>
        <v>0</v>
      </c>
      <c r="N258" s="94">
        <f ca="1">N230*INDEX($D$19:$D$22,Inputs!$D$14,0)</f>
        <v>0</v>
      </c>
      <c r="O258" s="94">
        <f ca="1">O230*INDEX($D$19:$D$22,Inputs!$D$14,0)</f>
        <v>0</v>
      </c>
      <c r="P258" s="94">
        <f ca="1">P230*INDEX($D$19:$D$22,Inputs!$D$14,0)</f>
        <v>0</v>
      </c>
      <c r="Q258" s="94">
        <f ca="1">Q230*INDEX($D$19:$D$22,Inputs!$D$14,0)</f>
        <v>0</v>
      </c>
      <c r="R258" s="94">
        <f ca="1">R230*INDEX($D$19:$D$22,Inputs!$D$14,0)</f>
        <v>0</v>
      </c>
      <c r="S258" s="94">
        <f ca="1">S230*INDEX($D$19:$D$22,Inputs!$D$14,0)</f>
        <v>0</v>
      </c>
      <c r="T258" s="94">
        <f ca="1">T230*INDEX($D$19:$D$22,Inputs!$D$14,0)</f>
        <v>0</v>
      </c>
      <c r="U258" s="94">
        <f ca="1">U230*INDEX($D$19:$D$22,Inputs!$D$14,0)</f>
        <v>0</v>
      </c>
      <c r="V258" s="94">
        <f ca="1">V230*INDEX($D$19:$D$22,Inputs!$D$14,0)</f>
        <v>0</v>
      </c>
      <c r="W258" s="94">
        <f ca="1">W230*INDEX($D$19:$D$22,Inputs!$D$14,0)</f>
        <v>0</v>
      </c>
      <c r="X258" s="94">
        <f ca="1">X230*INDEX($D$19:$D$22,Inputs!$D$14,0)</f>
        <v>0</v>
      </c>
      <c r="Y258" s="94">
        <f ca="1">Y230*INDEX($D$19:$D$22,Inputs!$D$14,0)</f>
        <v>0</v>
      </c>
      <c r="Z258" s="94">
        <f ca="1">Z230*INDEX($D$19:$D$22,Inputs!$D$14,0)</f>
        <v>0</v>
      </c>
      <c r="AA258" s="94">
        <f ca="1">AA230*INDEX($D$19:$D$22,Inputs!$D$14,0)</f>
        <v>0</v>
      </c>
      <c r="AB258" s="94">
        <f ca="1">AB230*INDEX($D$19:$D$22,Inputs!$D$14,0)</f>
        <v>0</v>
      </c>
      <c r="AC258" s="94">
        <f ca="1">AC230*INDEX($D$19:$D$22,Inputs!$D$14,0)</f>
        <v>0</v>
      </c>
      <c r="AD258" s="94">
        <f ca="1">AD230*INDEX($D$19:$D$22,Inputs!$D$14,0)</f>
        <v>0</v>
      </c>
      <c r="AE258" s="94">
        <f ca="1">AE230*INDEX($D$19:$D$22,Inputs!$D$14,0)</f>
        <v>0</v>
      </c>
      <c r="AF258" s="94">
        <f ca="1">AF230*INDEX($D$19:$D$22,Inputs!$D$14,0)</f>
        <v>0</v>
      </c>
      <c r="AG258" s="94">
        <f ca="1">AG230*INDEX($D$19:$D$22,Inputs!$D$14,0)</f>
        <v>0</v>
      </c>
      <c r="AH258" s="94">
        <f ca="1">AH230*INDEX($D$19:$D$22,Inputs!$D$14,0)</f>
        <v>0</v>
      </c>
      <c r="AI258" s="94">
        <f ca="1">AI230*INDEX($D$19:$D$22,Inputs!$D$14,0)</f>
        <v>0</v>
      </c>
      <c r="AJ258" s="94">
        <f ca="1">AJ230*INDEX($D$19:$D$22,Inputs!$D$14,0)</f>
        <v>0</v>
      </c>
      <c r="AK258" s="94">
        <f ca="1">AK230*INDEX($D$19:$D$22,Inputs!$D$14,0)</f>
        <v>0</v>
      </c>
      <c r="AL258" s="94">
        <f ca="1">AL230*INDEX($D$19:$D$22,Inputs!$D$14,0)</f>
        <v>0</v>
      </c>
      <c r="AM258" s="94">
        <f ca="1">AM230*INDEX($D$19:$D$22,Inputs!$D$14,0)</f>
        <v>0</v>
      </c>
      <c r="AN258" s="94">
        <f ca="1">AN230*INDEX($D$19:$D$22,Inputs!$D$14,0)</f>
        <v>0</v>
      </c>
      <c r="AO258" s="94">
        <f ca="1">AO230*INDEX($D$19:$D$22,Inputs!$D$14,0)</f>
        <v>0</v>
      </c>
      <c r="AP258" s="94">
        <f ca="1">AP230*INDEX($D$19:$D$22,Inputs!$D$14,0)</f>
        <v>0</v>
      </c>
      <c r="AQ258" s="94">
        <f ca="1">AQ230*INDEX($D$19:$D$22,Inputs!$D$14,0)</f>
        <v>0</v>
      </c>
      <c r="AR258" s="94">
        <f ca="1">AR230*INDEX($D$19:$D$22,Inputs!$D$14,0)</f>
        <v>0</v>
      </c>
      <c r="AS258" s="94">
        <f ca="1">AS230*INDEX($D$19:$D$22,Inputs!$D$14,0)</f>
        <v>0</v>
      </c>
      <c r="AT258" s="94">
        <f ca="1">AT230*INDEX($D$19:$D$22,Inputs!$D$14,0)</f>
        <v>0</v>
      </c>
      <c r="AU258" s="94">
        <f ca="1">AU230*INDEX($D$19:$D$22,Inputs!$D$14,0)</f>
        <v>0</v>
      </c>
      <c r="AV258" s="94">
        <f ca="1">AV230*INDEX($D$19:$D$22,Inputs!$D$14,0)</f>
        <v>0</v>
      </c>
      <c r="AW258" s="94">
        <f ca="1">AW230*INDEX($D$19:$D$22,Inputs!$D$14,0)</f>
        <v>0</v>
      </c>
      <c r="AX258" s="94">
        <f ca="1">AX230*INDEX($D$19:$D$22,Inputs!$D$14,0)</f>
        <v>0</v>
      </c>
      <c r="AY258" s="94">
        <f ca="1">AY230*INDEX($D$19:$D$22,Inputs!$D$14,0)</f>
        <v>0</v>
      </c>
      <c r="AZ258" s="94">
        <f ca="1">AZ230*INDEX($D$19:$D$22,Inputs!$D$14,0)</f>
        <v>0</v>
      </c>
      <c r="BA258" s="94">
        <f ca="1">BA230*INDEX($D$19:$D$22,Inputs!$D$14,0)</f>
        <v>0</v>
      </c>
      <c r="BB258" s="94">
        <f ca="1">BB230*INDEX($D$19:$D$22,Inputs!$D$14,0)</f>
        <v>0</v>
      </c>
      <c r="BC258" s="94">
        <f ca="1">BC230*INDEX($D$19:$D$22,Inputs!$D$14,0)</f>
        <v>0</v>
      </c>
      <c r="BD258" s="94">
        <f ca="1">BD230*INDEX($D$19:$D$22,Inputs!$D$14,0)</f>
        <v>0</v>
      </c>
      <c r="BE258" s="94">
        <f ca="1">BE230*INDEX($D$19:$D$22,Inputs!$D$14,0)</f>
        <v>0</v>
      </c>
      <c r="BF258" s="94">
        <f ca="1">BF230*INDEX($D$19:$D$22,Inputs!$D$14,0)</f>
        <v>0</v>
      </c>
      <c r="BG258" s="94">
        <f ca="1">BG230*INDEX($D$19:$D$22,Inputs!$D$14,0)</f>
        <v>0</v>
      </c>
      <c r="BH258" s="94">
        <f ca="1">BH230*INDEX($D$19:$D$22,Inputs!$D$14,0)</f>
        <v>0</v>
      </c>
      <c r="BI258" s="94">
        <f ca="1">BI230*INDEX($D$19:$D$22,Inputs!$D$14,0)</f>
        <v>0</v>
      </c>
      <c r="BJ258" s="94">
        <f ca="1">BJ230*INDEX($D$19:$D$22,Inputs!$D$14,0)</f>
        <v>0</v>
      </c>
      <c r="BK258" s="94">
        <f ca="1">BK230*INDEX($D$19:$D$22,Inputs!$D$14,0)</f>
        <v>0</v>
      </c>
      <c r="BL258" s="94">
        <f ca="1">BL230*INDEX($D$19:$D$22,Inputs!$D$14,0)</f>
        <v>0</v>
      </c>
      <c r="BM258" s="94">
        <f ca="1">BM230*INDEX($D$19:$D$22,Inputs!$D$14,0)</f>
        <v>0</v>
      </c>
      <c r="BN258" s="94">
        <f ca="1">BN230*INDEX($D$19:$D$22,Inputs!$D$14,0)</f>
        <v>0</v>
      </c>
      <c r="BO258" s="94">
        <f ca="1">BO230*INDEX($D$19:$D$22,Inputs!$D$14,0)</f>
        <v>0</v>
      </c>
      <c r="BP258" s="94">
        <f ca="1">BP230*INDEX($D$19:$D$22,Inputs!$D$14,0)</f>
        <v>0</v>
      </c>
      <c r="BQ258" s="94">
        <f ca="1">BQ230*INDEX($D$19:$D$22,Inputs!$D$14,0)</f>
        <v>0</v>
      </c>
      <c r="BR258" s="94">
        <f ca="1">BR230*INDEX($D$19:$D$22,Inputs!$D$14,0)</f>
        <v>0</v>
      </c>
      <c r="BS258" s="94">
        <f ca="1">BS230*INDEX($D$19:$D$22,Inputs!$D$14,0)</f>
        <v>0</v>
      </c>
      <c r="BT258" s="94">
        <f ca="1">BT230*INDEX($D$19:$D$22,Inputs!$D$14,0)</f>
        <v>0</v>
      </c>
      <c r="BU258" s="94">
        <f ca="1">BU230*INDEX($D$19:$D$22,Inputs!$D$14,0)</f>
        <v>0</v>
      </c>
      <c r="BV258" s="94">
        <f ca="1">BV230*INDEX($D$19:$D$22,Inputs!$D$14,0)</f>
        <v>0</v>
      </c>
      <c r="BW258" s="94">
        <f ca="1">BW230*INDEX($D$19:$D$22,Inputs!$D$14,0)</f>
        <v>0</v>
      </c>
      <c r="BX258" s="94">
        <f ca="1">BX230*INDEX($D$19:$D$22,Inputs!$D$14,0)</f>
        <v>0</v>
      </c>
      <c r="BY258" s="94">
        <f ca="1">BY230*INDEX($D$19:$D$22,Inputs!$D$14,0)</f>
        <v>0</v>
      </c>
      <c r="BZ258" s="94">
        <f ca="1">BZ230*INDEX($D$19:$D$22,Inputs!$D$14,0)</f>
        <v>0</v>
      </c>
      <c r="CA258" s="94">
        <f ca="1">CA230*INDEX($D$19:$D$22,Inputs!$D$14,0)</f>
        <v>0</v>
      </c>
      <c r="CB258" s="94">
        <f ca="1">CB230*INDEX($D$19:$D$22,Inputs!$D$14,0)</f>
        <v>0</v>
      </c>
      <c r="CC258" s="94">
        <f ca="1">CC230*INDEX($D$19:$D$22,Inputs!$D$14,0)</f>
        <v>0</v>
      </c>
    </row>
    <row r="259" spans="2:81" outlineLevel="1" x14ac:dyDescent="0.25">
      <c r="B259" s="92" t="str">
        <f>Inputs!B51</f>
        <v>[Not Used]</v>
      </c>
      <c r="C259" s="98" t="str">
        <f t="shared" si="342"/>
        <v>Real 2015</v>
      </c>
      <c r="F259" s="26">
        <f t="shared" ca="1" si="343"/>
        <v>0</v>
      </c>
      <c r="G259" s="31"/>
      <c r="H259" s="94">
        <f ca="1">H231*INDEX($D$19:$D$22,Inputs!$D$14,0)</f>
        <v>0</v>
      </c>
      <c r="I259" s="94">
        <f ca="1">I231*INDEX($D$19:$D$22,Inputs!$D$14,0)</f>
        <v>0</v>
      </c>
      <c r="J259" s="94">
        <f ca="1">J231*INDEX($D$19:$D$22,Inputs!$D$14,0)</f>
        <v>0</v>
      </c>
      <c r="K259" s="94">
        <f ca="1">K231*INDEX($D$19:$D$22,Inputs!$D$14,0)</f>
        <v>0</v>
      </c>
      <c r="L259" s="94">
        <f ca="1">L231*INDEX($D$19:$D$22,Inputs!$D$14,0)</f>
        <v>0</v>
      </c>
      <c r="M259" s="94">
        <f ca="1">M231*INDEX($D$19:$D$22,Inputs!$D$14,0)</f>
        <v>0</v>
      </c>
      <c r="N259" s="94">
        <f ca="1">N231*INDEX($D$19:$D$22,Inputs!$D$14,0)</f>
        <v>0</v>
      </c>
      <c r="O259" s="94">
        <f ca="1">O231*INDEX($D$19:$D$22,Inputs!$D$14,0)</f>
        <v>0</v>
      </c>
      <c r="P259" s="94">
        <f ca="1">P231*INDEX($D$19:$D$22,Inputs!$D$14,0)</f>
        <v>0</v>
      </c>
      <c r="Q259" s="94">
        <f ca="1">Q231*INDEX($D$19:$D$22,Inputs!$D$14,0)</f>
        <v>0</v>
      </c>
      <c r="R259" s="94">
        <f ca="1">R231*INDEX($D$19:$D$22,Inputs!$D$14,0)</f>
        <v>0</v>
      </c>
      <c r="S259" s="94">
        <f ca="1">S231*INDEX($D$19:$D$22,Inputs!$D$14,0)</f>
        <v>0</v>
      </c>
      <c r="T259" s="94">
        <f ca="1">T231*INDEX($D$19:$D$22,Inputs!$D$14,0)</f>
        <v>0</v>
      </c>
      <c r="U259" s="94">
        <f ca="1">U231*INDEX($D$19:$D$22,Inputs!$D$14,0)</f>
        <v>0</v>
      </c>
      <c r="V259" s="94">
        <f ca="1">V231*INDEX($D$19:$D$22,Inputs!$D$14,0)</f>
        <v>0</v>
      </c>
      <c r="W259" s="94">
        <f ca="1">W231*INDEX($D$19:$D$22,Inputs!$D$14,0)</f>
        <v>0</v>
      </c>
      <c r="X259" s="94">
        <f ca="1">X231*INDEX($D$19:$D$22,Inputs!$D$14,0)</f>
        <v>0</v>
      </c>
      <c r="Y259" s="94">
        <f ca="1">Y231*INDEX($D$19:$D$22,Inputs!$D$14,0)</f>
        <v>0</v>
      </c>
      <c r="Z259" s="94">
        <f ca="1">Z231*INDEX($D$19:$D$22,Inputs!$D$14,0)</f>
        <v>0</v>
      </c>
      <c r="AA259" s="94">
        <f ca="1">AA231*INDEX($D$19:$D$22,Inputs!$D$14,0)</f>
        <v>0</v>
      </c>
      <c r="AB259" s="94">
        <f ca="1">AB231*INDEX($D$19:$D$22,Inputs!$D$14,0)</f>
        <v>0</v>
      </c>
      <c r="AC259" s="94">
        <f ca="1">AC231*INDEX($D$19:$D$22,Inputs!$D$14,0)</f>
        <v>0</v>
      </c>
      <c r="AD259" s="94">
        <f ca="1">AD231*INDEX($D$19:$D$22,Inputs!$D$14,0)</f>
        <v>0</v>
      </c>
      <c r="AE259" s="94">
        <f ca="1">AE231*INDEX($D$19:$D$22,Inputs!$D$14,0)</f>
        <v>0</v>
      </c>
      <c r="AF259" s="94">
        <f ca="1">AF231*INDEX($D$19:$D$22,Inputs!$D$14,0)</f>
        <v>0</v>
      </c>
      <c r="AG259" s="94">
        <f ca="1">AG231*INDEX($D$19:$D$22,Inputs!$D$14,0)</f>
        <v>0</v>
      </c>
      <c r="AH259" s="94">
        <f ca="1">AH231*INDEX($D$19:$D$22,Inputs!$D$14,0)</f>
        <v>0</v>
      </c>
      <c r="AI259" s="94">
        <f ca="1">AI231*INDEX($D$19:$D$22,Inputs!$D$14,0)</f>
        <v>0</v>
      </c>
      <c r="AJ259" s="94">
        <f ca="1">AJ231*INDEX($D$19:$D$22,Inputs!$D$14,0)</f>
        <v>0</v>
      </c>
      <c r="AK259" s="94">
        <f ca="1">AK231*INDEX($D$19:$D$22,Inputs!$D$14,0)</f>
        <v>0</v>
      </c>
      <c r="AL259" s="94">
        <f ca="1">AL231*INDEX($D$19:$D$22,Inputs!$D$14,0)</f>
        <v>0</v>
      </c>
      <c r="AM259" s="94">
        <f ca="1">AM231*INDEX($D$19:$D$22,Inputs!$D$14,0)</f>
        <v>0</v>
      </c>
      <c r="AN259" s="94">
        <f ca="1">AN231*INDEX($D$19:$D$22,Inputs!$D$14,0)</f>
        <v>0</v>
      </c>
      <c r="AO259" s="94">
        <f ca="1">AO231*INDEX($D$19:$D$22,Inputs!$D$14,0)</f>
        <v>0</v>
      </c>
      <c r="AP259" s="94">
        <f ca="1">AP231*INDEX($D$19:$D$22,Inputs!$D$14,0)</f>
        <v>0</v>
      </c>
      <c r="AQ259" s="94">
        <f ca="1">AQ231*INDEX($D$19:$D$22,Inputs!$D$14,0)</f>
        <v>0</v>
      </c>
      <c r="AR259" s="94">
        <f ca="1">AR231*INDEX($D$19:$D$22,Inputs!$D$14,0)</f>
        <v>0</v>
      </c>
      <c r="AS259" s="94">
        <f ca="1">AS231*INDEX($D$19:$D$22,Inputs!$D$14,0)</f>
        <v>0</v>
      </c>
      <c r="AT259" s="94">
        <f ca="1">AT231*INDEX($D$19:$D$22,Inputs!$D$14,0)</f>
        <v>0</v>
      </c>
      <c r="AU259" s="94">
        <f ca="1">AU231*INDEX($D$19:$D$22,Inputs!$D$14,0)</f>
        <v>0</v>
      </c>
      <c r="AV259" s="94">
        <f ca="1">AV231*INDEX($D$19:$D$22,Inputs!$D$14,0)</f>
        <v>0</v>
      </c>
      <c r="AW259" s="94">
        <f ca="1">AW231*INDEX($D$19:$D$22,Inputs!$D$14,0)</f>
        <v>0</v>
      </c>
      <c r="AX259" s="94">
        <f ca="1">AX231*INDEX($D$19:$D$22,Inputs!$D$14,0)</f>
        <v>0</v>
      </c>
      <c r="AY259" s="94">
        <f ca="1">AY231*INDEX($D$19:$D$22,Inputs!$D$14,0)</f>
        <v>0</v>
      </c>
      <c r="AZ259" s="94">
        <f ca="1">AZ231*INDEX($D$19:$D$22,Inputs!$D$14,0)</f>
        <v>0</v>
      </c>
      <c r="BA259" s="94">
        <f ca="1">BA231*INDEX($D$19:$D$22,Inputs!$D$14,0)</f>
        <v>0</v>
      </c>
      <c r="BB259" s="94">
        <f ca="1">BB231*INDEX($D$19:$D$22,Inputs!$D$14,0)</f>
        <v>0</v>
      </c>
      <c r="BC259" s="94">
        <f ca="1">BC231*INDEX($D$19:$D$22,Inputs!$D$14,0)</f>
        <v>0</v>
      </c>
      <c r="BD259" s="94">
        <f ca="1">BD231*INDEX($D$19:$D$22,Inputs!$D$14,0)</f>
        <v>0</v>
      </c>
      <c r="BE259" s="94">
        <f ca="1">BE231*INDEX($D$19:$D$22,Inputs!$D$14,0)</f>
        <v>0</v>
      </c>
      <c r="BF259" s="94">
        <f ca="1">BF231*INDEX($D$19:$D$22,Inputs!$D$14,0)</f>
        <v>0</v>
      </c>
      <c r="BG259" s="94">
        <f ca="1">BG231*INDEX($D$19:$D$22,Inputs!$D$14,0)</f>
        <v>0</v>
      </c>
      <c r="BH259" s="94">
        <f ca="1">BH231*INDEX($D$19:$D$22,Inputs!$D$14,0)</f>
        <v>0</v>
      </c>
      <c r="BI259" s="94">
        <f ca="1">BI231*INDEX($D$19:$D$22,Inputs!$D$14,0)</f>
        <v>0</v>
      </c>
      <c r="BJ259" s="94">
        <f ca="1">BJ231*INDEX($D$19:$D$22,Inputs!$D$14,0)</f>
        <v>0</v>
      </c>
      <c r="BK259" s="94">
        <f ca="1">BK231*INDEX($D$19:$D$22,Inputs!$D$14,0)</f>
        <v>0</v>
      </c>
      <c r="BL259" s="94">
        <f ca="1">BL231*INDEX($D$19:$D$22,Inputs!$D$14,0)</f>
        <v>0</v>
      </c>
      <c r="BM259" s="94">
        <f ca="1">BM231*INDEX($D$19:$D$22,Inputs!$D$14,0)</f>
        <v>0</v>
      </c>
      <c r="BN259" s="94">
        <f ca="1">BN231*INDEX($D$19:$D$22,Inputs!$D$14,0)</f>
        <v>0</v>
      </c>
      <c r="BO259" s="94">
        <f ca="1">BO231*INDEX($D$19:$D$22,Inputs!$D$14,0)</f>
        <v>0</v>
      </c>
      <c r="BP259" s="94">
        <f ca="1">BP231*INDEX($D$19:$D$22,Inputs!$D$14,0)</f>
        <v>0</v>
      </c>
      <c r="BQ259" s="94">
        <f ca="1">BQ231*INDEX($D$19:$D$22,Inputs!$D$14,0)</f>
        <v>0</v>
      </c>
      <c r="BR259" s="94">
        <f ca="1">BR231*INDEX($D$19:$D$22,Inputs!$D$14,0)</f>
        <v>0</v>
      </c>
      <c r="BS259" s="94">
        <f ca="1">BS231*INDEX($D$19:$D$22,Inputs!$D$14,0)</f>
        <v>0</v>
      </c>
      <c r="BT259" s="94">
        <f ca="1">BT231*INDEX($D$19:$D$22,Inputs!$D$14,0)</f>
        <v>0</v>
      </c>
      <c r="BU259" s="94">
        <f ca="1">BU231*INDEX($D$19:$D$22,Inputs!$D$14,0)</f>
        <v>0</v>
      </c>
      <c r="BV259" s="94">
        <f ca="1">BV231*INDEX($D$19:$D$22,Inputs!$D$14,0)</f>
        <v>0</v>
      </c>
      <c r="BW259" s="94">
        <f ca="1">BW231*INDEX($D$19:$D$22,Inputs!$D$14,0)</f>
        <v>0</v>
      </c>
      <c r="BX259" s="94">
        <f ca="1">BX231*INDEX($D$19:$D$22,Inputs!$D$14,0)</f>
        <v>0</v>
      </c>
      <c r="BY259" s="94">
        <f ca="1">BY231*INDEX($D$19:$D$22,Inputs!$D$14,0)</f>
        <v>0</v>
      </c>
      <c r="BZ259" s="94">
        <f ca="1">BZ231*INDEX($D$19:$D$22,Inputs!$D$14,0)</f>
        <v>0</v>
      </c>
      <c r="CA259" s="94">
        <f ca="1">CA231*INDEX($D$19:$D$22,Inputs!$D$14,0)</f>
        <v>0</v>
      </c>
      <c r="CB259" s="94">
        <f ca="1">CB231*INDEX($D$19:$D$22,Inputs!$D$14,0)</f>
        <v>0</v>
      </c>
      <c r="CC259" s="94">
        <f ca="1">CC231*INDEX($D$19:$D$22,Inputs!$D$14,0)</f>
        <v>0</v>
      </c>
    </row>
    <row r="260" spans="2:81" outlineLevel="1" x14ac:dyDescent="0.25">
      <c r="B260" s="92" t="str">
        <f>Inputs!B52</f>
        <v>[Not Used]</v>
      </c>
      <c r="C260" s="98" t="str">
        <f t="shared" si="342"/>
        <v>Real 2015</v>
      </c>
      <c r="F260" s="26">
        <f t="shared" ca="1" si="343"/>
        <v>0</v>
      </c>
      <c r="G260" s="31"/>
      <c r="H260" s="94">
        <f ca="1">H232*INDEX($D$19:$D$22,Inputs!$D$14,0)</f>
        <v>0</v>
      </c>
      <c r="I260" s="94">
        <f ca="1">I232*INDEX($D$19:$D$22,Inputs!$D$14,0)</f>
        <v>0</v>
      </c>
      <c r="J260" s="94">
        <f ca="1">J232*INDEX($D$19:$D$22,Inputs!$D$14,0)</f>
        <v>0</v>
      </c>
      <c r="K260" s="94">
        <f ca="1">K232*INDEX($D$19:$D$22,Inputs!$D$14,0)</f>
        <v>0</v>
      </c>
      <c r="L260" s="94">
        <f ca="1">L232*INDEX($D$19:$D$22,Inputs!$D$14,0)</f>
        <v>0</v>
      </c>
      <c r="M260" s="94">
        <f ca="1">M232*INDEX($D$19:$D$22,Inputs!$D$14,0)</f>
        <v>0</v>
      </c>
      <c r="N260" s="94">
        <f ca="1">N232*INDEX($D$19:$D$22,Inputs!$D$14,0)</f>
        <v>0</v>
      </c>
      <c r="O260" s="94">
        <f ca="1">O232*INDEX($D$19:$D$22,Inputs!$D$14,0)</f>
        <v>0</v>
      </c>
      <c r="P260" s="94">
        <f ca="1">P232*INDEX($D$19:$D$22,Inputs!$D$14,0)</f>
        <v>0</v>
      </c>
      <c r="Q260" s="94">
        <f ca="1">Q232*INDEX($D$19:$D$22,Inputs!$D$14,0)</f>
        <v>0</v>
      </c>
      <c r="R260" s="94">
        <f ca="1">R232*INDEX($D$19:$D$22,Inputs!$D$14,0)</f>
        <v>0</v>
      </c>
      <c r="S260" s="94">
        <f ca="1">S232*INDEX($D$19:$D$22,Inputs!$D$14,0)</f>
        <v>0</v>
      </c>
      <c r="T260" s="94">
        <f ca="1">T232*INDEX($D$19:$D$22,Inputs!$D$14,0)</f>
        <v>0</v>
      </c>
      <c r="U260" s="94">
        <f ca="1">U232*INDEX($D$19:$D$22,Inputs!$D$14,0)</f>
        <v>0</v>
      </c>
      <c r="V260" s="94">
        <f ca="1">V232*INDEX($D$19:$D$22,Inputs!$D$14,0)</f>
        <v>0</v>
      </c>
      <c r="W260" s="94">
        <f ca="1">W232*INDEX($D$19:$D$22,Inputs!$D$14,0)</f>
        <v>0</v>
      </c>
      <c r="X260" s="94">
        <f ca="1">X232*INDEX($D$19:$D$22,Inputs!$D$14,0)</f>
        <v>0</v>
      </c>
      <c r="Y260" s="94">
        <f ca="1">Y232*INDEX($D$19:$D$22,Inputs!$D$14,0)</f>
        <v>0</v>
      </c>
      <c r="Z260" s="94">
        <f ca="1">Z232*INDEX($D$19:$D$22,Inputs!$D$14,0)</f>
        <v>0</v>
      </c>
      <c r="AA260" s="94">
        <f ca="1">AA232*INDEX($D$19:$D$22,Inputs!$D$14,0)</f>
        <v>0</v>
      </c>
      <c r="AB260" s="94">
        <f ca="1">AB232*INDEX($D$19:$D$22,Inputs!$D$14,0)</f>
        <v>0</v>
      </c>
      <c r="AC260" s="94">
        <f ca="1">AC232*INDEX($D$19:$D$22,Inputs!$D$14,0)</f>
        <v>0</v>
      </c>
      <c r="AD260" s="94">
        <f ca="1">AD232*INDEX($D$19:$D$22,Inputs!$D$14,0)</f>
        <v>0</v>
      </c>
      <c r="AE260" s="94">
        <f ca="1">AE232*INDEX($D$19:$D$22,Inputs!$D$14,0)</f>
        <v>0</v>
      </c>
      <c r="AF260" s="94">
        <f ca="1">AF232*INDEX($D$19:$D$22,Inputs!$D$14,0)</f>
        <v>0</v>
      </c>
      <c r="AG260" s="94">
        <f ca="1">AG232*INDEX($D$19:$D$22,Inputs!$D$14,0)</f>
        <v>0</v>
      </c>
      <c r="AH260" s="94">
        <f ca="1">AH232*INDEX($D$19:$D$22,Inputs!$D$14,0)</f>
        <v>0</v>
      </c>
      <c r="AI260" s="94">
        <f ca="1">AI232*INDEX($D$19:$D$22,Inputs!$D$14,0)</f>
        <v>0</v>
      </c>
      <c r="AJ260" s="94">
        <f ca="1">AJ232*INDEX($D$19:$D$22,Inputs!$D$14,0)</f>
        <v>0</v>
      </c>
      <c r="AK260" s="94">
        <f ca="1">AK232*INDEX($D$19:$D$22,Inputs!$D$14,0)</f>
        <v>0</v>
      </c>
      <c r="AL260" s="94">
        <f ca="1">AL232*INDEX($D$19:$D$22,Inputs!$D$14,0)</f>
        <v>0</v>
      </c>
      <c r="AM260" s="94">
        <f ca="1">AM232*INDEX($D$19:$D$22,Inputs!$D$14,0)</f>
        <v>0</v>
      </c>
      <c r="AN260" s="94">
        <f ca="1">AN232*INDEX($D$19:$D$22,Inputs!$D$14,0)</f>
        <v>0</v>
      </c>
      <c r="AO260" s="94">
        <f ca="1">AO232*INDEX($D$19:$D$22,Inputs!$D$14,0)</f>
        <v>0</v>
      </c>
      <c r="AP260" s="94">
        <f ca="1">AP232*INDEX($D$19:$D$22,Inputs!$D$14,0)</f>
        <v>0</v>
      </c>
      <c r="AQ260" s="94">
        <f ca="1">AQ232*INDEX($D$19:$D$22,Inputs!$D$14,0)</f>
        <v>0</v>
      </c>
      <c r="AR260" s="94">
        <f ca="1">AR232*INDEX($D$19:$D$22,Inputs!$D$14,0)</f>
        <v>0</v>
      </c>
      <c r="AS260" s="94">
        <f ca="1">AS232*INDEX($D$19:$D$22,Inputs!$D$14,0)</f>
        <v>0</v>
      </c>
      <c r="AT260" s="94">
        <f ca="1">AT232*INDEX($D$19:$D$22,Inputs!$D$14,0)</f>
        <v>0</v>
      </c>
      <c r="AU260" s="94">
        <f ca="1">AU232*INDEX($D$19:$D$22,Inputs!$D$14,0)</f>
        <v>0</v>
      </c>
      <c r="AV260" s="94">
        <f ca="1">AV232*INDEX($D$19:$D$22,Inputs!$D$14,0)</f>
        <v>0</v>
      </c>
      <c r="AW260" s="94">
        <f ca="1">AW232*INDEX($D$19:$D$22,Inputs!$D$14,0)</f>
        <v>0</v>
      </c>
      <c r="AX260" s="94">
        <f ca="1">AX232*INDEX($D$19:$D$22,Inputs!$D$14,0)</f>
        <v>0</v>
      </c>
      <c r="AY260" s="94">
        <f ca="1">AY232*INDEX($D$19:$D$22,Inputs!$D$14,0)</f>
        <v>0</v>
      </c>
      <c r="AZ260" s="94">
        <f ca="1">AZ232*INDEX($D$19:$D$22,Inputs!$D$14,0)</f>
        <v>0</v>
      </c>
      <c r="BA260" s="94">
        <f ca="1">BA232*INDEX($D$19:$D$22,Inputs!$D$14,0)</f>
        <v>0</v>
      </c>
      <c r="BB260" s="94">
        <f ca="1">BB232*INDEX($D$19:$D$22,Inputs!$D$14,0)</f>
        <v>0</v>
      </c>
      <c r="BC260" s="94">
        <f ca="1">BC232*INDEX($D$19:$D$22,Inputs!$D$14,0)</f>
        <v>0</v>
      </c>
      <c r="BD260" s="94">
        <f ca="1">BD232*INDEX($D$19:$D$22,Inputs!$D$14,0)</f>
        <v>0</v>
      </c>
      <c r="BE260" s="94">
        <f ca="1">BE232*INDEX($D$19:$D$22,Inputs!$D$14,0)</f>
        <v>0</v>
      </c>
      <c r="BF260" s="94">
        <f ca="1">BF232*INDEX($D$19:$D$22,Inputs!$D$14,0)</f>
        <v>0</v>
      </c>
      <c r="BG260" s="94">
        <f ca="1">BG232*INDEX($D$19:$D$22,Inputs!$D$14,0)</f>
        <v>0</v>
      </c>
      <c r="BH260" s="94">
        <f ca="1">BH232*INDEX($D$19:$D$22,Inputs!$D$14,0)</f>
        <v>0</v>
      </c>
      <c r="BI260" s="94">
        <f ca="1">BI232*INDEX($D$19:$D$22,Inputs!$D$14,0)</f>
        <v>0</v>
      </c>
      <c r="BJ260" s="94">
        <f ca="1">BJ232*INDEX($D$19:$D$22,Inputs!$D$14,0)</f>
        <v>0</v>
      </c>
      <c r="BK260" s="94">
        <f ca="1">BK232*INDEX($D$19:$D$22,Inputs!$D$14,0)</f>
        <v>0</v>
      </c>
      <c r="BL260" s="94">
        <f ca="1">BL232*INDEX($D$19:$D$22,Inputs!$D$14,0)</f>
        <v>0</v>
      </c>
      <c r="BM260" s="94">
        <f ca="1">BM232*INDEX($D$19:$D$22,Inputs!$D$14,0)</f>
        <v>0</v>
      </c>
      <c r="BN260" s="94">
        <f ca="1">BN232*INDEX($D$19:$D$22,Inputs!$D$14,0)</f>
        <v>0</v>
      </c>
      <c r="BO260" s="94">
        <f ca="1">BO232*INDEX($D$19:$D$22,Inputs!$D$14,0)</f>
        <v>0</v>
      </c>
      <c r="BP260" s="94">
        <f ca="1">BP232*INDEX($D$19:$D$22,Inputs!$D$14,0)</f>
        <v>0</v>
      </c>
      <c r="BQ260" s="94">
        <f ca="1">BQ232*INDEX($D$19:$D$22,Inputs!$D$14,0)</f>
        <v>0</v>
      </c>
      <c r="BR260" s="94">
        <f ca="1">BR232*INDEX($D$19:$D$22,Inputs!$D$14,0)</f>
        <v>0</v>
      </c>
      <c r="BS260" s="94">
        <f ca="1">BS232*INDEX($D$19:$D$22,Inputs!$D$14,0)</f>
        <v>0</v>
      </c>
      <c r="BT260" s="94">
        <f ca="1">BT232*INDEX($D$19:$D$22,Inputs!$D$14,0)</f>
        <v>0</v>
      </c>
      <c r="BU260" s="94">
        <f ca="1">BU232*INDEX($D$19:$D$22,Inputs!$D$14,0)</f>
        <v>0</v>
      </c>
      <c r="BV260" s="94">
        <f ca="1">BV232*INDEX($D$19:$D$22,Inputs!$D$14,0)</f>
        <v>0</v>
      </c>
      <c r="BW260" s="94">
        <f ca="1">BW232*INDEX($D$19:$D$22,Inputs!$D$14,0)</f>
        <v>0</v>
      </c>
      <c r="BX260" s="94">
        <f ca="1">BX232*INDEX($D$19:$D$22,Inputs!$D$14,0)</f>
        <v>0</v>
      </c>
      <c r="BY260" s="94">
        <f ca="1">BY232*INDEX($D$19:$D$22,Inputs!$D$14,0)</f>
        <v>0</v>
      </c>
      <c r="BZ260" s="94">
        <f ca="1">BZ232*INDEX($D$19:$D$22,Inputs!$D$14,0)</f>
        <v>0</v>
      </c>
      <c r="CA260" s="94">
        <f ca="1">CA232*INDEX($D$19:$D$22,Inputs!$D$14,0)</f>
        <v>0</v>
      </c>
      <c r="CB260" s="94">
        <f ca="1">CB232*INDEX($D$19:$D$22,Inputs!$D$14,0)</f>
        <v>0</v>
      </c>
      <c r="CC260" s="94">
        <f ca="1">CC232*INDEX($D$19:$D$22,Inputs!$D$14,0)</f>
        <v>0</v>
      </c>
    </row>
    <row r="261" spans="2:81" outlineLevel="1" x14ac:dyDescent="0.25">
      <c r="B261" s="92" t="str">
        <f>Inputs!B53</f>
        <v>[Not Used]</v>
      </c>
      <c r="C261" s="98" t="str">
        <f t="shared" si="342"/>
        <v>Real 2015</v>
      </c>
      <c r="F261" s="26">
        <f t="shared" ca="1" si="343"/>
        <v>0</v>
      </c>
      <c r="G261" s="31"/>
      <c r="H261" s="94">
        <f ca="1">H233*INDEX($D$19:$D$22,Inputs!$D$14,0)</f>
        <v>0</v>
      </c>
      <c r="I261" s="94">
        <f ca="1">I233*INDEX($D$19:$D$22,Inputs!$D$14,0)</f>
        <v>0</v>
      </c>
      <c r="J261" s="94">
        <f ca="1">J233*INDEX($D$19:$D$22,Inputs!$D$14,0)</f>
        <v>0</v>
      </c>
      <c r="K261" s="94">
        <f ca="1">K233*INDEX($D$19:$D$22,Inputs!$D$14,0)</f>
        <v>0</v>
      </c>
      <c r="L261" s="94">
        <f ca="1">L233*INDEX($D$19:$D$22,Inputs!$D$14,0)</f>
        <v>0</v>
      </c>
      <c r="M261" s="94">
        <f ca="1">M233*INDEX($D$19:$D$22,Inputs!$D$14,0)</f>
        <v>0</v>
      </c>
      <c r="N261" s="94">
        <f ca="1">N233*INDEX($D$19:$D$22,Inputs!$D$14,0)</f>
        <v>0</v>
      </c>
      <c r="O261" s="94">
        <f ca="1">O233*INDEX($D$19:$D$22,Inputs!$D$14,0)</f>
        <v>0</v>
      </c>
      <c r="P261" s="94">
        <f ca="1">P233*INDEX($D$19:$D$22,Inputs!$D$14,0)</f>
        <v>0</v>
      </c>
      <c r="Q261" s="94">
        <f ca="1">Q233*INDEX($D$19:$D$22,Inputs!$D$14,0)</f>
        <v>0</v>
      </c>
      <c r="R261" s="94">
        <f ca="1">R233*INDEX($D$19:$D$22,Inputs!$D$14,0)</f>
        <v>0</v>
      </c>
      <c r="S261" s="94">
        <f ca="1">S233*INDEX($D$19:$D$22,Inputs!$D$14,0)</f>
        <v>0</v>
      </c>
      <c r="T261" s="94">
        <f ca="1">T233*INDEX($D$19:$D$22,Inputs!$D$14,0)</f>
        <v>0</v>
      </c>
      <c r="U261" s="94">
        <f ca="1">U233*INDEX($D$19:$D$22,Inputs!$D$14,0)</f>
        <v>0</v>
      </c>
      <c r="V261" s="94">
        <f ca="1">V233*INDEX($D$19:$D$22,Inputs!$D$14,0)</f>
        <v>0</v>
      </c>
      <c r="W261" s="94">
        <f ca="1">W233*INDEX($D$19:$D$22,Inputs!$D$14,0)</f>
        <v>0</v>
      </c>
      <c r="X261" s="94">
        <f ca="1">X233*INDEX($D$19:$D$22,Inputs!$D$14,0)</f>
        <v>0</v>
      </c>
      <c r="Y261" s="94">
        <f ca="1">Y233*INDEX($D$19:$D$22,Inputs!$D$14,0)</f>
        <v>0</v>
      </c>
      <c r="Z261" s="94">
        <f ca="1">Z233*INDEX($D$19:$D$22,Inputs!$D$14,0)</f>
        <v>0</v>
      </c>
      <c r="AA261" s="94">
        <f ca="1">AA233*INDEX($D$19:$D$22,Inputs!$D$14,0)</f>
        <v>0</v>
      </c>
      <c r="AB261" s="94">
        <f ca="1">AB233*INDEX($D$19:$D$22,Inputs!$D$14,0)</f>
        <v>0</v>
      </c>
      <c r="AC261" s="94">
        <f ca="1">AC233*INDEX($D$19:$D$22,Inputs!$D$14,0)</f>
        <v>0</v>
      </c>
      <c r="AD261" s="94">
        <f ca="1">AD233*INDEX($D$19:$D$22,Inputs!$D$14,0)</f>
        <v>0</v>
      </c>
      <c r="AE261" s="94">
        <f ca="1">AE233*INDEX($D$19:$D$22,Inputs!$D$14,0)</f>
        <v>0</v>
      </c>
      <c r="AF261" s="94">
        <f ca="1">AF233*INDEX($D$19:$D$22,Inputs!$D$14,0)</f>
        <v>0</v>
      </c>
      <c r="AG261" s="94">
        <f ca="1">AG233*INDEX($D$19:$D$22,Inputs!$D$14,0)</f>
        <v>0</v>
      </c>
      <c r="AH261" s="94">
        <f ca="1">AH233*INDEX($D$19:$D$22,Inputs!$D$14,0)</f>
        <v>0</v>
      </c>
      <c r="AI261" s="94">
        <f ca="1">AI233*INDEX($D$19:$D$22,Inputs!$D$14,0)</f>
        <v>0</v>
      </c>
      <c r="AJ261" s="94">
        <f ca="1">AJ233*INDEX($D$19:$D$22,Inputs!$D$14,0)</f>
        <v>0</v>
      </c>
      <c r="AK261" s="94">
        <f ca="1">AK233*INDEX($D$19:$D$22,Inputs!$D$14,0)</f>
        <v>0</v>
      </c>
      <c r="AL261" s="94">
        <f ca="1">AL233*INDEX($D$19:$D$22,Inputs!$D$14,0)</f>
        <v>0</v>
      </c>
      <c r="AM261" s="94">
        <f ca="1">AM233*INDEX($D$19:$D$22,Inputs!$D$14,0)</f>
        <v>0</v>
      </c>
      <c r="AN261" s="94">
        <f ca="1">AN233*INDEX($D$19:$D$22,Inputs!$D$14,0)</f>
        <v>0</v>
      </c>
      <c r="AO261" s="94">
        <f ca="1">AO233*INDEX($D$19:$D$22,Inputs!$D$14,0)</f>
        <v>0</v>
      </c>
      <c r="AP261" s="94">
        <f ca="1">AP233*INDEX($D$19:$D$22,Inputs!$D$14,0)</f>
        <v>0</v>
      </c>
      <c r="AQ261" s="94">
        <f ca="1">AQ233*INDEX($D$19:$D$22,Inputs!$D$14,0)</f>
        <v>0</v>
      </c>
      <c r="AR261" s="94">
        <f ca="1">AR233*INDEX($D$19:$D$22,Inputs!$D$14,0)</f>
        <v>0</v>
      </c>
      <c r="AS261" s="94">
        <f ca="1">AS233*INDEX($D$19:$D$22,Inputs!$D$14,0)</f>
        <v>0</v>
      </c>
      <c r="AT261" s="94">
        <f ca="1">AT233*INDEX($D$19:$D$22,Inputs!$D$14,0)</f>
        <v>0</v>
      </c>
      <c r="AU261" s="94">
        <f ca="1">AU233*INDEX($D$19:$D$22,Inputs!$D$14,0)</f>
        <v>0</v>
      </c>
      <c r="AV261" s="94">
        <f ca="1">AV233*INDEX($D$19:$D$22,Inputs!$D$14,0)</f>
        <v>0</v>
      </c>
      <c r="AW261" s="94">
        <f ca="1">AW233*INDEX($D$19:$D$22,Inputs!$D$14,0)</f>
        <v>0</v>
      </c>
      <c r="AX261" s="94">
        <f ca="1">AX233*INDEX($D$19:$D$22,Inputs!$D$14,0)</f>
        <v>0</v>
      </c>
      <c r="AY261" s="94">
        <f ca="1">AY233*INDEX($D$19:$D$22,Inputs!$D$14,0)</f>
        <v>0</v>
      </c>
      <c r="AZ261" s="94">
        <f ca="1">AZ233*INDEX($D$19:$D$22,Inputs!$D$14,0)</f>
        <v>0</v>
      </c>
      <c r="BA261" s="94">
        <f ca="1">BA233*INDEX($D$19:$D$22,Inputs!$D$14,0)</f>
        <v>0</v>
      </c>
      <c r="BB261" s="94">
        <f ca="1">BB233*INDEX($D$19:$D$22,Inputs!$D$14,0)</f>
        <v>0</v>
      </c>
      <c r="BC261" s="94">
        <f ca="1">BC233*INDEX($D$19:$D$22,Inputs!$D$14,0)</f>
        <v>0</v>
      </c>
      <c r="BD261" s="94">
        <f ca="1">BD233*INDEX($D$19:$D$22,Inputs!$D$14,0)</f>
        <v>0</v>
      </c>
      <c r="BE261" s="94">
        <f ca="1">BE233*INDEX($D$19:$D$22,Inputs!$D$14,0)</f>
        <v>0</v>
      </c>
      <c r="BF261" s="94">
        <f ca="1">BF233*INDEX($D$19:$D$22,Inputs!$D$14,0)</f>
        <v>0</v>
      </c>
      <c r="BG261" s="94">
        <f ca="1">BG233*INDEX($D$19:$D$22,Inputs!$D$14,0)</f>
        <v>0</v>
      </c>
      <c r="BH261" s="94">
        <f ca="1">BH233*INDEX($D$19:$D$22,Inputs!$D$14,0)</f>
        <v>0</v>
      </c>
      <c r="BI261" s="94">
        <f ca="1">BI233*INDEX($D$19:$D$22,Inputs!$D$14,0)</f>
        <v>0</v>
      </c>
      <c r="BJ261" s="94">
        <f ca="1">BJ233*INDEX($D$19:$D$22,Inputs!$D$14,0)</f>
        <v>0</v>
      </c>
      <c r="BK261" s="94">
        <f ca="1">BK233*INDEX($D$19:$D$22,Inputs!$D$14,0)</f>
        <v>0</v>
      </c>
      <c r="BL261" s="94">
        <f ca="1">BL233*INDEX($D$19:$D$22,Inputs!$D$14,0)</f>
        <v>0</v>
      </c>
      <c r="BM261" s="94">
        <f ca="1">BM233*INDEX($D$19:$D$22,Inputs!$D$14,0)</f>
        <v>0</v>
      </c>
      <c r="BN261" s="94">
        <f ca="1">BN233*INDEX($D$19:$D$22,Inputs!$D$14,0)</f>
        <v>0</v>
      </c>
      <c r="BO261" s="94">
        <f ca="1">BO233*INDEX($D$19:$D$22,Inputs!$D$14,0)</f>
        <v>0</v>
      </c>
      <c r="BP261" s="94">
        <f ca="1">BP233*INDEX($D$19:$D$22,Inputs!$D$14,0)</f>
        <v>0</v>
      </c>
      <c r="BQ261" s="94">
        <f ca="1">BQ233*INDEX($D$19:$D$22,Inputs!$D$14,0)</f>
        <v>0</v>
      </c>
      <c r="BR261" s="94">
        <f ca="1">BR233*INDEX($D$19:$D$22,Inputs!$D$14,0)</f>
        <v>0</v>
      </c>
      <c r="BS261" s="94">
        <f ca="1">BS233*INDEX($D$19:$D$22,Inputs!$D$14,0)</f>
        <v>0</v>
      </c>
      <c r="BT261" s="94">
        <f ca="1">BT233*INDEX($D$19:$D$22,Inputs!$D$14,0)</f>
        <v>0</v>
      </c>
      <c r="BU261" s="94">
        <f ca="1">BU233*INDEX($D$19:$D$22,Inputs!$D$14,0)</f>
        <v>0</v>
      </c>
      <c r="BV261" s="94">
        <f ca="1">BV233*INDEX($D$19:$D$22,Inputs!$D$14,0)</f>
        <v>0</v>
      </c>
      <c r="BW261" s="94">
        <f ca="1">BW233*INDEX($D$19:$D$22,Inputs!$D$14,0)</f>
        <v>0</v>
      </c>
      <c r="BX261" s="94">
        <f ca="1">BX233*INDEX($D$19:$D$22,Inputs!$D$14,0)</f>
        <v>0</v>
      </c>
      <c r="BY261" s="94">
        <f ca="1">BY233*INDEX($D$19:$D$22,Inputs!$D$14,0)</f>
        <v>0</v>
      </c>
      <c r="BZ261" s="94">
        <f ca="1">BZ233*INDEX($D$19:$D$22,Inputs!$D$14,0)</f>
        <v>0</v>
      </c>
      <c r="CA261" s="94">
        <f ca="1">CA233*INDEX($D$19:$D$22,Inputs!$D$14,0)</f>
        <v>0</v>
      </c>
      <c r="CB261" s="94">
        <f ca="1">CB233*INDEX($D$19:$D$22,Inputs!$D$14,0)</f>
        <v>0</v>
      </c>
      <c r="CC261" s="94">
        <f ca="1">CC233*INDEX($D$19:$D$22,Inputs!$D$14,0)</f>
        <v>0</v>
      </c>
    </row>
    <row r="262" spans="2:81" outlineLevel="1" x14ac:dyDescent="0.25">
      <c r="B262" s="92" t="str">
        <f>Inputs!B54</f>
        <v>[Not Used]</v>
      </c>
      <c r="C262" s="98" t="str">
        <f t="shared" si="342"/>
        <v>Real 2015</v>
      </c>
      <c r="F262" s="26">
        <f t="shared" ca="1" si="343"/>
        <v>0</v>
      </c>
      <c r="G262" s="31"/>
      <c r="H262" s="94">
        <f ca="1">H234*INDEX($D$19:$D$22,Inputs!$D$14,0)</f>
        <v>0</v>
      </c>
      <c r="I262" s="94">
        <f ca="1">I234*INDEX($D$19:$D$22,Inputs!$D$14,0)</f>
        <v>0</v>
      </c>
      <c r="J262" s="94">
        <f ca="1">J234*INDEX($D$19:$D$22,Inputs!$D$14,0)</f>
        <v>0</v>
      </c>
      <c r="K262" s="94">
        <f ca="1">K234*INDEX($D$19:$D$22,Inputs!$D$14,0)</f>
        <v>0</v>
      </c>
      <c r="L262" s="94">
        <f ca="1">L234*INDEX($D$19:$D$22,Inputs!$D$14,0)</f>
        <v>0</v>
      </c>
      <c r="M262" s="94">
        <f ca="1">M234*INDEX($D$19:$D$22,Inputs!$D$14,0)</f>
        <v>0</v>
      </c>
      <c r="N262" s="94">
        <f ca="1">N234*INDEX($D$19:$D$22,Inputs!$D$14,0)</f>
        <v>0</v>
      </c>
      <c r="O262" s="94">
        <f ca="1">O234*INDEX($D$19:$D$22,Inputs!$D$14,0)</f>
        <v>0</v>
      </c>
      <c r="P262" s="94">
        <f ca="1">P234*INDEX($D$19:$D$22,Inputs!$D$14,0)</f>
        <v>0</v>
      </c>
      <c r="Q262" s="94">
        <f ca="1">Q234*INDEX($D$19:$D$22,Inputs!$D$14,0)</f>
        <v>0</v>
      </c>
      <c r="R262" s="94">
        <f ca="1">R234*INDEX($D$19:$D$22,Inputs!$D$14,0)</f>
        <v>0</v>
      </c>
      <c r="S262" s="94">
        <f ca="1">S234*INDEX($D$19:$D$22,Inputs!$D$14,0)</f>
        <v>0</v>
      </c>
      <c r="T262" s="94">
        <f ca="1">T234*INDEX($D$19:$D$22,Inputs!$D$14,0)</f>
        <v>0</v>
      </c>
      <c r="U262" s="94">
        <f ca="1">U234*INDEX($D$19:$D$22,Inputs!$D$14,0)</f>
        <v>0</v>
      </c>
      <c r="V262" s="94">
        <f ca="1">V234*INDEX($D$19:$D$22,Inputs!$D$14,0)</f>
        <v>0</v>
      </c>
      <c r="W262" s="94">
        <f ca="1">W234*INDEX($D$19:$D$22,Inputs!$D$14,0)</f>
        <v>0</v>
      </c>
      <c r="X262" s="94">
        <f ca="1">X234*INDEX($D$19:$D$22,Inputs!$D$14,0)</f>
        <v>0</v>
      </c>
      <c r="Y262" s="94">
        <f ca="1">Y234*INDEX($D$19:$D$22,Inputs!$D$14,0)</f>
        <v>0</v>
      </c>
      <c r="Z262" s="94">
        <f ca="1">Z234*INDEX($D$19:$D$22,Inputs!$D$14,0)</f>
        <v>0</v>
      </c>
      <c r="AA262" s="94">
        <f ca="1">AA234*INDEX($D$19:$D$22,Inputs!$D$14,0)</f>
        <v>0</v>
      </c>
      <c r="AB262" s="94">
        <f ca="1">AB234*INDEX($D$19:$D$22,Inputs!$D$14,0)</f>
        <v>0</v>
      </c>
      <c r="AC262" s="94">
        <f ca="1">AC234*INDEX($D$19:$D$22,Inputs!$D$14,0)</f>
        <v>0</v>
      </c>
      <c r="AD262" s="94">
        <f ca="1">AD234*INDEX($D$19:$D$22,Inputs!$D$14,0)</f>
        <v>0</v>
      </c>
      <c r="AE262" s="94">
        <f ca="1">AE234*INDEX($D$19:$D$22,Inputs!$D$14,0)</f>
        <v>0</v>
      </c>
      <c r="AF262" s="94">
        <f ca="1">AF234*INDEX($D$19:$D$22,Inputs!$D$14,0)</f>
        <v>0</v>
      </c>
      <c r="AG262" s="94">
        <f ca="1">AG234*INDEX($D$19:$D$22,Inputs!$D$14,0)</f>
        <v>0</v>
      </c>
      <c r="AH262" s="94">
        <f ca="1">AH234*INDEX($D$19:$D$22,Inputs!$D$14,0)</f>
        <v>0</v>
      </c>
      <c r="AI262" s="94">
        <f ca="1">AI234*INDEX($D$19:$D$22,Inputs!$D$14,0)</f>
        <v>0</v>
      </c>
      <c r="AJ262" s="94">
        <f ca="1">AJ234*INDEX($D$19:$D$22,Inputs!$D$14,0)</f>
        <v>0</v>
      </c>
      <c r="AK262" s="94">
        <f ca="1">AK234*INDEX($D$19:$D$22,Inputs!$D$14,0)</f>
        <v>0</v>
      </c>
      <c r="AL262" s="94">
        <f ca="1">AL234*INDEX($D$19:$D$22,Inputs!$D$14,0)</f>
        <v>0</v>
      </c>
      <c r="AM262" s="94">
        <f ca="1">AM234*INDEX($D$19:$D$22,Inputs!$D$14,0)</f>
        <v>0</v>
      </c>
      <c r="AN262" s="94">
        <f ca="1">AN234*INDEX($D$19:$D$22,Inputs!$D$14,0)</f>
        <v>0</v>
      </c>
      <c r="AO262" s="94">
        <f ca="1">AO234*INDEX($D$19:$D$22,Inputs!$D$14,0)</f>
        <v>0</v>
      </c>
      <c r="AP262" s="94">
        <f ca="1">AP234*INDEX($D$19:$D$22,Inputs!$D$14,0)</f>
        <v>0</v>
      </c>
      <c r="AQ262" s="94">
        <f ca="1">AQ234*INDEX($D$19:$D$22,Inputs!$D$14,0)</f>
        <v>0</v>
      </c>
      <c r="AR262" s="94">
        <f ca="1">AR234*INDEX($D$19:$D$22,Inputs!$D$14,0)</f>
        <v>0</v>
      </c>
      <c r="AS262" s="94">
        <f ca="1">AS234*INDEX($D$19:$D$22,Inputs!$D$14,0)</f>
        <v>0</v>
      </c>
      <c r="AT262" s="94">
        <f ca="1">AT234*INDEX($D$19:$D$22,Inputs!$D$14,0)</f>
        <v>0</v>
      </c>
      <c r="AU262" s="94">
        <f ca="1">AU234*INDEX($D$19:$D$22,Inputs!$D$14,0)</f>
        <v>0</v>
      </c>
      <c r="AV262" s="94">
        <f ca="1">AV234*INDEX($D$19:$D$22,Inputs!$D$14,0)</f>
        <v>0</v>
      </c>
      <c r="AW262" s="94">
        <f ca="1">AW234*INDEX($D$19:$D$22,Inputs!$D$14,0)</f>
        <v>0</v>
      </c>
      <c r="AX262" s="94">
        <f ca="1">AX234*INDEX($D$19:$D$22,Inputs!$D$14,0)</f>
        <v>0</v>
      </c>
      <c r="AY262" s="94">
        <f ca="1">AY234*INDEX($D$19:$D$22,Inputs!$D$14,0)</f>
        <v>0</v>
      </c>
      <c r="AZ262" s="94">
        <f ca="1">AZ234*INDEX($D$19:$D$22,Inputs!$D$14,0)</f>
        <v>0</v>
      </c>
      <c r="BA262" s="94">
        <f ca="1">BA234*INDEX($D$19:$D$22,Inputs!$D$14,0)</f>
        <v>0</v>
      </c>
      <c r="BB262" s="94">
        <f ca="1">BB234*INDEX($D$19:$D$22,Inputs!$D$14,0)</f>
        <v>0</v>
      </c>
      <c r="BC262" s="94">
        <f ca="1">BC234*INDEX($D$19:$D$22,Inputs!$D$14,0)</f>
        <v>0</v>
      </c>
      <c r="BD262" s="94">
        <f ca="1">BD234*INDEX($D$19:$D$22,Inputs!$D$14,0)</f>
        <v>0</v>
      </c>
      <c r="BE262" s="94">
        <f ca="1">BE234*INDEX($D$19:$D$22,Inputs!$D$14,0)</f>
        <v>0</v>
      </c>
      <c r="BF262" s="94">
        <f ca="1">BF234*INDEX($D$19:$D$22,Inputs!$D$14,0)</f>
        <v>0</v>
      </c>
      <c r="BG262" s="94">
        <f ca="1">BG234*INDEX($D$19:$D$22,Inputs!$D$14,0)</f>
        <v>0</v>
      </c>
      <c r="BH262" s="94">
        <f ca="1">BH234*INDEX($D$19:$D$22,Inputs!$D$14,0)</f>
        <v>0</v>
      </c>
      <c r="BI262" s="94">
        <f ca="1">BI234*INDEX($D$19:$D$22,Inputs!$D$14,0)</f>
        <v>0</v>
      </c>
      <c r="BJ262" s="94">
        <f ca="1">BJ234*INDEX($D$19:$D$22,Inputs!$D$14,0)</f>
        <v>0</v>
      </c>
      <c r="BK262" s="94">
        <f ca="1">BK234*INDEX($D$19:$D$22,Inputs!$D$14,0)</f>
        <v>0</v>
      </c>
      <c r="BL262" s="94">
        <f ca="1">BL234*INDEX($D$19:$D$22,Inputs!$D$14,0)</f>
        <v>0</v>
      </c>
      <c r="BM262" s="94">
        <f ca="1">BM234*INDEX($D$19:$D$22,Inputs!$D$14,0)</f>
        <v>0</v>
      </c>
      <c r="BN262" s="94">
        <f ca="1">BN234*INDEX($D$19:$D$22,Inputs!$D$14,0)</f>
        <v>0</v>
      </c>
      <c r="BO262" s="94">
        <f ca="1">BO234*INDEX($D$19:$D$22,Inputs!$D$14,0)</f>
        <v>0</v>
      </c>
      <c r="BP262" s="94">
        <f ca="1">BP234*INDEX($D$19:$D$22,Inputs!$D$14,0)</f>
        <v>0</v>
      </c>
      <c r="BQ262" s="94">
        <f ca="1">BQ234*INDEX($D$19:$D$22,Inputs!$D$14,0)</f>
        <v>0</v>
      </c>
      <c r="BR262" s="94">
        <f ca="1">BR234*INDEX($D$19:$D$22,Inputs!$D$14,0)</f>
        <v>0</v>
      </c>
      <c r="BS262" s="94">
        <f ca="1">BS234*INDEX($D$19:$D$22,Inputs!$D$14,0)</f>
        <v>0</v>
      </c>
      <c r="BT262" s="94">
        <f ca="1">BT234*INDEX($D$19:$D$22,Inputs!$D$14,0)</f>
        <v>0</v>
      </c>
      <c r="BU262" s="94">
        <f ca="1">BU234*INDEX($D$19:$D$22,Inputs!$D$14,0)</f>
        <v>0</v>
      </c>
      <c r="BV262" s="94">
        <f ca="1">BV234*INDEX($D$19:$D$22,Inputs!$D$14,0)</f>
        <v>0</v>
      </c>
      <c r="BW262" s="94">
        <f ca="1">BW234*INDEX($D$19:$D$22,Inputs!$D$14,0)</f>
        <v>0</v>
      </c>
      <c r="BX262" s="94">
        <f ca="1">BX234*INDEX($D$19:$D$22,Inputs!$D$14,0)</f>
        <v>0</v>
      </c>
      <c r="BY262" s="94">
        <f ca="1">BY234*INDEX($D$19:$D$22,Inputs!$D$14,0)</f>
        <v>0</v>
      </c>
      <c r="BZ262" s="94">
        <f ca="1">BZ234*INDEX($D$19:$D$22,Inputs!$D$14,0)</f>
        <v>0</v>
      </c>
      <c r="CA262" s="94">
        <f ca="1">CA234*INDEX($D$19:$D$22,Inputs!$D$14,0)</f>
        <v>0</v>
      </c>
      <c r="CB262" s="94">
        <f ca="1">CB234*INDEX($D$19:$D$22,Inputs!$D$14,0)</f>
        <v>0</v>
      </c>
      <c r="CC262" s="94">
        <f ca="1">CC234*INDEX($D$19:$D$22,Inputs!$D$14,0)</f>
        <v>0</v>
      </c>
    </row>
    <row r="263" spans="2:81" outlineLevel="1" x14ac:dyDescent="0.25">
      <c r="B263" s="92" t="str">
        <f>Inputs!B55</f>
        <v>[Not Used]</v>
      </c>
      <c r="C263" s="98" t="str">
        <f t="shared" si="342"/>
        <v>Real 2015</v>
      </c>
      <c r="F263" s="26">
        <f t="shared" ca="1" si="343"/>
        <v>0</v>
      </c>
      <c r="G263" s="31"/>
      <c r="H263" s="94">
        <f ca="1">H235*INDEX($D$19:$D$22,Inputs!$D$14,0)</f>
        <v>0</v>
      </c>
      <c r="I263" s="94">
        <f ca="1">I235*INDEX($D$19:$D$22,Inputs!$D$14,0)</f>
        <v>0</v>
      </c>
      <c r="J263" s="94">
        <f ca="1">J235*INDEX($D$19:$D$22,Inputs!$D$14,0)</f>
        <v>0</v>
      </c>
      <c r="K263" s="94">
        <f ca="1">K235*INDEX($D$19:$D$22,Inputs!$D$14,0)</f>
        <v>0</v>
      </c>
      <c r="L263" s="94">
        <f ca="1">L235*INDEX($D$19:$D$22,Inputs!$D$14,0)</f>
        <v>0</v>
      </c>
      <c r="M263" s="94">
        <f ca="1">M235*INDEX($D$19:$D$22,Inputs!$D$14,0)</f>
        <v>0</v>
      </c>
      <c r="N263" s="94">
        <f ca="1">N235*INDEX($D$19:$D$22,Inputs!$D$14,0)</f>
        <v>0</v>
      </c>
      <c r="O263" s="94">
        <f ca="1">O235*INDEX($D$19:$D$22,Inputs!$D$14,0)</f>
        <v>0</v>
      </c>
      <c r="P263" s="94">
        <f ca="1">P235*INDEX($D$19:$D$22,Inputs!$D$14,0)</f>
        <v>0</v>
      </c>
      <c r="Q263" s="94">
        <f ca="1">Q235*INDEX($D$19:$D$22,Inputs!$D$14,0)</f>
        <v>0</v>
      </c>
      <c r="R263" s="94">
        <f ca="1">R235*INDEX($D$19:$D$22,Inputs!$D$14,0)</f>
        <v>0</v>
      </c>
      <c r="S263" s="94">
        <f ca="1">S235*INDEX($D$19:$D$22,Inputs!$D$14,0)</f>
        <v>0</v>
      </c>
      <c r="T263" s="94">
        <f ca="1">T235*INDEX($D$19:$D$22,Inputs!$D$14,0)</f>
        <v>0</v>
      </c>
      <c r="U263" s="94">
        <f ca="1">U235*INDEX($D$19:$D$22,Inputs!$D$14,0)</f>
        <v>0</v>
      </c>
      <c r="V263" s="94">
        <f ca="1">V235*INDEX($D$19:$D$22,Inputs!$D$14,0)</f>
        <v>0</v>
      </c>
      <c r="W263" s="94">
        <f ca="1">W235*INDEX($D$19:$D$22,Inputs!$D$14,0)</f>
        <v>0</v>
      </c>
      <c r="X263" s="94">
        <f ca="1">X235*INDEX($D$19:$D$22,Inputs!$D$14,0)</f>
        <v>0</v>
      </c>
      <c r="Y263" s="94">
        <f ca="1">Y235*INDEX($D$19:$D$22,Inputs!$D$14,0)</f>
        <v>0</v>
      </c>
      <c r="Z263" s="94">
        <f ca="1">Z235*INDEX($D$19:$D$22,Inputs!$D$14,0)</f>
        <v>0</v>
      </c>
      <c r="AA263" s="94">
        <f ca="1">AA235*INDEX($D$19:$D$22,Inputs!$D$14,0)</f>
        <v>0</v>
      </c>
      <c r="AB263" s="94">
        <f ca="1">AB235*INDEX($D$19:$D$22,Inputs!$D$14,0)</f>
        <v>0</v>
      </c>
      <c r="AC263" s="94">
        <f ca="1">AC235*INDEX($D$19:$D$22,Inputs!$D$14,0)</f>
        <v>0</v>
      </c>
      <c r="AD263" s="94">
        <f ca="1">AD235*INDEX($D$19:$D$22,Inputs!$D$14,0)</f>
        <v>0</v>
      </c>
      <c r="AE263" s="94">
        <f ca="1">AE235*INDEX($D$19:$D$22,Inputs!$D$14,0)</f>
        <v>0</v>
      </c>
      <c r="AF263" s="94">
        <f ca="1">AF235*INDEX($D$19:$D$22,Inputs!$D$14,0)</f>
        <v>0</v>
      </c>
      <c r="AG263" s="94">
        <f ca="1">AG235*INDEX($D$19:$D$22,Inputs!$D$14,0)</f>
        <v>0</v>
      </c>
      <c r="AH263" s="94">
        <f ca="1">AH235*INDEX($D$19:$D$22,Inputs!$D$14,0)</f>
        <v>0</v>
      </c>
      <c r="AI263" s="94">
        <f ca="1">AI235*INDEX($D$19:$D$22,Inputs!$D$14,0)</f>
        <v>0</v>
      </c>
      <c r="AJ263" s="94">
        <f ca="1">AJ235*INDEX($D$19:$D$22,Inputs!$D$14,0)</f>
        <v>0</v>
      </c>
      <c r="AK263" s="94">
        <f ca="1">AK235*INDEX($D$19:$D$22,Inputs!$D$14,0)</f>
        <v>0</v>
      </c>
      <c r="AL263" s="94">
        <f ca="1">AL235*INDEX($D$19:$D$22,Inputs!$D$14,0)</f>
        <v>0</v>
      </c>
      <c r="AM263" s="94">
        <f ca="1">AM235*INDEX($D$19:$D$22,Inputs!$D$14,0)</f>
        <v>0</v>
      </c>
      <c r="AN263" s="94">
        <f ca="1">AN235*INDEX($D$19:$D$22,Inputs!$D$14,0)</f>
        <v>0</v>
      </c>
      <c r="AO263" s="94">
        <f ca="1">AO235*INDEX($D$19:$D$22,Inputs!$D$14,0)</f>
        <v>0</v>
      </c>
      <c r="AP263" s="94">
        <f ca="1">AP235*INDEX($D$19:$D$22,Inputs!$D$14,0)</f>
        <v>0</v>
      </c>
      <c r="AQ263" s="94">
        <f ca="1">AQ235*INDEX($D$19:$D$22,Inputs!$D$14,0)</f>
        <v>0</v>
      </c>
      <c r="AR263" s="94">
        <f ca="1">AR235*INDEX($D$19:$D$22,Inputs!$D$14,0)</f>
        <v>0</v>
      </c>
      <c r="AS263" s="94">
        <f ca="1">AS235*INDEX($D$19:$D$22,Inputs!$D$14,0)</f>
        <v>0</v>
      </c>
      <c r="AT263" s="94">
        <f ca="1">AT235*INDEX($D$19:$D$22,Inputs!$D$14,0)</f>
        <v>0</v>
      </c>
      <c r="AU263" s="94">
        <f ca="1">AU235*INDEX($D$19:$D$22,Inputs!$D$14,0)</f>
        <v>0</v>
      </c>
      <c r="AV263" s="94">
        <f ca="1">AV235*INDEX($D$19:$D$22,Inputs!$D$14,0)</f>
        <v>0</v>
      </c>
      <c r="AW263" s="94">
        <f ca="1">AW235*INDEX($D$19:$D$22,Inputs!$D$14,0)</f>
        <v>0</v>
      </c>
      <c r="AX263" s="94">
        <f ca="1">AX235*INDEX($D$19:$D$22,Inputs!$D$14,0)</f>
        <v>0</v>
      </c>
      <c r="AY263" s="94">
        <f ca="1">AY235*INDEX($D$19:$D$22,Inputs!$D$14,0)</f>
        <v>0</v>
      </c>
      <c r="AZ263" s="94">
        <f ca="1">AZ235*INDEX($D$19:$D$22,Inputs!$D$14,0)</f>
        <v>0</v>
      </c>
      <c r="BA263" s="94">
        <f ca="1">BA235*INDEX($D$19:$D$22,Inputs!$D$14,0)</f>
        <v>0</v>
      </c>
      <c r="BB263" s="94">
        <f ca="1">BB235*INDEX($D$19:$D$22,Inputs!$D$14,0)</f>
        <v>0</v>
      </c>
      <c r="BC263" s="94">
        <f ca="1">BC235*INDEX($D$19:$D$22,Inputs!$D$14,0)</f>
        <v>0</v>
      </c>
      <c r="BD263" s="94">
        <f ca="1">BD235*INDEX($D$19:$D$22,Inputs!$D$14,0)</f>
        <v>0</v>
      </c>
      <c r="BE263" s="94">
        <f ca="1">BE235*INDEX($D$19:$D$22,Inputs!$D$14,0)</f>
        <v>0</v>
      </c>
      <c r="BF263" s="94">
        <f ca="1">BF235*INDEX($D$19:$D$22,Inputs!$D$14,0)</f>
        <v>0</v>
      </c>
      <c r="BG263" s="94">
        <f ca="1">BG235*INDEX($D$19:$D$22,Inputs!$D$14,0)</f>
        <v>0</v>
      </c>
      <c r="BH263" s="94">
        <f ca="1">BH235*INDEX($D$19:$D$22,Inputs!$D$14,0)</f>
        <v>0</v>
      </c>
      <c r="BI263" s="94">
        <f ca="1">BI235*INDEX($D$19:$D$22,Inputs!$D$14,0)</f>
        <v>0</v>
      </c>
      <c r="BJ263" s="94">
        <f ca="1">BJ235*INDEX($D$19:$D$22,Inputs!$D$14,0)</f>
        <v>0</v>
      </c>
      <c r="BK263" s="94">
        <f ca="1">BK235*INDEX($D$19:$D$22,Inputs!$D$14,0)</f>
        <v>0</v>
      </c>
      <c r="BL263" s="94">
        <f ca="1">BL235*INDEX($D$19:$D$22,Inputs!$D$14,0)</f>
        <v>0</v>
      </c>
      <c r="BM263" s="94">
        <f ca="1">BM235*INDEX($D$19:$D$22,Inputs!$D$14,0)</f>
        <v>0</v>
      </c>
      <c r="BN263" s="94">
        <f ca="1">BN235*INDEX($D$19:$D$22,Inputs!$D$14,0)</f>
        <v>0</v>
      </c>
      <c r="BO263" s="94">
        <f ca="1">BO235*INDEX($D$19:$D$22,Inputs!$D$14,0)</f>
        <v>0</v>
      </c>
      <c r="BP263" s="94">
        <f ca="1">BP235*INDEX($D$19:$D$22,Inputs!$D$14,0)</f>
        <v>0</v>
      </c>
      <c r="BQ263" s="94">
        <f ca="1">BQ235*INDEX($D$19:$D$22,Inputs!$D$14,0)</f>
        <v>0</v>
      </c>
      <c r="BR263" s="94">
        <f ca="1">BR235*INDEX($D$19:$D$22,Inputs!$D$14,0)</f>
        <v>0</v>
      </c>
      <c r="BS263" s="94">
        <f ca="1">BS235*INDEX($D$19:$D$22,Inputs!$D$14,0)</f>
        <v>0</v>
      </c>
      <c r="BT263" s="94">
        <f ca="1">BT235*INDEX($D$19:$D$22,Inputs!$D$14,0)</f>
        <v>0</v>
      </c>
      <c r="BU263" s="94">
        <f ca="1">BU235*INDEX($D$19:$D$22,Inputs!$D$14,0)</f>
        <v>0</v>
      </c>
      <c r="BV263" s="94">
        <f ca="1">BV235*INDEX($D$19:$D$22,Inputs!$D$14,0)</f>
        <v>0</v>
      </c>
      <c r="BW263" s="94">
        <f ca="1">BW235*INDEX($D$19:$D$22,Inputs!$D$14,0)</f>
        <v>0</v>
      </c>
      <c r="BX263" s="94">
        <f ca="1">BX235*INDEX($D$19:$D$22,Inputs!$D$14,0)</f>
        <v>0</v>
      </c>
      <c r="BY263" s="94">
        <f ca="1">BY235*INDEX($D$19:$D$22,Inputs!$D$14,0)</f>
        <v>0</v>
      </c>
      <c r="BZ263" s="94">
        <f ca="1">BZ235*INDEX($D$19:$D$22,Inputs!$D$14,0)</f>
        <v>0</v>
      </c>
      <c r="CA263" s="94">
        <f ca="1">CA235*INDEX($D$19:$D$22,Inputs!$D$14,0)</f>
        <v>0</v>
      </c>
      <c r="CB263" s="94">
        <f ca="1">CB235*INDEX($D$19:$D$22,Inputs!$D$14,0)</f>
        <v>0</v>
      </c>
      <c r="CC263" s="94">
        <f ca="1">CC235*INDEX($D$19:$D$22,Inputs!$D$14,0)</f>
        <v>0</v>
      </c>
    </row>
    <row r="264" spans="2:81" outlineLevel="1" x14ac:dyDescent="0.25">
      <c r="B264" s="92" t="str">
        <f>Inputs!B56</f>
        <v>[Not Used]</v>
      </c>
      <c r="C264" s="98" t="str">
        <f t="shared" si="342"/>
        <v>Real 2015</v>
      </c>
      <c r="F264" s="26">
        <f t="shared" ca="1" si="343"/>
        <v>0</v>
      </c>
      <c r="G264" s="31"/>
      <c r="H264" s="94">
        <f ca="1">H236*INDEX($D$19:$D$22,Inputs!$D$14,0)</f>
        <v>0</v>
      </c>
      <c r="I264" s="94">
        <f ca="1">I236*INDEX($D$19:$D$22,Inputs!$D$14,0)</f>
        <v>0</v>
      </c>
      <c r="J264" s="94">
        <f ca="1">J236*INDEX($D$19:$D$22,Inputs!$D$14,0)</f>
        <v>0</v>
      </c>
      <c r="K264" s="94">
        <f ca="1">K236*INDEX($D$19:$D$22,Inputs!$D$14,0)</f>
        <v>0</v>
      </c>
      <c r="L264" s="94">
        <f ca="1">L236*INDEX($D$19:$D$22,Inputs!$D$14,0)</f>
        <v>0</v>
      </c>
      <c r="M264" s="94">
        <f ca="1">M236*INDEX($D$19:$D$22,Inputs!$D$14,0)</f>
        <v>0</v>
      </c>
      <c r="N264" s="94">
        <f ca="1">N236*INDEX($D$19:$D$22,Inputs!$D$14,0)</f>
        <v>0</v>
      </c>
      <c r="O264" s="94">
        <f ca="1">O236*INDEX($D$19:$D$22,Inputs!$D$14,0)</f>
        <v>0</v>
      </c>
      <c r="P264" s="94">
        <f ca="1">P236*INDEX($D$19:$D$22,Inputs!$D$14,0)</f>
        <v>0</v>
      </c>
      <c r="Q264" s="94">
        <f ca="1">Q236*INDEX($D$19:$D$22,Inputs!$D$14,0)</f>
        <v>0</v>
      </c>
      <c r="R264" s="94">
        <f ca="1">R236*INDEX($D$19:$D$22,Inputs!$D$14,0)</f>
        <v>0</v>
      </c>
      <c r="S264" s="94">
        <f ca="1">S236*INDEX($D$19:$D$22,Inputs!$D$14,0)</f>
        <v>0</v>
      </c>
      <c r="T264" s="94">
        <f ca="1">T236*INDEX($D$19:$D$22,Inputs!$D$14,0)</f>
        <v>0</v>
      </c>
      <c r="U264" s="94">
        <f ca="1">U236*INDEX($D$19:$D$22,Inputs!$D$14,0)</f>
        <v>0</v>
      </c>
      <c r="V264" s="94">
        <f ca="1">V236*INDEX($D$19:$D$22,Inputs!$D$14,0)</f>
        <v>0</v>
      </c>
      <c r="W264" s="94">
        <f ca="1">W236*INDEX($D$19:$D$22,Inputs!$D$14,0)</f>
        <v>0</v>
      </c>
      <c r="X264" s="94">
        <f ca="1">X236*INDEX($D$19:$D$22,Inputs!$D$14,0)</f>
        <v>0</v>
      </c>
      <c r="Y264" s="94">
        <f ca="1">Y236*INDEX($D$19:$D$22,Inputs!$D$14,0)</f>
        <v>0</v>
      </c>
      <c r="Z264" s="94">
        <f ca="1">Z236*INDEX($D$19:$D$22,Inputs!$D$14,0)</f>
        <v>0</v>
      </c>
      <c r="AA264" s="94">
        <f ca="1">AA236*INDEX($D$19:$D$22,Inputs!$D$14,0)</f>
        <v>0</v>
      </c>
      <c r="AB264" s="94">
        <f ca="1">AB236*INDEX($D$19:$D$22,Inputs!$D$14,0)</f>
        <v>0</v>
      </c>
      <c r="AC264" s="94">
        <f ca="1">AC236*INDEX($D$19:$D$22,Inputs!$D$14,0)</f>
        <v>0</v>
      </c>
      <c r="AD264" s="94">
        <f ca="1">AD236*INDEX($D$19:$D$22,Inputs!$D$14,0)</f>
        <v>0</v>
      </c>
      <c r="AE264" s="94">
        <f ca="1">AE236*INDEX($D$19:$D$22,Inputs!$D$14,0)</f>
        <v>0</v>
      </c>
      <c r="AF264" s="94">
        <f ca="1">AF236*INDEX($D$19:$D$22,Inputs!$D$14,0)</f>
        <v>0</v>
      </c>
      <c r="AG264" s="94">
        <f ca="1">AG236*INDEX($D$19:$D$22,Inputs!$D$14,0)</f>
        <v>0</v>
      </c>
      <c r="AH264" s="94">
        <f ca="1">AH236*INDEX($D$19:$D$22,Inputs!$D$14,0)</f>
        <v>0</v>
      </c>
      <c r="AI264" s="94">
        <f ca="1">AI236*INDEX($D$19:$D$22,Inputs!$D$14,0)</f>
        <v>0</v>
      </c>
      <c r="AJ264" s="94">
        <f ca="1">AJ236*INDEX($D$19:$D$22,Inputs!$D$14,0)</f>
        <v>0</v>
      </c>
      <c r="AK264" s="94">
        <f ca="1">AK236*INDEX($D$19:$D$22,Inputs!$D$14,0)</f>
        <v>0</v>
      </c>
      <c r="AL264" s="94">
        <f ca="1">AL236*INDEX($D$19:$D$22,Inputs!$D$14,0)</f>
        <v>0</v>
      </c>
      <c r="AM264" s="94">
        <f ca="1">AM236*INDEX($D$19:$D$22,Inputs!$D$14,0)</f>
        <v>0</v>
      </c>
      <c r="AN264" s="94">
        <f ca="1">AN236*INDEX($D$19:$D$22,Inputs!$D$14,0)</f>
        <v>0</v>
      </c>
      <c r="AO264" s="94">
        <f ca="1">AO236*INDEX($D$19:$D$22,Inputs!$D$14,0)</f>
        <v>0</v>
      </c>
      <c r="AP264" s="94">
        <f ca="1">AP236*INDEX($D$19:$D$22,Inputs!$D$14,0)</f>
        <v>0</v>
      </c>
      <c r="AQ264" s="94">
        <f ca="1">AQ236*INDEX($D$19:$D$22,Inputs!$D$14,0)</f>
        <v>0</v>
      </c>
      <c r="AR264" s="94">
        <f ca="1">AR236*INDEX($D$19:$D$22,Inputs!$D$14,0)</f>
        <v>0</v>
      </c>
      <c r="AS264" s="94">
        <f ca="1">AS236*INDEX($D$19:$D$22,Inputs!$D$14,0)</f>
        <v>0</v>
      </c>
      <c r="AT264" s="94">
        <f ca="1">AT236*INDEX($D$19:$D$22,Inputs!$D$14,0)</f>
        <v>0</v>
      </c>
      <c r="AU264" s="94">
        <f ca="1">AU236*INDEX($D$19:$D$22,Inputs!$D$14,0)</f>
        <v>0</v>
      </c>
      <c r="AV264" s="94">
        <f ca="1">AV236*INDEX($D$19:$D$22,Inputs!$D$14,0)</f>
        <v>0</v>
      </c>
      <c r="AW264" s="94">
        <f ca="1">AW236*INDEX($D$19:$D$22,Inputs!$D$14,0)</f>
        <v>0</v>
      </c>
      <c r="AX264" s="94">
        <f ca="1">AX236*INDEX($D$19:$D$22,Inputs!$D$14,0)</f>
        <v>0</v>
      </c>
      <c r="AY264" s="94">
        <f ca="1">AY236*INDEX($D$19:$D$22,Inputs!$D$14,0)</f>
        <v>0</v>
      </c>
      <c r="AZ264" s="94">
        <f ca="1">AZ236*INDEX($D$19:$D$22,Inputs!$D$14,0)</f>
        <v>0</v>
      </c>
      <c r="BA264" s="94">
        <f ca="1">BA236*INDEX($D$19:$D$22,Inputs!$D$14,0)</f>
        <v>0</v>
      </c>
      <c r="BB264" s="94">
        <f ca="1">BB236*INDEX($D$19:$D$22,Inputs!$D$14,0)</f>
        <v>0</v>
      </c>
      <c r="BC264" s="94">
        <f ca="1">BC236*INDEX($D$19:$D$22,Inputs!$D$14,0)</f>
        <v>0</v>
      </c>
      <c r="BD264" s="94">
        <f ca="1">BD236*INDEX($D$19:$D$22,Inputs!$D$14,0)</f>
        <v>0</v>
      </c>
      <c r="BE264" s="94">
        <f ca="1">BE236*INDEX($D$19:$D$22,Inputs!$D$14,0)</f>
        <v>0</v>
      </c>
      <c r="BF264" s="94">
        <f ca="1">BF236*INDEX($D$19:$D$22,Inputs!$D$14,0)</f>
        <v>0</v>
      </c>
      <c r="BG264" s="94">
        <f ca="1">BG236*INDEX($D$19:$D$22,Inputs!$D$14,0)</f>
        <v>0</v>
      </c>
      <c r="BH264" s="94">
        <f ca="1">BH236*INDEX($D$19:$D$22,Inputs!$D$14,0)</f>
        <v>0</v>
      </c>
      <c r="BI264" s="94">
        <f ca="1">BI236*INDEX($D$19:$D$22,Inputs!$D$14,0)</f>
        <v>0</v>
      </c>
      <c r="BJ264" s="94">
        <f ca="1">BJ236*INDEX($D$19:$D$22,Inputs!$D$14,0)</f>
        <v>0</v>
      </c>
      <c r="BK264" s="94">
        <f ca="1">BK236*INDEX($D$19:$D$22,Inputs!$D$14,0)</f>
        <v>0</v>
      </c>
      <c r="BL264" s="94">
        <f ca="1">BL236*INDEX($D$19:$D$22,Inputs!$D$14,0)</f>
        <v>0</v>
      </c>
      <c r="BM264" s="94">
        <f ca="1">BM236*INDEX($D$19:$D$22,Inputs!$D$14,0)</f>
        <v>0</v>
      </c>
      <c r="BN264" s="94">
        <f ca="1">BN236*INDEX($D$19:$D$22,Inputs!$D$14,0)</f>
        <v>0</v>
      </c>
      <c r="BO264" s="94">
        <f ca="1">BO236*INDEX($D$19:$D$22,Inputs!$D$14,0)</f>
        <v>0</v>
      </c>
      <c r="BP264" s="94">
        <f ca="1">BP236*INDEX($D$19:$D$22,Inputs!$D$14,0)</f>
        <v>0</v>
      </c>
      <c r="BQ264" s="94">
        <f ca="1">BQ236*INDEX($D$19:$D$22,Inputs!$D$14,0)</f>
        <v>0</v>
      </c>
      <c r="BR264" s="94">
        <f ca="1">BR236*INDEX($D$19:$D$22,Inputs!$D$14,0)</f>
        <v>0</v>
      </c>
      <c r="BS264" s="94">
        <f ca="1">BS236*INDEX($D$19:$D$22,Inputs!$D$14,0)</f>
        <v>0</v>
      </c>
      <c r="BT264" s="94">
        <f ca="1">BT236*INDEX($D$19:$D$22,Inputs!$D$14,0)</f>
        <v>0</v>
      </c>
      <c r="BU264" s="94">
        <f ca="1">BU236*INDEX($D$19:$D$22,Inputs!$D$14,0)</f>
        <v>0</v>
      </c>
      <c r="BV264" s="94">
        <f ca="1">BV236*INDEX($D$19:$D$22,Inputs!$D$14,0)</f>
        <v>0</v>
      </c>
      <c r="BW264" s="94">
        <f ca="1">BW236*INDEX($D$19:$D$22,Inputs!$D$14,0)</f>
        <v>0</v>
      </c>
      <c r="BX264" s="94">
        <f ca="1">BX236*INDEX($D$19:$D$22,Inputs!$D$14,0)</f>
        <v>0</v>
      </c>
      <c r="BY264" s="94">
        <f ca="1">BY236*INDEX($D$19:$D$22,Inputs!$D$14,0)</f>
        <v>0</v>
      </c>
      <c r="BZ264" s="94">
        <f ca="1">BZ236*INDEX($D$19:$D$22,Inputs!$D$14,0)</f>
        <v>0</v>
      </c>
      <c r="CA264" s="94">
        <f ca="1">CA236*INDEX($D$19:$D$22,Inputs!$D$14,0)</f>
        <v>0</v>
      </c>
      <c r="CB264" s="94">
        <f ca="1">CB236*INDEX($D$19:$D$22,Inputs!$D$14,0)</f>
        <v>0</v>
      </c>
      <c r="CC264" s="94">
        <f ca="1">CC236*INDEX($D$19:$D$22,Inputs!$D$14,0)</f>
        <v>0</v>
      </c>
    </row>
    <row r="265" spans="2:81" outlineLevel="1" x14ac:dyDescent="0.25">
      <c r="B265" s="92" t="str">
        <f>Inputs!B57</f>
        <v>[Not Used]</v>
      </c>
      <c r="C265" s="98" t="str">
        <f t="shared" si="342"/>
        <v>Real 2015</v>
      </c>
      <c r="F265" s="26">
        <f t="shared" ca="1" si="343"/>
        <v>0</v>
      </c>
      <c r="G265" s="31"/>
      <c r="H265" s="94">
        <f ca="1">H237*INDEX($D$19:$D$22,Inputs!$D$14,0)</f>
        <v>0</v>
      </c>
      <c r="I265" s="94">
        <f ca="1">I237*INDEX($D$19:$D$22,Inputs!$D$14,0)</f>
        <v>0</v>
      </c>
      <c r="J265" s="94">
        <f ca="1">J237*INDEX($D$19:$D$22,Inputs!$D$14,0)</f>
        <v>0</v>
      </c>
      <c r="K265" s="94">
        <f ca="1">K237*INDEX($D$19:$D$22,Inputs!$D$14,0)</f>
        <v>0</v>
      </c>
      <c r="L265" s="94">
        <f ca="1">L237*INDEX($D$19:$D$22,Inputs!$D$14,0)</f>
        <v>0</v>
      </c>
      <c r="M265" s="94">
        <f ca="1">M237*INDEX($D$19:$D$22,Inputs!$D$14,0)</f>
        <v>0</v>
      </c>
      <c r="N265" s="94">
        <f ca="1">N237*INDEX($D$19:$D$22,Inputs!$D$14,0)</f>
        <v>0</v>
      </c>
      <c r="O265" s="94">
        <f ca="1">O237*INDEX($D$19:$D$22,Inputs!$D$14,0)</f>
        <v>0</v>
      </c>
      <c r="P265" s="94">
        <f ca="1">P237*INDEX($D$19:$D$22,Inputs!$D$14,0)</f>
        <v>0</v>
      </c>
      <c r="Q265" s="94">
        <f ca="1">Q237*INDEX($D$19:$D$22,Inputs!$D$14,0)</f>
        <v>0</v>
      </c>
      <c r="R265" s="94">
        <f ca="1">R237*INDEX($D$19:$D$22,Inputs!$D$14,0)</f>
        <v>0</v>
      </c>
      <c r="S265" s="94">
        <f ca="1">S237*INDEX($D$19:$D$22,Inputs!$D$14,0)</f>
        <v>0</v>
      </c>
      <c r="T265" s="94">
        <f ca="1">T237*INDEX($D$19:$D$22,Inputs!$D$14,0)</f>
        <v>0</v>
      </c>
      <c r="U265" s="94">
        <f ca="1">U237*INDEX($D$19:$D$22,Inputs!$D$14,0)</f>
        <v>0</v>
      </c>
      <c r="V265" s="94">
        <f ca="1">V237*INDEX($D$19:$D$22,Inputs!$D$14,0)</f>
        <v>0</v>
      </c>
      <c r="W265" s="94">
        <f ca="1">W237*INDEX($D$19:$D$22,Inputs!$D$14,0)</f>
        <v>0</v>
      </c>
      <c r="X265" s="94">
        <f ca="1">X237*INDEX($D$19:$D$22,Inputs!$D$14,0)</f>
        <v>0</v>
      </c>
      <c r="Y265" s="94">
        <f ca="1">Y237*INDEX($D$19:$D$22,Inputs!$D$14,0)</f>
        <v>0</v>
      </c>
      <c r="Z265" s="94">
        <f ca="1">Z237*INDEX($D$19:$D$22,Inputs!$D$14,0)</f>
        <v>0</v>
      </c>
      <c r="AA265" s="94">
        <f ca="1">AA237*INDEX($D$19:$D$22,Inputs!$D$14,0)</f>
        <v>0</v>
      </c>
      <c r="AB265" s="94">
        <f ca="1">AB237*INDEX($D$19:$D$22,Inputs!$D$14,0)</f>
        <v>0</v>
      </c>
      <c r="AC265" s="94">
        <f ca="1">AC237*INDEX($D$19:$D$22,Inputs!$D$14,0)</f>
        <v>0</v>
      </c>
      <c r="AD265" s="94">
        <f ca="1">AD237*INDEX($D$19:$D$22,Inputs!$D$14,0)</f>
        <v>0</v>
      </c>
      <c r="AE265" s="94">
        <f ca="1">AE237*INDEX($D$19:$D$22,Inputs!$D$14,0)</f>
        <v>0</v>
      </c>
      <c r="AF265" s="94">
        <f ca="1">AF237*INDEX($D$19:$D$22,Inputs!$D$14,0)</f>
        <v>0</v>
      </c>
      <c r="AG265" s="94">
        <f ca="1">AG237*INDEX($D$19:$D$22,Inputs!$D$14,0)</f>
        <v>0</v>
      </c>
      <c r="AH265" s="94">
        <f ca="1">AH237*INDEX($D$19:$D$22,Inputs!$D$14,0)</f>
        <v>0</v>
      </c>
      <c r="AI265" s="94">
        <f ca="1">AI237*INDEX($D$19:$D$22,Inputs!$D$14,0)</f>
        <v>0</v>
      </c>
      <c r="AJ265" s="94">
        <f ca="1">AJ237*INDEX($D$19:$D$22,Inputs!$D$14,0)</f>
        <v>0</v>
      </c>
      <c r="AK265" s="94">
        <f ca="1">AK237*INDEX($D$19:$D$22,Inputs!$D$14,0)</f>
        <v>0</v>
      </c>
      <c r="AL265" s="94">
        <f ca="1">AL237*INDEX($D$19:$D$22,Inputs!$D$14,0)</f>
        <v>0</v>
      </c>
      <c r="AM265" s="94">
        <f ca="1">AM237*INDEX($D$19:$D$22,Inputs!$D$14,0)</f>
        <v>0</v>
      </c>
      <c r="AN265" s="94">
        <f ca="1">AN237*INDEX($D$19:$D$22,Inputs!$D$14,0)</f>
        <v>0</v>
      </c>
      <c r="AO265" s="94">
        <f ca="1">AO237*INDEX($D$19:$D$22,Inputs!$D$14,0)</f>
        <v>0</v>
      </c>
      <c r="AP265" s="94">
        <f ca="1">AP237*INDEX($D$19:$D$22,Inputs!$D$14,0)</f>
        <v>0</v>
      </c>
      <c r="AQ265" s="94">
        <f ca="1">AQ237*INDEX($D$19:$D$22,Inputs!$D$14,0)</f>
        <v>0</v>
      </c>
      <c r="AR265" s="94">
        <f ca="1">AR237*INDEX($D$19:$D$22,Inputs!$D$14,0)</f>
        <v>0</v>
      </c>
      <c r="AS265" s="94">
        <f ca="1">AS237*INDEX($D$19:$D$22,Inputs!$D$14,0)</f>
        <v>0</v>
      </c>
      <c r="AT265" s="94">
        <f ca="1">AT237*INDEX($D$19:$D$22,Inputs!$D$14,0)</f>
        <v>0</v>
      </c>
      <c r="AU265" s="94">
        <f ca="1">AU237*INDEX($D$19:$D$22,Inputs!$D$14,0)</f>
        <v>0</v>
      </c>
      <c r="AV265" s="94">
        <f ca="1">AV237*INDEX($D$19:$D$22,Inputs!$D$14,0)</f>
        <v>0</v>
      </c>
      <c r="AW265" s="94">
        <f ca="1">AW237*INDEX($D$19:$D$22,Inputs!$D$14,0)</f>
        <v>0</v>
      </c>
      <c r="AX265" s="94">
        <f ca="1">AX237*INDEX($D$19:$D$22,Inputs!$D$14,0)</f>
        <v>0</v>
      </c>
      <c r="AY265" s="94">
        <f ca="1">AY237*INDEX($D$19:$D$22,Inputs!$D$14,0)</f>
        <v>0</v>
      </c>
      <c r="AZ265" s="94">
        <f ca="1">AZ237*INDEX($D$19:$D$22,Inputs!$D$14,0)</f>
        <v>0</v>
      </c>
      <c r="BA265" s="94">
        <f ca="1">BA237*INDEX($D$19:$D$22,Inputs!$D$14,0)</f>
        <v>0</v>
      </c>
      <c r="BB265" s="94">
        <f ca="1">BB237*INDEX($D$19:$D$22,Inputs!$D$14,0)</f>
        <v>0</v>
      </c>
      <c r="BC265" s="94">
        <f ca="1">BC237*INDEX($D$19:$D$22,Inputs!$D$14,0)</f>
        <v>0</v>
      </c>
      <c r="BD265" s="94">
        <f ca="1">BD237*INDEX($D$19:$D$22,Inputs!$D$14,0)</f>
        <v>0</v>
      </c>
      <c r="BE265" s="94">
        <f ca="1">BE237*INDEX($D$19:$D$22,Inputs!$D$14,0)</f>
        <v>0</v>
      </c>
      <c r="BF265" s="94">
        <f ca="1">BF237*INDEX($D$19:$D$22,Inputs!$D$14,0)</f>
        <v>0</v>
      </c>
      <c r="BG265" s="94">
        <f ca="1">BG237*INDEX($D$19:$D$22,Inputs!$D$14,0)</f>
        <v>0</v>
      </c>
      <c r="BH265" s="94">
        <f ca="1">BH237*INDEX($D$19:$D$22,Inputs!$D$14,0)</f>
        <v>0</v>
      </c>
      <c r="BI265" s="94">
        <f ca="1">BI237*INDEX($D$19:$D$22,Inputs!$D$14,0)</f>
        <v>0</v>
      </c>
      <c r="BJ265" s="94">
        <f ca="1">BJ237*INDEX($D$19:$D$22,Inputs!$D$14,0)</f>
        <v>0</v>
      </c>
      <c r="BK265" s="94">
        <f ca="1">BK237*INDEX($D$19:$D$22,Inputs!$D$14,0)</f>
        <v>0</v>
      </c>
      <c r="BL265" s="94">
        <f ca="1">BL237*INDEX($D$19:$D$22,Inputs!$D$14,0)</f>
        <v>0</v>
      </c>
      <c r="BM265" s="94">
        <f ca="1">BM237*INDEX($D$19:$D$22,Inputs!$D$14,0)</f>
        <v>0</v>
      </c>
      <c r="BN265" s="94">
        <f ca="1">BN237*INDEX($D$19:$D$22,Inputs!$D$14,0)</f>
        <v>0</v>
      </c>
      <c r="BO265" s="94">
        <f ca="1">BO237*INDEX($D$19:$D$22,Inputs!$D$14,0)</f>
        <v>0</v>
      </c>
      <c r="BP265" s="94">
        <f ca="1">BP237*INDEX($D$19:$D$22,Inputs!$D$14,0)</f>
        <v>0</v>
      </c>
      <c r="BQ265" s="94">
        <f ca="1">BQ237*INDEX($D$19:$D$22,Inputs!$D$14,0)</f>
        <v>0</v>
      </c>
      <c r="BR265" s="94">
        <f ca="1">BR237*INDEX($D$19:$D$22,Inputs!$D$14,0)</f>
        <v>0</v>
      </c>
      <c r="BS265" s="94">
        <f ca="1">BS237*INDEX($D$19:$D$22,Inputs!$D$14,0)</f>
        <v>0</v>
      </c>
      <c r="BT265" s="94">
        <f ca="1">BT237*INDEX($D$19:$D$22,Inputs!$D$14,0)</f>
        <v>0</v>
      </c>
      <c r="BU265" s="94">
        <f ca="1">BU237*INDEX($D$19:$D$22,Inputs!$D$14,0)</f>
        <v>0</v>
      </c>
      <c r="BV265" s="94">
        <f ca="1">BV237*INDEX($D$19:$D$22,Inputs!$D$14,0)</f>
        <v>0</v>
      </c>
      <c r="BW265" s="94">
        <f ca="1">BW237*INDEX($D$19:$D$22,Inputs!$D$14,0)</f>
        <v>0</v>
      </c>
      <c r="BX265" s="94">
        <f ca="1">BX237*INDEX($D$19:$D$22,Inputs!$D$14,0)</f>
        <v>0</v>
      </c>
      <c r="BY265" s="94">
        <f ca="1">BY237*INDEX($D$19:$D$22,Inputs!$D$14,0)</f>
        <v>0</v>
      </c>
      <c r="BZ265" s="94">
        <f ca="1">BZ237*INDEX($D$19:$D$22,Inputs!$D$14,0)</f>
        <v>0</v>
      </c>
      <c r="CA265" s="94">
        <f ca="1">CA237*INDEX($D$19:$D$22,Inputs!$D$14,0)</f>
        <v>0</v>
      </c>
      <c r="CB265" s="94">
        <f ca="1">CB237*INDEX($D$19:$D$22,Inputs!$D$14,0)</f>
        <v>0</v>
      </c>
      <c r="CC265" s="94">
        <f ca="1">CC237*INDEX($D$19:$D$22,Inputs!$D$14,0)</f>
        <v>0</v>
      </c>
    </row>
    <row r="266" spans="2:81" outlineLevel="1" x14ac:dyDescent="0.25">
      <c r="B266" s="92" t="str">
        <f>Inputs!B58</f>
        <v>[Not Used]</v>
      </c>
      <c r="C266" s="98" t="str">
        <f t="shared" si="342"/>
        <v>Real 2015</v>
      </c>
      <c r="F266" s="26">
        <f t="shared" ca="1" si="343"/>
        <v>0</v>
      </c>
      <c r="G266" s="31"/>
      <c r="H266" s="94">
        <f ca="1">H238*INDEX($D$19:$D$22,Inputs!$D$14,0)</f>
        <v>0</v>
      </c>
      <c r="I266" s="94">
        <f ca="1">I238*INDEX($D$19:$D$22,Inputs!$D$14,0)</f>
        <v>0</v>
      </c>
      <c r="J266" s="94">
        <f ca="1">J238*INDEX($D$19:$D$22,Inputs!$D$14,0)</f>
        <v>0</v>
      </c>
      <c r="K266" s="94">
        <f ca="1">K238*INDEX($D$19:$D$22,Inputs!$D$14,0)</f>
        <v>0</v>
      </c>
      <c r="L266" s="94">
        <f ca="1">L238*INDEX($D$19:$D$22,Inputs!$D$14,0)</f>
        <v>0</v>
      </c>
      <c r="M266" s="94">
        <f ca="1">M238*INDEX($D$19:$D$22,Inputs!$D$14,0)</f>
        <v>0</v>
      </c>
      <c r="N266" s="94">
        <f ca="1">N238*INDEX($D$19:$D$22,Inputs!$D$14,0)</f>
        <v>0</v>
      </c>
      <c r="O266" s="94">
        <f ca="1">O238*INDEX($D$19:$D$22,Inputs!$D$14,0)</f>
        <v>0</v>
      </c>
      <c r="P266" s="94">
        <f ca="1">P238*INDEX($D$19:$D$22,Inputs!$D$14,0)</f>
        <v>0</v>
      </c>
      <c r="Q266" s="94">
        <f ca="1">Q238*INDEX($D$19:$D$22,Inputs!$D$14,0)</f>
        <v>0</v>
      </c>
      <c r="R266" s="94">
        <f ca="1">R238*INDEX($D$19:$D$22,Inputs!$D$14,0)</f>
        <v>0</v>
      </c>
      <c r="S266" s="94">
        <f ca="1">S238*INDEX($D$19:$D$22,Inputs!$D$14,0)</f>
        <v>0</v>
      </c>
      <c r="T266" s="94">
        <f ca="1">T238*INDEX($D$19:$D$22,Inputs!$D$14,0)</f>
        <v>0</v>
      </c>
      <c r="U266" s="94">
        <f ca="1">U238*INDEX($D$19:$D$22,Inputs!$D$14,0)</f>
        <v>0</v>
      </c>
      <c r="V266" s="94">
        <f ca="1">V238*INDEX($D$19:$D$22,Inputs!$D$14,0)</f>
        <v>0</v>
      </c>
      <c r="W266" s="94">
        <f ca="1">W238*INDEX($D$19:$D$22,Inputs!$D$14,0)</f>
        <v>0</v>
      </c>
      <c r="X266" s="94">
        <f ca="1">X238*INDEX($D$19:$D$22,Inputs!$D$14,0)</f>
        <v>0</v>
      </c>
      <c r="Y266" s="94">
        <f ca="1">Y238*INDEX($D$19:$D$22,Inputs!$D$14,0)</f>
        <v>0</v>
      </c>
      <c r="Z266" s="94">
        <f ca="1">Z238*INDEX($D$19:$D$22,Inputs!$D$14,0)</f>
        <v>0</v>
      </c>
      <c r="AA266" s="94">
        <f ca="1">AA238*INDEX($D$19:$D$22,Inputs!$D$14,0)</f>
        <v>0</v>
      </c>
      <c r="AB266" s="94">
        <f ca="1">AB238*INDEX($D$19:$D$22,Inputs!$D$14,0)</f>
        <v>0</v>
      </c>
      <c r="AC266" s="94">
        <f ca="1">AC238*INDEX($D$19:$D$22,Inputs!$D$14,0)</f>
        <v>0</v>
      </c>
      <c r="AD266" s="94">
        <f ca="1">AD238*INDEX($D$19:$D$22,Inputs!$D$14,0)</f>
        <v>0</v>
      </c>
      <c r="AE266" s="94">
        <f ca="1">AE238*INDEX($D$19:$D$22,Inputs!$D$14,0)</f>
        <v>0</v>
      </c>
      <c r="AF266" s="94">
        <f ca="1">AF238*INDEX($D$19:$D$22,Inputs!$D$14,0)</f>
        <v>0</v>
      </c>
      <c r="AG266" s="94">
        <f ca="1">AG238*INDEX($D$19:$D$22,Inputs!$D$14,0)</f>
        <v>0</v>
      </c>
      <c r="AH266" s="94">
        <f ca="1">AH238*INDEX($D$19:$D$22,Inputs!$D$14,0)</f>
        <v>0</v>
      </c>
      <c r="AI266" s="94">
        <f ca="1">AI238*INDEX($D$19:$D$22,Inputs!$D$14,0)</f>
        <v>0</v>
      </c>
      <c r="AJ266" s="94">
        <f ca="1">AJ238*INDEX($D$19:$D$22,Inputs!$D$14,0)</f>
        <v>0</v>
      </c>
      <c r="AK266" s="94">
        <f ca="1">AK238*INDEX($D$19:$D$22,Inputs!$D$14,0)</f>
        <v>0</v>
      </c>
      <c r="AL266" s="94">
        <f ca="1">AL238*INDEX($D$19:$D$22,Inputs!$D$14,0)</f>
        <v>0</v>
      </c>
      <c r="AM266" s="94">
        <f ca="1">AM238*INDEX($D$19:$D$22,Inputs!$D$14,0)</f>
        <v>0</v>
      </c>
      <c r="AN266" s="94">
        <f ca="1">AN238*INDEX($D$19:$D$22,Inputs!$D$14,0)</f>
        <v>0</v>
      </c>
      <c r="AO266" s="94">
        <f ca="1">AO238*INDEX($D$19:$D$22,Inputs!$D$14,0)</f>
        <v>0</v>
      </c>
      <c r="AP266" s="94">
        <f ca="1">AP238*INDEX($D$19:$D$22,Inputs!$D$14,0)</f>
        <v>0</v>
      </c>
      <c r="AQ266" s="94">
        <f ca="1">AQ238*INDEX($D$19:$D$22,Inputs!$D$14,0)</f>
        <v>0</v>
      </c>
      <c r="AR266" s="94">
        <f ca="1">AR238*INDEX($D$19:$D$22,Inputs!$D$14,0)</f>
        <v>0</v>
      </c>
      <c r="AS266" s="94">
        <f ca="1">AS238*INDEX($D$19:$D$22,Inputs!$D$14,0)</f>
        <v>0</v>
      </c>
      <c r="AT266" s="94">
        <f ca="1">AT238*INDEX($D$19:$D$22,Inputs!$D$14,0)</f>
        <v>0</v>
      </c>
      <c r="AU266" s="94">
        <f ca="1">AU238*INDEX($D$19:$D$22,Inputs!$D$14,0)</f>
        <v>0</v>
      </c>
      <c r="AV266" s="94">
        <f ca="1">AV238*INDEX($D$19:$D$22,Inputs!$D$14,0)</f>
        <v>0</v>
      </c>
      <c r="AW266" s="94">
        <f ca="1">AW238*INDEX($D$19:$D$22,Inputs!$D$14,0)</f>
        <v>0</v>
      </c>
      <c r="AX266" s="94">
        <f ca="1">AX238*INDEX($D$19:$D$22,Inputs!$D$14,0)</f>
        <v>0</v>
      </c>
      <c r="AY266" s="94">
        <f ca="1">AY238*INDEX($D$19:$D$22,Inputs!$D$14,0)</f>
        <v>0</v>
      </c>
      <c r="AZ266" s="94">
        <f ca="1">AZ238*INDEX($D$19:$D$22,Inputs!$D$14,0)</f>
        <v>0</v>
      </c>
      <c r="BA266" s="94">
        <f ca="1">BA238*INDEX($D$19:$D$22,Inputs!$D$14,0)</f>
        <v>0</v>
      </c>
      <c r="BB266" s="94">
        <f ca="1">BB238*INDEX($D$19:$D$22,Inputs!$D$14,0)</f>
        <v>0</v>
      </c>
      <c r="BC266" s="94">
        <f ca="1">BC238*INDEX($D$19:$D$22,Inputs!$D$14,0)</f>
        <v>0</v>
      </c>
      <c r="BD266" s="94">
        <f ca="1">BD238*INDEX($D$19:$D$22,Inputs!$D$14,0)</f>
        <v>0</v>
      </c>
      <c r="BE266" s="94">
        <f ca="1">BE238*INDEX($D$19:$D$22,Inputs!$D$14,0)</f>
        <v>0</v>
      </c>
      <c r="BF266" s="94">
        <f ca="1">BF238*INDEX($D$19:$D$22,Inputs!$D$14,0)</f>
        <v>0</v>
      </c>
      <c r="BG266" s="94">
        <f ca="1">BG238*INDEX($D$19:$D$22,Inputs!$D$14,0)</f>
        <v>0</v>
      </c>
      <c r="BH266" s="94">
        <f ca="1">BH238*INDEX($D$19:$D$22,Inputs!$D$14,0)</f>
        <v>0</v>
      </c>
      <c r="BI266" s="94">
        <f ca="1">BI238*INDEX($D$19:$D$22,Inputs!$D$14,0)</f>
        <v>0</v>
      </c>
      <c r="BJ266" s="94">
        <f ca="1">BJ238*INDEX($D$19:$D$22,Inputs!$D$14,0)</f>
        <v>0</v>
      </c>
      <c r="BK266" s="94">
        <f ca="1">BK238*INDEX($D$19:$D$22,Inputs!$D$14,0)</f>
        <v>0</v>
      </c>
      <c r="BL266" s="94">
        <f ca="1">BL238*INDEX($D$19:$D$22,Inputs!$D$14,0)</f>
        <v>0</v>
      </c>
      <c r="BM266" s="94">
        <f ca="1">BM238*INDEX($D$19:$D$22,Inputs!$D$14,0)</f>
        <v>0</v>
      </c>
      <c r="BN266" s="94">
        <f ca="1">BN238*INDEX($D$19:$D$22,Inputs!$D$14,0)</f>
        <v>0</v>
      </c>
      <c r="BO266" s="94">
        <f ca="1">BO238*INDEX($D$19:$D$22,Inputs!$D$14,0)</f>
        <v>0</v>
      </c>
      <c r="BP266" s="94">
        <f ca="1">BP238*INDEX($D$19:$D$22,Inputs!$D$14,0)</f>
        <v>0</v>
      </c>
      <c r="BQ266" s="94">
        <f ca="1">BQ238*INDEX($D$19:$D$22,Inputs!$D$14,0)</f>
        <v>0</v>
      </c>
      <c r="BR266" s="94">
        <f ca="1">BR238*INDEX($D$19:$D$22,Inputs!$D$14,0)</f>
        <v>0</v>
      </c>
      <c r="BS266" s="94">
        <f ca="1">BS238*INDEX($D$19:$D$22,Inputs!$D$14,0)</f>
        <v>0</v>
      </c>
      <c r="BT266" s="94">
        <f ca="1">BT238*INDEX($D$19:$D$22,Inputs!$D$14,0)</f>
        <v>0</v>
      </c>
      <c r="BU266" s="94">
        <f ca="1">BU238*INDEX($D$19:$D$22,Inputs!$D$14,0)</f>
        <v>0</v>
      </c>
      <c r="BV266" s="94">
        <f ca="1">BV238*INDEX($D$19:$D$22,Inputs!$D$14,0)</f>
        <v>0</v>
      </c>
      <c r="BW266" s="94">
        <f ca="1">BW238*INDEX($D$19:$D$22,Inputs!$D$14,0)</f>
        <v>0</v>
      </c>
      <c r="BX266" s="94">
        <f ca="1">BX238*INDEX($D$19:$D$22,Inputs!$D$14,0)</f>
        <v>0</v>
      </c>
      <c r="BY266" s="94">
        <f ca="1">BY238*INDEX($D$19:$D$22,Inputs!$D$14,0)</f>
        <v>0</v>
      </c>
      <c r="BZ266" s="94">
        <f ca="1">BZ238*INDEX($D$19:$D$22,Inputs!$D$14,0)</f>
        <v>0</v>
      </c>
      <c r="CA266" s="94">
        <f ca="1">CA238*INDEX($D$19:$D$22,Inputs!$D$14,0)</f>
        <v>0</v>
      </c>
      <c r="CB266" s="94">
        <f ca="1">CB238*INDEX($D$19:$D$22,Inputs!$D$14,0)</f>
        <v>0</v>
      </c>
      <c r="CC266" s="94">
        <f ca="1">CC238*INDEX($D$19:$D$22,Inputs!$D$14,0)</f>
        <v>0</v>
      </c>
    </row>
    <row r="267" spans="2:81" outlineLevel="1" x14ac:dyDescent="0.25">
      <c r="B267" s="92" t="str">
        <f>Inputs!B59</f>
        <v>[Not Used]</v>
      </c>
      <c r="C267" s="98" t="str">
        <f t="shared" si="342"/>
        <v>Real 2015</v>
      </c>
      <c r="F267" s="26">
        <f t="shared" ca="1" si="343"/>
        <v>0</v>
      </c>
      <c r="G267" s="31"/>
      <c r="H267" s="94">
        <f ca="1">H239*INDEX($D$19:$D$22,Inputs!$D$14,0)</f>
        <v>0</v>
      </c>
      <c r="I267" s="94">
        <f ca="1">I239*INDEX($D$19:$D$22,Inputs!$D$14,0)</f>
        <v>0</v>
      </c>
      <c r="J267" s="94">
        <f ca="1">J239*INDEX($D$19:$D$22,Inputs!$D$14,0)</f>
        <v>0</v>
      </c>
      <c r="K267" s="94">
        <f ca="1">K239*INDEX($D$19:$D$22,Inputs!$D$14,0)</f>
        <v>0</v>
      </c>
      <c r="L267" s="94">
        <f ca="1">L239*INDEX($D$19:$D$22,Inputs!$D$14,0)</f>
        <v>0</v>
      </c>
      <c r="M267" s="94">
        <f ca="1">M239*INDEX($D$19:$D$22,Inputs!$D$14,0)</f>
        <v>0</v>
      </c>
      <c r="N267" s="94">
        <f ca="1">N239*INDEX($D$19:$D$22,Inputs!$D$14,0)</f>
        <v>0</v>
      </c>
      <c r="O267" s="94">
        <f ca="1">O239*INDEX($D$19:$D$22,Inputs!$D$14,0)</f>
        <v>0</v>
      </c>
      <c r="P267" s="94">
        <f ca="1">P239*INDEX($D$19:$D$22,Inputs!$D$14,0)</f>
        <v>0</v>
      </c>
      <c r="Q267" s="94">
        <f ca="1">Q239*INDEX($D$19:$D$22,Inputs!$D$14,0)</f>
        <v>0</v>
      </c>
      <c r="R267" s="94">
        <f ca="1">R239*INDEX($D$19:$D$22,Inputs!$D$14,0)</f>
        <v>0</v>
      </c>
      <c r="S267" s="94">
        <f ca="1">S239*INDEX($D$19:$D$22,Inputs!$D$14,0)</f>
        <v>0</v>
      </c>
      <c r="T267" s="94">
        <f ca="1">T239*INDEX($D$19:$D$22,Inputs!$D$14,0)</f>
        <v>0</v>
      </c>
      <c r="U267" s="94">
        <f ca="1">U239*INDEX($D$19:$D$22,Inputs!$D$14,0)</f>
        <v>0</v>
      </c>
      <c r="V267" s="94">
        <f ca="1">V239*INDEX($D$19:$D$22,Inputs!$D$14,0)</f>
        <v>0</v>
      </c>
      <c r="W267" s="94">
        <f ca="1">W239*INDEX($D$19:$D$22,Inputs!$D$14,0)</f>
        <v>0</v>
      </c>
      <c r="X267" s="94">
        <f ca="1">X239*INDEX($D$19:$D$22,Inputs!$D$14,0)</f>
        <v>0</v>
      </c>
      <c r="Y267" s="94">
        <f ca="1">Y239*INDEX($D$19:$D$22,Inputs!$D$14,0)</f>
        <v>0</v>
      </c>
      <c r="Z267" s="94">
        <f ca="1">Z239*INDEX($D$19:$D$22,Inputs!$D$14,0)</f>
        <v>0</v>
      </c>
      <c r="AA267" s="94">
        <f ca="1">AA239*INDEX($D$19:$D$22,Inputs!$D$14,0)</f>
        <v>0</v>
      </c>
      <c r="AB267" s="94">
        <f ca="1">AB239*INDEX($D$19:$D$22,Inputs!$D$14,0)</f>
        <v>0</v>
      </c>
      <c r="AC267" s="94">
        <f ca="1">AC239*INDEX($D$19:$D$22,Inputs!$D$14,0)</f>
        <v>0</v>
      </c>
      <c r="AD267" s="94">
        <f ca="1">AD239*INDEX($D$19:$D$22,Inputs!$D$14,0)</f>
        <v>0</v>
      </c>
      <c r="AE267" s="94">
        <f ca="1">AE239*INDEX($D$19:$D$22,Inputs!$D$14,0)</f>
        <v>0</v>
      </c>
      <c r="AF267" s="94">
        <f ca="1">AF239*INDEX($D$19:$D$22,Inputs!$D$14,0)</f>
        <v>0</v>
      </c>
      <c r="AG267" s="94">
        <f ca="1">AG239*INDEX($D$19:$D$22,Inputs!$D$14,0)</f>
        <v>0</v>
      </c>
      <c r="AH267" s="94">
        <f ca="1">AH239*INDEX($D$19:$D$22,Inputs!$D$14,0)</f>
        <v>0</v>
      </c>
      <c r="AI267" s="94">
        <f ca="1">AI239*INDEX($D$19:$D$22,Inputs!$D$14,0)</f>
        <v>0</v>
      </c>
      <c r="AJ267" s="94">
        <f ca="1">AJ239*INDEX($D$19:$D$22,Inputs!$D$14,0)</f>
        <v>0</v>
      </c>
      <c r="AK267" s="94">
        <f ca="1">AK239*INDEX($D$19:$D$22,Inputs!$D$14,0)</f>
        <v>0</v>
      </c>
      <c r="AL267" s="94">
        <f ca="1">AL239*INDEX($D$19:$D$22,Inputs!$D$14,0)</f>
        <v>0</v>
      </c>
      <c r="AM267" s="94">
        <f ca="1">AM239*INDEX($D$19:$D$22,Inputs!$D$14,0)</f>
        <v>0</v>
      </c>
      <c r="AN267" s="94">
        <f ca="1">AN239*INDEX($D$19:$D$22,Inputs!$D$14,0)</f>
        <v>0</v>
      </c>
      <c r="AO267" s="94">
        <f ca="1">AO239*INDEX($D$19:$D$22,Inputs!$D$14,0)</f>
        <v>0</v>
      </c>
      <c r="AP267" s="94">
        <f ca="1">AP239*INDEX($D$19:$D$22,Inputs!$D$14,0)</f>
        <v>0</v>
      </c>
      <c r="AQ267" s="94">
        <f ca="1">AQ239*INDEX($D$19:$D$22,Inputs!$D$14,0)</f>
        <v>0</v>
      </c>
      <c r="AR267" s="94">
        <f ca="1">AR239*INDEX($D$19:$D$22,Inputs!$D$14,0)</f>
        <v>0</v>
      </c>
      <c r="AS267" s="94">
        <f ca="1">AS239*INDEX($D$19:$D$22,Inputs!$D$14,0)</f>
        <v>0</v>
      </c>
      <c r="AT267" s="94">
        <f ca="1">AT239*INDEX($D$19:$D$22,Inputs!$D$14,0)</f>
        <v>0</v>
      </c>
      <c r="AU267" s="94">
        <f ca="1">AU239*INDEX($D$19:$D$22,Inputs!$D$14,0)</f>
        <v>0</v>
      </c>
      <c r="AV267" s="94">
        <f ca="1">AV239*INDEX($D$19:$D$22,Inputs!$D$14,0)</f>
        <v>0</v>
      </c>
      <c r="AW267" s="94">
        <f ca="1">AW239*INDEX($D$19:$D$22,Inputs!$D$14,0)</f>
        <v>0</v>
      </c>
      <c r="AX267" s="94">
        <f ca="1">AX239*INDEX($D$19:$D$22,Inputs!$D$14,0)</f>
        <v>0</v>
      </c>
      <c r="AY267" s="94">
        <f ca="1">AY239*INDEX($D$19:$D$22,Inputs!$D$14,0)</f>
        <v>0</v>
      </c>
      <c r="AZ267" s="94">
        <f ca="1">AZ239*INDEX($D$19:$D$22,Inputs!$D$14,0)</f>
        <v>0</v>
      </c>
      <c r="BA267" s="94">
        <f ca="1">BA239*INDEX($D$19:$D$22,Inputs!$D$14,0)</f>
        <v>0</v>
      </c>
      <c r="BB267" s="94">
        <f ca="1">BB239*INDEX($D$19:$D$22,Inputs!$D$14,0)</f>
        <v>0</v>
      </c>
      <c r="BC267" s="94">
        <f ca="1">BC239*INDEX($D$19:$D$22,Inputs!$D$14,0)</f>
        <v>0</v>
      </c>
      <c r="BD267" s="94">
        <f ca="1">BD239*INDEX($D$19:$D$22,Inputs!$D$14,0)</f>
        <v>0</v>
      </c>
      <c r="BE267" s="94">
        <f ca="1">BE239*INDEX($D$19:$D$22,Inputs!$D$14,0)</f>
        <v>0</v>
      </c>
      <c r="BF267" s="94">
        <f ca="1">BF239*INDEX($D$19:$D$22,Inputs!$D$14,0)</f>
        <v>0</v>
      </c>
      <c r="BG267" s="94">
        <f ca="1">BG239*INDEX($D$19:$D$22,Inputs!$D$14,0)</f>
        <v>0</v>
      </c>
      <c r="BH267" s="94">
        <f ca="1">BH239*INDEX($D$19:$D$22,Inputs!$D$14,0)</f>
        <v>0</v>
      </c>
      <c r="BI267" s="94">
        <f ca="1">BI239*INDEX($D$19:$D$22,Inputs!$D$14,0)</f>
        <v>0</v>
      </c>
      <c r="BJ267" s="94">
        <f ca="1">BJ239*INDEX($D$19:$D$22,Inputs!$D$14,0)</f>
        <v>0</v>
      </c>
      <c r="BK267" s="94">
        <f ca="1">BK239*INDEX($D$19:$D$22,Inputs!$D$14,0)</f>
        <v>0</v>
      </c>
      <c r="BL267" s="94">
        <f ca="1">BL239*INDEX($D$19:$D$22,Inputs!$D$14,0)</f>
        <v>0</v>
      </c>
      <c r="BM267" s="94">
        <f ca="1">BM239*INDEX($D$19:$D$22,Inputs!$D$14,0)</f>
        <v>0</v>
      </c>
      <c r="BN267" s="94">
        <f ca="1">BN239*INDEX($D$19:$D$22,Inputs!$D$14,0)</f>
        <v>0</v>
      </c>
      <c r="BO267" s="94">
        <f ca="1">BO239*INDEX($D$19:$D$22,Inputs!$D$14,0)</f>
        <v>0</v>
      </c>
      <c r="BP267" s="94">
        <f ca="1">BP239*INDEX($D$19:$D$22,Inputs!$D$14,0)</f>
        <v>0</v>
      </c>
      <c r="BQ267" s="94">
        <f ca="1">BQ239*INDEX($D$19:$D$22,Inputs!$D$14,0)</f>
        <v>0</v>
      </c>
      <c r="BR267" s="94">
        <f ca="1">BR239*INDEX($D$19:$D$22,Inputs!$D$14,0)</f>
        <v>0</v>
      </c>
      <c r="BS267" s="94">
        <f ca="1">BS239*INDEX($D$19:$D$22,Inputs!$D$14,0)</f>
        <v>0</v>
      </c>
      <c r="BT267" s="94">
        <f ca="1">BT239*INDEX($D$19:$D$22,Inputs!$D$14,0)</f>
        <v>0</v>
      </c>
      <c r="BU267" s="94">
        <f ca="1">BU239*INDEX($D$19:$D$22,Inputs!$D$14,0)</f>
        <v>0</v>
      </c>
      <c r="BV267" s="94">
        <f ca="1">BV239*INDEX($D$19:$D$22,Inputs!$D$14,0)</f>
        <v>0</v>
      </c>
      <c r="BW267" s="94">
        <f ca="1">BW239*INDEX($D$19:$D$22,Inputs!$D$14,0)</f>
        <v>0</v>
      </c>
      <c r="BX267" s="94">
        <f ca="1">BX239*INDEX($D$19:$D$22,Inputs!$D$14,0)</f>
        <v>0</v>
      </c>
      <c r="BY267" s="94">
        <f ca="1">BY239*INDEX($D$19:$D$22,Inputs!$D$14,0)</f>
        <v>0</v>
      </c>
      <c r="BZ267" s="94">
        <f ca="1">BZ239*INDEX($D$19:$D$22,Inputs!$D$14,0)</f>
        <v>0</v>
      </c>
      <c r="CA267" s="94">
        <f ca="1">CA239*INDEX($D$19:$D$22,Inputs!$D$14,0)</f>
        <v>0</v>
      </c>
      <c r="CB267" s="94">
        <f ca="1">CB239*INDEX($D$19:$D$22,Inputs!$D$14,0)</f>
        <v>0</v>
      </c>
      <c r="CC267" s="94">
        <f ca="1">CC239*INDEX($D$19:$D$22,Inputs!$D$14,0)</f>
        <v>0</v>
      </c>
    </row>
    <row r="268" spans="2:81" outlineLevel="1" x14ac:dyDescent="0.25">
      <c r="B268" s="18" t="s">
        <v>59</v>
      </c>
      <c r="C268" s="98" t="str">
        <f t="shared" si="342"/>
        <v>Real 2015</v>
      </c>
      <c r="F268" s="267">
        <f t="shared" ca="1" si="343"/>
        <v>2063.6349751199809</v>
      </c>
      <c r="G268" s="31"/>
      <c r="H268" s="130">
        <f t="shared" ref="H268:AM268" ca="1" si="344">SUM(H243:H267)</f>
        <v>0</v>
      </c>
      <c r="I268" s="130">
        <f t="shared" ca="1" si="344"/>
        <v>0</v>
      </c>
      <c r="J268" s="130">
        <f t="shared" ca="1" si="344"/>
        <v>0</v>
      </c>
      <c r="K268" s="130">
        <f t="shared" ca="1" si="344"/>
        <v>0</v>
      </c>
      <c r="L268" s="130">
        <f t="shared" ca="1" si="344"/>
        <v>0</v>
      </c>
      <c r="M268" s="130">
        <f t="shared" ca="1" si="344"/>
        <v>118.93326824156065</v>
      </c>
      <c r="N268" s="130">
        <f t="shared" ca="1" si="344"/>
        <v>107.18414229321384</v>
      </c>
      <c r="O268" s="130">
        <f t="shared" ca="1" si="344"/>
        <v>103.64401365337588</v>
      </c>
      <c r="P268" s="130">
        <f t="shared" ca="1" si="344"/>
        <v>101.4040919830758</v>
      </c>
      <c r="Q268" s="130">
        <f t="shared" ca="1" si="344"/>
        <v>94.915176531822638</v>
      </c>
      <c r="R268" s="130">
        <f t="shared" ca="1" si="344"/>
        <v>83.993190268643872</v>
      </c>
      <c r="S268" s="130">
        <f t="shared" ca="1" si="344"/>
        <v>81.715519178388831</v>
      </c>
      <c r="T268" s="130">
        <f t="shared" ca="1" si="344"/>
        <v>81.715519178388831</v>
      </c>
      <c r="U268" s="130">
        <f t="shared" ca="1" si="344"/>
        <v>81.715519178388831</v>
      </c>
      <c r="V268" s="130">
        <f t="shared" ca="1" si="344"/>
        <v>81.715519178388831</v>
      </c>
      <c r="W268" s="130">
        <f t="shared" ca="1" si="344"/>
        <v>81.715519178388831</v>
      </c>
      <c r="X268" s="130">
        <f t="shared" ca="1" si="344"/>
        <v>81.715519178388831</v>
      </c>
      <c r="Y268" s="130">
        <f t="shared" ca="1" si="344"/>
        <v>81.715519178388831</v>
      </c>
      <c r="Z268" s="130">
        <f t="shared" ca="1" si="344"/>
        <v>81.715519178388831</v>
      </c>
      <c r="AA268" s="130">
        <f t="shared" ca="1" si="344"/>
        <v>81.715519178388831</v>
      </c>
      <c r="AB268" s="130">
        <f t="shared" ca="1" si="344"/>
        <v>81.715519178388831</v>
      </c>
      <c r="AC268" s="130">
        <f t="shared" ca="1" si="344"/>
        <v>81.715519178388831</v>
      </c>
      <c r="AD268" s="130">
        <f t="shared" ca="1" si="344"/>
        <v>81.715519178388831</v>
      </c>
      <c r="AE268" s="130">
        <f t="shared" ca="1" si="344"/>
        <v>81.715519178388831</v>
      </c>
      <c r="AF268" s="130">
        <f t="shared" ca="1" si="344"/>
        <v>21.585162265708163</v>
      </c>
      <c r="AG268" s="130">
        <f t="shared" ca="1" si="344"/>
        <v>21.585162265708163</v>
      </c>
      <c r="AH268" s="130">
        <f t="shared" ca="1" si="344"/>
        <v>21.585162265708163</v>
      </c>
      <c r="AI268" s="130">
        <f t="shared" ca="1" si="344"/>
        <v>21.585162265708163</v>
      </c>
      <c r="AJ268" s="130">
        <f t="shared" ca="1" si="344"/>
        <v>21.585162265708163</v>
      </c>
      <c r="AK268" s="130">
        <f t="shared" ca="1" si="344"/>
        <v>21.585162265708163</v>
      </c>
      <c r="AL268" s="130">
        <f t="shared" ca="1" si="344"/>
        <v>21.585162265708163</v>
      </c>
      <c r="AM268" s="130">
        <f t="shared" ca="1" si="344"/>
        <v>21.585162265708163</v>
      </c>
      <c r="AN268" s="130">
        <f t="shared" ref="AN268:BS268" ca="1" si="345">SUM(AN243:AN267)</f>
        <v>21.585162265708163</v>
      </c>
      <c r="AO268" s="130">
        <f t="shared" ca="1" si="345"/>
        <v>21.585162265708163</v>
      </c>
      <c r="AP268" s="130">
        <f t="shared" ca="1" si="345"/>
        <v>21.585162265708163</v>
      </c>
      <c r="AQ268" s="130">
        <f t="shared" ca="1" si="345"/>
        <v>21.585162265708163</v>
      </c>
      <c r="AR268" s="130">
        <f t="shared" ca="1" si="345"/>
        <v>21.585162265708163</v>
      </c>
      <c r="AS268" s="130">
        <f t="shared" ca="1" si="345"/>
        <v>18.696084935693374</v>
      </c>
      <c r="AT268" s="130">
        <f t="shared" ca="1" si="345"/>
        <v>15.381627424101884</v>
      </c>
      <c r="AU268" s="130">
        <f t="shared" ca="1" si="345"/>
        <v>8.7427684877472593</v>
      </c>
      <c r="AV268" s="130">
        <f t="shared" ca="1" si="345"/>
        <v>3.0786815569488977</v>
      </c>
      <c r="AW268" s="130">
        <f t="shared" ca="1" si="345"/>
        <v>2.9762701005258552</v>
      </c>
      <c r="AX268" s="130">
        <f t="shared" ca="1" si="345"/>
        <v>2.9762701005258552</v>
      </c>
      <c r="AY268" s="130">
        <f t="shared" ca="1" si="345"/>
        <v>2.9762701005258552</v>
      </c>
      <c r="AZ268" s="130">
        <f t="shared" ca="1" si="345"/>
        <v>2.9762701005258552</v>
      </c>
      <c r="BA268" s="130">
        <f t="shared" ca="1" si="345"/>
        <v>2.9762701005258552</v>
      </c>
      <c r="BB268" s="130">
        <f t="shared" ca="1" si="345"/>
        <v>2.9762701005258552</v>
      </c>
      <c r="BC268" s="130">
        <f t="shared" ca="1" si="345"/>
        <v>2.9762701005258552</v>
      </c>
      <c r="BD268" s="130">
        <f t="shared" ca="1" si="345"/>
        <v>2.9762701005258552</v>
      </c>
      <c r="BE268" s="130">
        <f t="shared" ca="1" si="345"/>
        <v>2.9762701005258552</v>
      </c>
      <c r="BF268" s="130">
        <f t="shared" ca="1" si="345"/>
        <v>2.9762701005258552</v>
      </c>
      <c r="BG268" s="130">
        <f t="shared" ca="1" si="345"/>
        <v>2.9762701005258552</v>
      </c>
      <c r="BH268" s="130">
        <f t="shared" ca="1" si="345"/>
        <v>2.9762701005258552</v>
      </c>
      <c r="BI268" s="130">
        <f t="shared" ca="1" si="345"/>
        <v>2.9762701005258552</v>
      </c>
      <c r="BJ268" s="130">
        <f t="shared" ca="1" si="345"/>
        <v>2.9762701005258552</v>
      </c>
      <c r="BK268" s="130">
        <f t="shared" ca="1" si="345"/>
        <v>2.9762701005258552</v>
      </c>
      <c r="BL268" s="130">
        <f t="shared" ca="1" si="345"/>
        <v>2.9762701005258552</v>
      </c>
      <c r="BM268" s="130">
        <f t="shared" ca="1" si="345"/>
        <v>2.9762701005258552</v>
      </c>
      <c r="BN268" s="130">
        <f t="shared" ca="1" si="345"/>
        <v>2.9762701005258552</v>
      </c>
      <c r="BO268" s="130">
        <f t="shared" ca="1" si="345"/>
        <v>2.9762701005258552</v>
      </c>
      <c r="BP268" s="130">
        <f t="shared" ca="1" si="345"/>
        <v>2.9762701005258552</v>
      </c>
      <c r="BQ268" s="130">
        <f t="shared" ca="1" si="345"/>
        <v>2.5528922210584697</v>
      </c>
      <c r="BR268" s="130">
        <f t="shared" ca="1" si="345"/>
        <v>1.5611536757050859</v>
      </c>
      <c r="BS268" s="130">
        <f t="shared" ca="1" si="345"/>
        <v>0.91144866019068127</v>
      </c>
      <c r="BT268" s="130">
        <f t="shared" ref="BT268:CC268" ca="1" si="346">SUM(BT243:BT267)</f>
        <v>0.20217440306347972</v>
      </c>
      <c r="BU268" s="130">
        <f t="shared" ca="1" si="346"/>
        <v>0</v>
      </c>
      <c r="BV268" s="130">
        <f t="shared" ca="1" si="346"/>
        <v>0</v>
      </c>
      <c r="BW268" s="130">
        <f t="shared" ca="1" si="346"/>
        <v>0</v>
      </c>
      <c r="BX268" s="130">
        <f t="shared" ca="1" si="346"/>
        <v>0</v>
      </c>
      <c r="BY268" s="130">
        <f t="shared" ca="1" si="346"/>
        <v>0</v>
      </c>
      <c r="BZ268" s="130">
        <f t="shared" ca="1" si="346"/>
        <v>0</v>
      </c>
      <c r="CA268" s="130">
        <f t="shared" ca="1" si="346"/>
        <v>0</v>
      </c>
      <c r="CB268" s="130">
        <f t="shared" ca="1" si="346"/>
        <v>0</v>
      </c>
      <c r="CC268" s="130">
        <f t="shared" ca="1" si="346"/>
        <v>0</v>
      </c>
    </row>
    <row r="269" spans="2:81" outlineLevel="1" x14ac:dyDescent="0.25">
      <c r="B269" s="33"/>
      <c r="C269" s="114"/>
      <c r="H269" s="264"/>
      <c r="I269" s="264"/>
      <c r="J269" s="264"/>
      <c r="K269" s="264"/>
      <c r="L269" s="264"/>
      <c r="M269" s="264"/>
      <c r="N269" s="264"/>
      <c r="O269" s="264"/>
      <c r="P269" s="264"/>
      <c r="Q269" s="264"/>
      <c r="R269" s="264"/>
      <c r="S269" s="264"/>
      <c r="T269" s="264"/>
      <c r="U269" s="264"/>
      <c r="V269" s="264"/>
      <c r="W269" s="264"/>
      <c r="X269" s="264"/>
      <c r="Y269" s="264"/>
      <c r="Z269" s="264"/>
      <c r="AA269" s="264"/>
      <c r="AB269" s="264"/>
      <c r="AC269" s="264"/>
      <c r="AD269" s="264"/>
      <c r="AE269" s="264"/>
      <c r="AF269" s="264"/>
      <c r="AG269" s="264"/>
      <c r="AH269" s="264"/>
      <c r="AI269" s="264"/>
      <c r="AJ269" s="264"/>
      <c r="AK269" s="264"/>
      <c r="AL269" s="264"/>
      <c r="AM269" s="264"/>
      <c r="AN269" s="264"/>
      <c r="AO269" s="264"/>
      <c r="AP269" s="264"/>
      <c r="AQ269" s="264"/>
      <c r="AR269" s="264"/>
      <c r="AS269" s="264"/>
      <c r="AT269" s="264"/>
      <c r="AU269" s="264"/>
      <c r="AV269" s="264"/>
      <c r="AW269" s="264"/>
      <c r="AX269" s="264"/>
      <c r="AY269" s="264"/>
      <c r="AZ269" s="264"/>
      <c r="BA269" s="264"/>
      <c r="BB269" s="264"/>
      <c r="BC269" s="264"/>
      <c r="BD269" s="264"/>
      <c r="BE269" s="264"/>
      <c r="BF269" s="264"/>
      <c r="BG269" s="264"/>
      <c r="BH269" s="264"/>
      <c r="BI269" s="264"/>
      <c r="BJ269" s="264"/>
      <c r="BK269" s="264"/>
      <c r="BL269" s="264"/>
      <c r="BM269" s="264"/>
      <c r="BN269" s="264"/>
      <c r="BO269" s="264"/>
      <c r="BP269" s="264"/>
      <c r="BQ269" s="264"/>
      <c r="BR269" s="264"/>
      <c r="BS269" s="264"/>
      <c r="BT269" s="264"/>
      <c r="BU269" s="264"/>
      <c r="BV269" s="264"/>
      <c r="BW269" s="264"/>
      <c r="BX269" s="264"/>
      <c r="BY269" s="264"/>
      <c r="BZ269" s="264"/>
      <c r="CA269" s="264"/>
      <c r="CB269" s="264"/>
      <c r="CC269" s="264"/>
    </row>
    <row r="270" spans="2:81" outlineLevel="1" x14ac:dyDescent="0.25">
      <c r="B270" s="24" t="s">
        <v>140</v>
      </c>
      <c r="C270" s="114"/>
      <c r="E270" s="265">
        <f ca="1">L210</f>
        <v>2063.6458221722764</v>
      </c>
      <c r="H270" s="264"/>
      <c r="I270" s="264"/>
      <c r="J270" s="264"/>
      <c r="K270" s="264"/>
      <c r="L270" s="264"/>
      <c r="M270" s="264"/>
      <c r="N270" s="264"/>
      <c r="O270" s="264"/>
      <c r="P270" s="264"/>
      <c r="Q270" s="264"/>
      <c r="R270" s="264"/>
      <c r="S270" s="264"/>
      <c r="T270" s="264"/>
      <c r="U270" s="264"/>
      <c r="V270" s="264"/>
      <c r="W270" s="264"/>
      <c r="X270" s="264"/>
      <c r="Y270" s="264"/>
      <c r="Z270" s="264"/>
      <c r="AA270" s="264"/>
      <c r="AB270" s="264"/>
      <c r="AC270" s="264"/>
      <c r="AD270" s="264"/>
      <c r="AE270" s="264"/>
      <c r="AF270" s="264"/>
      <c r="AG270" s="264"/>
      <c r="AH270" s="264"/>
      <c r="AI270" s="264"/>
      <c r="AJ270" s="264"/>
      <c r="AK270" s="264"/>
      <c r="AL270" s="264"/>
      <c r="AM270" s="264"/>
      <c r="AN270" s="264"/>
      <c r="AO270" s="264"/>
      <c r="AP270" s="264"/>
      <c r="AQ270" s="264"/>
      <c r="AR270" s="264"/>
      <c r="AS270" s="264"/>
      <c r="AT270" s="264"/>
      <c r="AU270" s="264"/>
      <c r="AV270" s="264"/>
      <c r="AW270" s="264"/>
      <c r="AX270" s="264"/>
      <c r="AY270" s="264"/>
      <c r="AZ270" s="264"/>
      <c r="BA270" s="264"/>
      <c r="BB270" s="264"/>
      <c r="BC270" s="264"/>
      <c r="BD270" s="264"/>
      <c r="BE270" s="264"/>
      <c r="BF270" s="264"/>
      <c r="BG270" s="264"/>
      <c r="BH270" s="264"/>
      <c r="BI270" s="264"/>
      <c r="BJ270" s="264"/>
      <c r="BK270" s="264"/>
      <c r="BL270" s="264"/>
      <c r="BM270" s="264"/>
      <c r="BN270" s="264"/>
      <c r="BO270" s="264"/>
      <c r="BP270" s="264"/>
      <c r="BQ270" s="264"/>
      <c r="BR270" s="264"/>
      <c r="BS270" s="264"/>
      <c r="BT270" s="264"/>
      <c r="BU270" s="264"/>
      <c r="BV270" s="264"/>
      <c r="BW270" s="264"/>
      <c r="BX270" s="264"/>
      <c r="BY270" s="264"/>
      <c r="BZ270" s="264"/>
      <c r="CA270" s="264"/>
      <c r="CB270" s="264"/>
      <c r="CC270" s="264"/>
    </row>
    <row r="271" spans="2:81" outlineLevel="1" x14ac:dyDescent="0.25">
      <c r="B271" s="24" t="s">
        <v>141</v>
      </c>
      <c r="C271" s="114"/>
      <c r="E271" s="265">
        <f ca="1">SUM(H268:CC268)</f>
        <v>2063.6349751199809</v>
      </c>
      <c r="H271" s="264"/>
      <c r="I271" s="264"/>
      <c r="J271" s="264"/>
      <c r="K271" s="264"/>
      <c r="L271" s="264"/>
      <c r="M271" s="264"/>
      <c r="N271" s="264"/>
      <c r="O271" s="264"/>
      <c r="P271" s="264"/>
      <c r="Q271" s="264"/>
      <c r="R271" s="264"/>
      <c r="S271" s="264"/>
      <c r="T271" s="264"/>
      <c r="U271" s="264"/>
      <c r="V271" s="264"/>
      <c r="W271" s="264"/>
      <c r="X271" s="264"/>
      <c r="Y271" s="264"/>
      <c r="Z271" s="264"/>
      <c r="AA271" s="264"/>
      <c r="AB271" s="264"/>
      <c r="AC271" s="264"/>
      <c r="AD271" s="264"/>
      <c r="AE271" s="264"/>
      <c r="AF271" s="264"/>
      <c r="AG271" s="264"/>
      <c r="AH271" s="264"/>
      <c r="AI271" s="264"/>
      <c r="AJ271" s="264"/>
      <c r="AK271" s="264"/>
      <c r="AL271" s="264"/>
      <c r="AM271" s="264"/>
      <c r="AN271" s="264"/>
      <c r="AO271" s="264"/>
      <c r="AP271" s="264"/>
      <c r="AQ271" s="264"/>
      <c r="AR271" s="264"/>
      <c r="AS271" s="264"/>
      <c r="AT271" s="264"/>
      <c r="AU271" s="264"/>
      <c r="AV271" s="264"/>
      <c r="AW271" s="264"/>
      <c r="AX271" s="264"/>
      <c r="AY271" s="264"/>
      <c r="AZ271" s="264"/>
      <c r="BA271" s="264"/>
      <c r="BB271" s="264"/>
      <c r="BC271" s="264"/>
      <c r="BD271" s="264"/>
      <c r="BE271" s="264"/>
      <c r="BF271" s="264"/>
      <c r="BG271" s="264"/>
      <c r="BH271" s="264"/>
      <c r="BI271" s="264"/>
      <c r="BJ271" s="264"/>
      <c r="BK271" s="264"/>
      <c r="BL271" s="264"/>
      <c r="BM271" s="264"/>
      <c r="BN271" s="264"/>
      <c r="BO271" s="264"/>
      <c r="BP271" s="264"/>
      <c r="BQ271" s="264"/>
      <c r="BR271" s="264"/>
      <c r="BS271" s="264"/>
      <c r="BT271" s="264"/>
      <c r="BU271" s="264"/>
      <c r="BV271" s="264"/>
      <c r="BW271" s="264"/>
      <c r="BX271" s="264"/>
      <c r="BY271" s="264"/>
      <c r="BZ271" s="264"/>
      <c r="CA271" s="264"/>
      <c r="CB271" s="264"/>
      <c r="CC271" s="264"/>
    </row>
    <row r="272" spans="2:81" outlineLevel="1" x14ac:dyDescent="0.25">
      <c r="B272" s="116" t="s">
        <v>142</v>
      </c>
      <c r="E272" s="230">
        <f ca="1">IF(ABS(ROUND(E271,1)-ROUND(E270,1))&gt;tolerance,1,0)</f>
        <v>0</v>
      </c>
    </row>
    <row r="274" spans="1:81" x14ac:dyDescent="0.25">
      <c r="A274" s="9" t="s">
        <v>57</v>
      </c>
      <c r="B274" s="9"/>
      <c r="C274" s="96"/>
      <c r="D274" s="10"/>
      <c r="E274" s="9"/>
      <c r="F274" s="9"/>
      <c r="G274" s="28"/>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c r="BB274" s="9"/>
      <c r="BC274" s="9"/>
      <c r="BD274" s="9"/>
      <c r="BE274" s="9"/>
      <c r="BF274" s="9"/>
      <c r="BG274" s="9"/>
      <c r="BH274" s="9"/>
      <c r="BI274" s="9"/>
      <c r="BJ274" s="9"/>
      <c r="BK274" s="9"/>
      <c r="BL274" s="9"/>
      <c r="BM274" s="9"/>
      <c r="BN274" s="9"/>
      <c r="BO274" s="9"/>
      <c r="BP274" s="9"/>
      <c r="BQ274" s="9"/>
      <c r="BR274" s="9"/>
      <c r="BS274" s="9"/>
      <c r="BT274" s="9"/>
      <c r="BU274" s="9"/>
      <c r="BV274" s="9"/>
      <c r="BW274" s="9"/>
      <c r="BX274" s="9"/>
      <c r="BY274" s="9"/>
      <c r="BZ274" s="9"/>
      <c r="CA274" s="9"/>
      <c r="CB274" s="9"/>
      <c r="CC274" s="9"/>
    </row>
  </sheetData>
  <conditionalFormatting sqref="H82:CC106 H108">
    <cfRule type="expression" dxfId="1" priority="3">
      <formula>H$4&gt;=$C$7</formula>
    </cfRule>
  </conditionalFormatting>
  <conditionalFormatting sqref="H55:CC79">
    <cfRule type="expression" dxfId="0" priority="1">
      <formula>H$4&gt;=$C$7</formula>
    </cfRule>
  </conditionalFormatting>
  <pageMargins left="0.7" right="0.7" top="0.75" bottom="0.75" header="0.3" footer="0.3"/>
  <pageSetup paperSize="14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workbookViewId="0">
      <selection activeCell="D33" sqref="D33"/>
    </sheetView>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12"/>
  <sheetViews>
    <sheetView topLeftCell="A131" zoomScale="90" workbookViewId="0">
      <selection activeCell="H143" sqref="H143:L153"/>
    </sheetView>
  </sheetViews>
  <sheetFormatPr defaultRowHeight="12.75" outlineLevelRow="1" x14ac:dyDescent="0.2"/>
  <cols>
    <col min="1" max="4" width="1" style="209" customWidth="1"/>
    <col min="5" max="5" width="0.85546875" style="345" customWidth="1"/>
    <col min="6" max="6" width="37" style="209" customWidth="1"/>
    <col min="7" max="7" width="15.5703125" style="209" customWidth="1"/>
    <col min="8" max="8" width="12.140625" style="376" bestFit="1" customWidth="1"/>
    <col min="9" max="9" width="11.85546875" style="377" customWidth="1"/>
    <col min="10" max="10" width="12.42578125" style="209" customWidth="1"/>
    <col min="11" max="11" width="11.85546875" style="209" customWidth="1"/>
    <col min="12" max="12" width="12.7109375" style="209" customWidth="1"/>
    <col min="13" max="13" width="13.140625" style="209" customWidth="1"/>
    <col min="14" max="14" width="13" style="209" customWidth="1"/>
    <col min="15" max="15" width="15.85546875" style="209" customWidth="1"/>
    <col min="16" max="16" width="15.7109375" style="209" customWidth="1"/>
    <col min="17" max="17" width="13" style="209" customWidth="1"/>
    <col min="18" max="21" width="13.140625" style="209" customWidth="1"/>
    <col min="22" max="24" width="11.85546875" style="209" customWidth="1"/>
    <col min="25" max="25" width="24.5703125" style="209" customWidth="1"/>
    <col min="26" max="26" width="11.7109375" style="209" bestFit="1" customWidth="1"/>
    <col min="27" max="27" width="11.7109375" style="378" bestFit="1" customWidth="1"/>
    <col min="28" max="28" width="12.28515625" style="209" customWidth="1"/>
    <col min="29" max="29" width="12" style="209" customWidth="1"/>
    <col min="30" max="30" width="10.42578125" style="209" customWidth="1"/>
    <col min="31" max="31" width="10.42578125" style="271" bestFit="1" customWidth="1"/>
    <col min="32" max="34" width="9.28515625" style="271" bestFit="1" customWidth="1"/>
    <col min="35" max="16384" width="9.140625" style="209"/>
  </cols>
  <sheetData>
    <row r="1" spans="1:47" x14ac:dyDescent="0.2">
      <c r="A1" s="210"/>
      <c r="B1" s="210"/>
      <c r="C1" s="210"/>
      <c r="D1" s="210"/>
      <c r="E1" s="210"/>
      <c r="F1" s="269"/>
      <c r="G1" s="269"/>
      <c r="H1" s="269"/>
      <c r="I1" s="269"/>
      <c r="J1" s="269"/>
      <c r="K1" s="269"/>
      <c r="L1" s="269"/>
      <c r="M1" s="269"/>
      <c r="N1" s="269"/>
      <c r="O1" s="269"/>
      <c r="P1" s="269"/>
      <c r="Q1" s="269"/>
      <c r="R1" s="269"/>
      <c r="S1" s="269"/>
      <c r="T1" s="269"/>
      <c r="U1" s="269"/>
      <c r="V1" s="269"/>
      <c r="W1" s="269"/>
      <c r="X1" s="269"/>
      <c r="Y1" s="270"/>
      <c r="Z1" s="271"/>
      <c r="AA1" s="270"/>
      <c r="AB1" s="271"/>
      <c r="AC1" s="271"/>
      <c r="AD1" s="271"/>
      <c r="AI1" s="216"/>
      <c r="AJ1" s="216"/>
      <c r="AK1" s="216"/>
      <c r="AL1" s="216"/>
      <c r="AM1" s="216"/>
      <c r="AN1" s="216"/>
      <c r="AO1" s="216"/>
      <c r="AP1" s="216"/>
      <c r="AQ1" s="216"/>
      <c r="AR1" s="216"/>
      <c r="AS1" s="216"/>
      <c r="AT1" s="216"/>
      <c r="AU1" s="216"/>
    </row>
    <row r="2" spans="1:47" ht="16.5" customHeight="1" x14ac:dyDescent="0.25">
      <c r="A2" s="210"/>
      <c r="B2" s="210"/>
      <c r="C2" s="210"/>
      <c r="D2" s="210"/>
      <c r="E2" s="210"/>
      <c r="F2" s="272" t="s">
        <v>146</v>
      </c>
      <c r="G2" s="383" t="s">
        <v>147</v>
      </c>
      <c r="H2" s="384"/>
      <c r="I2" s="269"/>
      <c r="J2" s="269"/>
      <c r="K2" s="269"/>
      <c r="L2" s="269"/>
      <c r="M2" s="269"/>
      <c r="N2" s="269"/>
      <c r="O2" s="269"/>
      <c r="P2" s="269"/>
      <c r="Q2" s="269"/>
      <c r="R2" s="269"/>
      <c r="S2" s="269"/>
      <c r="T2" s="269"/>
      <c r="U2" s="269"/>
      <c r="V2" s="269"/>
      <c r="W2" s="269"/>
      <c r="X2" s="273"/>
      <c r="Y2" s="270"/>
      <c r="Z2" s="270"/>
      <c r="AA2" s="270"/>
      <c r="AB2" s="271"/>
      <c r="AC2" s="271"/>
      <c r="AD2" s="271"/>
      <c r="AI2" s="216"/>
      <c r="AJ2" s="216"/>
      <c r="AK2" s="216"/>
      <c r="AL2" s="216"/>
      <c r="AM2" s="216"/>
      <c r="AN2" s="216"/>
      <c r="AO2" s="216"/>
      <c r="AP2" s="216"/>
      <c r="AQ2" s="216"/>
      <c r="AR2" s="216"/>
      <c r="AS2" s="216"/>
      <c r="AT2" s="216"/>
      <c r="AU2" s="216"/>
    </row>
    <row r="3" spans="1:47" s="211" customFormat="1" x14ac:dyDescent="0.2">
      <c r="A3" s="274"/>
      <c r="B3" s="274"/>
      <c r="C3" s="274"/>
      <c r="D3" s="274"/>
      <c r="E3" s="274"/>
      <c r="F3" s="275"/>
      <c r="G3" s="275"/>
      <c r="H3" s="274"/>
      <c r="I3" s="274"/>
      <c r="J3" s="274"/>
      <c r="K3" s="274"/>
      <c r="L3" s="274"/>
      <c r="M3" s="274"/>
      <c r="N3" s="274"/>
      <c r="O3" s="274"/>
      <c r="P3" s="274"/>
      <c r="Q3" s="274"/>
      <c r="R3" s="274"/>
      <c r="S3" s="274"/>
      <c r="T3" s="274"/>
      <c r="U3" s="274"/>
      <c r="V3" s="274"/>
      <c r="W3" s="274"/>
      <c r="X3" s="276"/>
      <c r="Y3" s="277"/>
      <c r="Z3" s="278"/>
      <c r="AA3" s="277"/>
      <c r="AB3" s="279"/>
      <c r="AC3" s="279"/>
      <c r="AD3" s="279"/>
      <c r="AE3" s="279"/>
      <c r="AF3" s="279"/>
      <c r="AG3" s="279"/>
      <c r="AH3" s="279"/>
      <c r="AI3" s="280"/>
      <c r="AJ3" s="280"/>
      <c r="AK3" s="280"/>
      <c r="AL3" s="280"/>
      <c r="AM3" s="280"/>
      <c r="AN3" s="280"/>
      <c r="AO3" s="280"/>
      <c r="AP3" s="280"/>
      <c r="AQ3" s="280"/>
      <c r="AR3" s="280"/>
      <c r="AS3" s="280"/>
      <c r="AT3" s="280"/>
      <c r="AU3" s="280"/>
    </row>
    <row r="4" spans="1:47" s="290" customFormat="1" ht="15.75" x14ac:dyDescent="0.25">
      <c r="A4" s="281"/>
      <c r="B4" s="281"/>
      <c r="C4" s="281"/>
      <c r="D4" s="281"/>
      <c r="E4" s="281"/>
      <c r="F4" s="282"/>
      <c r="G4" s="282"/>
      <c r="H4" s="283"/>
      <c r="I4" s="284"/>
      <c r="J4" s="282"/>
      <c r="K4" s="281"/>
      <c r="L4" s="281"/>
      <c r="M4" s="281"/>
      <c r="N4" s="281"/>
      <c r="O4" s="281"/>
      <c r="P4" s="281"/>
      <c r="Q4" s="281"/>
      <c r="R4" s="281"/>
      <c r="S4" s="281"/>
      <c r="T4" s="281"/>
      <c r="U4" s="281"/>
      <c r="V4" s="281"/>
      <c r="W4" s="281"/>
      <c r="X4" s="285"/>
      <c r="Y4" s="286"/>
      <c r="Z4" s="278"/>
      <c r="AA4" s="287"/>
      <c r="AB4" s="288"/>
      <c r="AC4" s="288"/>
      <c r="AD4" s="288"/>
      <c r="AE4" s="288"/>
      <c r="AF4" s="288"/>
      <c r="AG4" s="288"/>
      <c r="AH4" s="288"/>
      <c r="AI4" s="289"/>
      <c r="AJ4" s="289"/>
      <c r="AK4" s="289"/>
      <c r="AL4" s="289"/>
      <c r="AM4" s="289"/>
      <c r="AN4" s="289"/>
      <c r="AO4" s="289"/>
      <c r="AP4" s="289"/>
      <c r="AQ4" s="289"/>
      <c r="AR4" s="289"/>
      <c r="AS4" s="289"/>
      <c r="AT4" s="289"/>
      <c r="AU4" s="289"/>
    </row>
    <row r="5" spans="1:47" x14ac:dyDescent="0.2">
      <c r="A5" s="219"/>
      <c r="B5" s="219"/>
      <c r="C5" s="219"/>
      <c r="D5" s="219"/>
      <c r="E5" s="219"/>
      <c r="F5" s="291" t="s">
        <v>202</v>
      </c>
      <c r="G5" s="291"/>
      <c r="H5" s="291"/>
      <c r="I5" s="291"/>
      <c r="J5" s="292"/>
      <c r="K5" s="293"/>
      <c r="L5" s="292"/>
      <c r="M5" s="293"/>
      <c r="N5" s="292"/>
      <c r="O5" s="292"/>
      <c r="P5" s="292"/>
      <c r="Q5" s="292"/>
      <c r="R5" s="292"/>
      <c r="S5" s="292"/>
      <c r="T5" s="292"/>
      <c r="U5" s="292"/>
      <c r="V5" s="293"/>
      <c r="W5" s="293"/>
      <c r="X5" s="294"/>
      <c r="Y5" s="279"/>
      <c r="Z5" s="295"/>
      <c r="AA5" s="295"/>
      <c r="AB5" s="295"/>
      <c r="AC5" s="295"/>
      <c r="AD5" s="295"/>
      <c r="AE5" s="295"/>
      <c r="AF5" s="295"/>
      <c r="AG5" s="295"/>
      <c r="AH5" s="296"/>
      <c r="AI5" s="216"/>
      <c r="AJ5" s="216"/>
      <c r="AK5" s="216"/>
      <c r="AL5" s="216"/>
      <c r="AM5" s="216"/>
      <c r="AN5" s="216"/>
      <c r="AO5" s="216"/>
      <c r="AP5" s="216"/>
      <c r="AQ5" s="216"/>
      <c r="AR5" s="216"/>
      <c r="AS5" s="216"/>
      <c r="AT5" s="216"/>
      <c r="AU5" s="216"/>
    </row>
    <row r="6" spans="1:47" ht="45" customHeight="1" x14ac:dyDescent="0.2">
      <c r="A6" s="210"/>
      <c r="B6" s="210"/>
      <c r="C6" s="210"/>
      <c r="D6" s="210"/>
      <c r="E6" s="210"/>
      <c r="F6" s="297"/>
      <c r="G6" s="385" t="s">
        <v>148</v>
      </c>
      <c r="H6" s="385"/>
      <c r="I6" s="385"/>
      <c r="J6" s="298" t="s">
        <v>149</v>
      </c>
      <c r="K6" s="299" t="s">
        <v>150</v>
      </c>
      <c r="L6" s="299" t="s">
        <v>12</v>
      </c>
      <c r="M6" s="299" t="s">
        <v>151</v>
      </c>
      <c r="N6" s="299" t="s">
        <v>152</v>
      </c>
      <c r="O6" s="299" t="s">
        <v>153</v>
      </c>
      <c r="P6" s="299" t="s">
        <v>154</v>
      </c>
      <c r="Q6" s="299" t="s">
        <v>155</v>
      </c>
      <c r="R6" s="299" t="s">
        <v>156</v>
      </c>
      <c r="S6" s="299" t="s">
        <v>157</v>
      </c>
      <c r="T6" s="299" t="s">
        <v>158</v>
      </c>
      <c r="U6" s="299" t="s">
        <v>159</v>
      </c>
      <c r="V6" s="299" t="s">
        <v>160</v>
      </c>
      <c r="W6" s="300" t="s">
        <v>161</v>
      </c>
      <c r="X6" s="300" t="s">
        <v>162</v>
      </c>
      <c r="Y6" s="286"/>
      <c r="Z6" s="271"/>
      <c r="AA6" s="271"/>
      <c r="AB6" s="271"/>
      <c r="AC6" s="271"/>
      <c r="AD6" s="271"/>
      <c r="AF6" s="301"/>
      <c r="AG6" s="301"/>
      <c r="AH6" s="301"/>
      <c r="AI6" s="216"/>
      <c r="AJ6" s="216"/>
      <c r="AK6" s="216"/>
      <c r="AL6" s="216"/>
      <c r="AM6" s="216"/>
      <c r="AN6" s="216"/>
      <c r="AO6" s="216"/>
      <c r="AP6" s="216"/>
      <c r="AQ6" s="216"/>
      <c r="AR6" s="216"/>
      <c r="AS6" s="216"/>
      <c r="AT6" s="216"/>
      <c r="AU6" s="216"/>
    </row>
    <row r="7" spans="1:47" x14ac:dyDescent="0.2">
      <c r="A7" s="210"/>
      <c r="B7" s="210"/>
      <c r="C7" s="210"/>
      <c r="D7" s="210"/>
      <c r="E7" s="210"/>
      <c r="F7" s="302" t="s">
        <v>163</v>
      </c>
      <c r="G7" s="386" t="s">
        <v>0</v>
      </c>
      <c r="H7" s="387">
        <v>0</v>
      </c>
      <c r="I7" s="387">
        <v>0</v>
      </c>
      <c r="J7" s="303">
        <v>325.76605644542195</v>
      </c>
      <c r="K7" s="304">
        <v>24</v>
      </c>
      <c r="L7" s="305">
        <v>60</v>
      </c>
      <c r="M7" s="306">
        <v>35.907841816896223</v>
      </c>
      <c r="N7" s="306">
        <v>2.2138208017803498</v>
      </c>
      <c r="O7" s="306">
        <v>10.8405183996791</v>
      </c>
      <c r="P7" s="306">
        <v>5.9020859814153441</v>
      </c>
      <c r="Q7" s="306">
        <v>0</v>
      </c>
      <c r="R7" s="306">
        <v>0</v>
      </c>
      <c r="S7" s="303">
        <v>0</v>
      </c>
      <c r="T7" s="304" t="s">
        <v>164</v>
      </c>
      <c r="U7" s="305" t="s">
        <v>164</v>
      </c>
      <c r="V7" s="307">
        <v>2011</v>
      </c>
      <c r="W7" s="308">
        <v>40544</v>
      </c>
      <c r="X7" s="309">
        <v>5</v>
      </c>
      <c r="Y7" s="286"/>
      <c r="Z7" s="310"/>
      <c r="AA7" s="310"/>
      <c r="AB7" s="310"/>
      <c r="AC7" s="310"/>
      <c r="AD7" s="310"/>
      <c r="AE7" s="310"/>
      <c r="AF7" s="311"/>
      <c r="AG7" s="311"/>
      <c r="AH7" s="311"/>
      <c r="AI7" s="312"/>
      <c r="AJ7" s="216"/>
      <c r="AK7" s="216"/>
      <c r="AL7" s="216"/>
      <c r="AM7" s="216"/>
      <c r="AN7" s="216"/>
      <c r="AO7" s="216"/>
      <c r="AP7" s="216"/>
      <c r="AQ7" s="216"/>
      <c r="AR7" s="216"/>
      <c r="AS7" s="216"/>
      <c r="AT7" s="216"/>
      <c r="AU7" s="216"/>
    </row>
    <row r="8" spans="1:47" x14ac:dyDescent="0.2">
      <c r="A8" s="210"/>
      <c r="B8" s="210"/>
      <c r="C8" s="210"/>
      <c r="D8" s="210"/>
      <c r="E8" s="210"/>
      <c r="F8" s="302" t="s">
        <v>165</v>
      </c>
      <c r="G8" s="381" t="s">
        <v>1</v>
      </c>
      <c r="H8" s="382">
        <v>0</v>
      </c>
      <c r="I8" s="382">
        <v>0</v>
      </c>
      <c r="J8" s="313">
        <v>986.9678619007783</v>
      </c>
      <c r="K8" s="314">
        <v>24</v>
      </c>
      <c r="L8" s="315">
        <v>35.6</v>
      </c>
      <c r="M8" s="316">
        <v>76.481158183103773</v>
      </c>
      <c r="N8" s="316">
        <v>31.149295277452101</v>
      </c>
      <c r="O8" s="316">
        <v>-102.74614573227538</v>
      </c>
      <c r="P8" s="316">
        <v>-33.607398118534228</v>
      </c>
      <c r="Q8" s="316">
        <v>0</v>
      </c>
      <c r="R8" s="316">
        <v>0</v>
      </c>
      <c r="S8" s="313">
        <v>0</v>
      </c>
      <c r="T8" s="314" t="s">
        <v>164</v>
      </c>
      <c r="U8" s="315" t="s">
        <v>164</v>
      </c>
      <c r="V8" s="294"/>
      <c r="W8" s="294"/>
      <c r="X8" s="294"/>
      <c r="Y8" s="286"/>
      <c r="Z8" s="310"/>
      <c r="AA8" s="310"/>
      <c r="AB8" s="310"/>
      <c r="AC8" s="310"/>
      <c r="AD8" s="310"/>
      <c r="AE8" s="310"/>
      <c r="AF8" s="311"/>
      <c r="AG8" s="311"/>
      <c r="AH8" s="311"/>
      <c r="AI8" s="312"/>
      <c r="AJ8" s="216"/>
      <c r="AK8" s="216"/>
      <c r="AL8" s="216"/>
      <c r="AM8" s="216"/>
      <c r="AN8" s="216"/>
      <c r="AO8" s="216"/>
      <c r="AP8" s="216"/>
      <c r="AQ8" s="216"/>
      <c r="AR8" s="216"/>
      <c r="AS8" s="216"/>
      <c r="AT8" s="216"/>
      <c r="AU8" s="216"/>
    </row>
    <row r="9" spans="1:47" x14ac:dyDescent="0.2">
      <c r="A9" s="210"/>
      <c r="B9" s="210"/>
      <c r="C9" s="210"/>
      <c r="D9" s="210"/>
      <c r="E9" s="210"/>
      <c r="F9" s="302" t="s">
        <v>166</v>
      </c>
      <c r="G9" s="381" t="s">
        <v>2</v>
      </c>
      <c r="H9" s="382">
        <v>0</v>
      </c>
      <c r="I9" s="382">
        <v>0</v>
      </c>
      <c r="J9" s="313">
        <v>52.911662561128836</v>
      </c>
      <c r="K9" s="314">
        <v>5</v>
      </c>
      <c r="L9" s="315">
        <v>5</v>
      </c>
      <c r="M9" s="316">
        <v>0</v>
      </c>
      <c r="N9" s="316">
        <v>3.68338023674408</v>
      </c>
      <c r="O9" s="316">
        <v>-1.4688980358209001</v>
      </c>
      <c r="P9" s="316">
        <v>-0.79973689317327668</v>
      </c>
      <c r="Q9" s="316">
        <v>0</v>
      </c>
      <c r="R9" s="316">
        <v>0</v>
      </c>
      <c r="S9" s="313">
        <v>0</v>
      </c>
      <c r="T9" s="314" t="s">
        <v>164</v>
      </c>
      <c r="U9" s="315" t="s">
        <v>164</v>
      </c>
      <c r="V9" s="294"/>
      <c r="W9" s="294"/>
      <c r="X9" s="294"/>
      <c r="Y9" s="286"/>
      <c r="Z9" s="310"/>
      <c r="AA9" s="310"/>
      <c r="AB9" s="310"/>
      <c r="AC9" s="310"/>
      <c r="AD9" s="310"/>
      <c r="AE9" s="310"/>
      <c r="AF9" s="311"/>
      <c r="AG9" s="311"/>
      <c r="AH9" s="311"/>
      <c r="AI9" s="312"/>
      <c r="AJ9" s="216"/>
      <c r="AK9" s="216"/>
      <c r="AL9" s="216"/>
      <c r="AM9" s="216"/>
      <c r="AN9" s="216"/>
      <c r="AO9" s="216"/>
      <c r="AP9" s="216"/>
      <c r="AQ9" s="216"/>
      <c r="AR9" s="216"/>
      <c r="AS9" s="216"/>
      <c r="AT9" s="216"/>
      <c r="AU9" s="216"/>
    </row>
    <row r="10" spans="1:47" x14ac:dyDescent="0.2">
      <c r="A10" s="210"/>
      <c r="B10" s="210"/>
      <c r="C10" s="210"/>
      <c r="D10" s="210"/>
      <c r="E10" s="210"/>
      <c r="F10" s="302" t="s">
        <v>167</v>
      </c>
      <c r="G10" s="381" t="s">
        <v>3</v>
      </c>
      <c r="H10" s="382">
        <v>0</v>
      </c>
      <c r="I10" s="382">
        <v>0</v>
      </c>
      <c r="J10" s="313">
        <v>3.8187604457113258</v>
      </c>
      <c r="K10" s="314">
        <v>5</v>
      </c>
      <c r="L10" s="315">
        <v>5</v>
      </c>
      <c r="M10" s="316">
        <v>0</v>
      </c>
      <c r="N10" s="316">
        <v>0.451647666440749</v>
      </c>
      <c r="O10" s="316">
        <v>0</v>
      </c>
      <c r="P10" s="316">
        <v>0</v>
      </c>
      <c r="Q10" s="316">
        <v>0</v>
      </c>
      <c r="R10" s="316">
        <v>0</v>
      </c>
      <c r="S10" s="313">
        <v>0</v>
      </c>
      <c r="T10" s="314" t="s">
        <v>164</v>
      </c>
      <c r="U10" s="315" t="s">
        <v>164</v>
      </c>
      <c r="V10" s="294"/>
      <c r="W10" s="294"/>
      <c r="X10" s="294"/>
      <c r="Y10" s="286"/>
      <c r="Z10" s="310"/>
      <c r="AA10" s="310"/>
      <c r="AB10" s="310"/>
      <c r="AC10" s="310"/>
      <c r="AD10" s="310"/>
      <c r="AE10" s="310"/>
      <c r="AF10" s="311"/>
      <c r="AG10" s="311"/>
      <c r="AH10" s="311"/>
      <c r="AI10" s="312"/>
      <c r="AJ10" s="216"/>
      <c r="AK10" s="216"/>
      <c r="AL10" s="216"/>
      <c r="AM10" s="216"/>
      <c r="AN10" s="216"/>
      <c r="AO10" s="216"/>
      <c r="AP10" s="216"/>
      <c r="AQ10" s="216"/>
      <c r="AR10" s="216"/>
      <c r="AS10" s="216"/>
      <c r="AT10" s="216"/>
      <c r="AU10" s="216"/>
    </row>
    <row r="11" spans="1:47" x14ac:dyDescent="0.2">
      <c r="A11" s="210"/>
      <c r="B11" s="210"/>
      <c r="C11" s="210"/>
      <c r="D11" s="210"/>
      <c r="E11" s="210"/>
      <c r="F11" s="302" t="s">
        <v>168</v>
      </c>
      <c r="G11" s="381" t="s">
        <v>4</v>
      </c>
      <c r="H11" s="382">
        <v>0</v>
      </c>
      <c r="I11" s="382">
        <v>0</v>
      </c>
      <c r="J11" s="313">
        <v>0</v>
      </c>
      <c r="K11" s="314">
        <v>5</v>
      </c>
      <c r="L11" s="315">
        <v>5</v>
      </c>
      <c r="M11" s="316">
        <v>0</v>
      </c>
      <c r="N11" s="316">
        <v>0</v>
      </c>
      <c r="O11" s="316">
        <v>-0.52071566113552481</v>
      </c>
      <c r="P11" s="316">
        <v>0.52071566113552503</v>
      </c>
      <c r="Q11" s="316">
        <v>0</v>
      </c>
      <c r="R11" s="316">
        <v>0</v>
      </c>
      <c r="S11" s="313">
        <v>0</v>
      </c>
      <c r="T11" s="314" t="s">
        <v>164</v>
      </c>
      <c r="U11" s="315" t="s">
        <v>164</v>
      </c>
      <c r="V11" s="294"/>
      <c r="W11" s="294"/>
      <c r="X11" s="294"/>
      <c r="Y11" s="286"/>
      <c r="Z11" s="310"/>
      <c r="AA11" s="310"/>
      <c r="AB11" s="310"/>
      <c r="AC11" s="310"/>
      <c r="AD11" s="310"/>
      <c r="AE11" s="310"/>
      <c r="AF11" s="311"/>
      <c r="AG11" s="311"/>
      <c r="AH11" s="311"/>
      <c r="AI11" s="312"/>
      <c r="AJ11" s="216"/>
      <c r="AK11" s="216"/>
      <c r="AL11" s="216"/>
      <c r="AM11" s="216"/>
      <c r="AN11" s="216"/>
      <c r="AO11" s="216"/>
      <c r="AP11" s="216"/>
      <c r="AQ11" s="216"/>
      <c r="AR11" s="216"/>
      <c r="AS11" s="216"/>
      <c r="AT11" s="216"/>
      <c r="AU11" s="216"/>
    </row>
    <row r="12" spans="1:47" x14ac:dyDescent="0.2">
      <c r="A12" s="210"/>
      <c r="B12" s="210"/>
      <c r="C12" s="210"/>
      <c r="D12" s="210"/>
      <c r="E12" s="210"/>
      <c r="F12" s="302" t="s">
        <v>169</v>
      </c>
      <c r="G12" s="381" t="s">
        <v>5</v>
      </c>
      <c r="H12" s="382">
        <v>0</v>
      </c>
      <c r="I12" s="382">
        <v>0</v>
      </c>
      <c r="J12" s="313">
        <v>1.8318234807414626</v>
      </c>
      <c r="K12" s="314">
        <v>5</v>
      </c>
      <c r="L12" s="315">
        <v>5</v>
      </c>
      <c r="M12" s="316">
        <v>9.42</v>
      </c>
      <c r="N12" s="316">
        <v>23.9751040822999</v>
      </c>
      <c r="O12" s="316">
        <v>2.9544267620009155</v>
      </c>
      <c r="P12" s="316">
        <v>9.7688538395575737</v>
      </c>
      <c r="Q12" s="316">
        <v>0</v>
      </c>
      <c r="R12" s="316">
        <v>0</v>
      </c>
      <c r="S12" s="313">
        <v>0</v>
      </c>
      <c r="T12" s="314" t="s">
        <v>164</v>
      </c>
      <c r="U12" s="315" t="s">
        <v>164</v>
      </c>
      <c r="V12" s="294"/>
      <c r="W12" s="294"/>
      <c r="X12" s="294"/>
      <c r="Y12" s="286"/>
      <c r="Z12" s="310"/>
      <c r="AA12" s="310"/>
      <c r="AB12" s="310"/>
      <c r="AC12" s="310"/>
      <c r="AD12" s="310"/>
      <c r="AE12" s="310"/>
      <c r="AF12" s="311"/>
      <c r="AG12" s="311"/>
      <c r="AH12" s="311"/>
      <c r="AI12" s="312"/>
      <c r="AJ12" s="216"/>
      <c r="AK12" s="216"/>
      <c r="AL12" s="216"/>
      <c r="AM12" s="216"/>
      <c r="AN12" s="216"/>
      <c r="AO12" s="216"/>
      <c r="AP12" s="216"/>
      <c r="AQ12" s="216"/>
      <c r="AR12" s="216"/>
      <c r="AS12" s="216"/>
      <c r="AT12" s="216"/>
      <c r="AU12" s="216"/>
    </row>
    <row r="13" spans="1:47" x14ac:dyDescent="0.2">
      <c r="A13" s="210"/>
      <c r="B13" s="210"/>
      <c r="C13" s="210"/>
      <c r="D13" s="210"/>
      <c r="E13" s="210"/>
      <c r="F13" s="302" t="s">
        <v>170</v>
      </c>
      <c r="G13" s="381" t="s">
        <v>6</v>
      </c>
      <c r="H13" s="382">
        <v>0</v>
      </c>
      <c r="I13" s="382">
        <v>0</v>
      </c>
      <c r="J13" s="313">
        <v>27.927395021584559</v>
      </c>
      <c r="K13" s="314">
        <v>5</v>
      </c>
      <c r="L13" s="315">
        <v>7.5</v>
      </c>
      <c r="M13" s="316">
        <v>3.05</v>
      </c>
      <c r="N13" s="316">
        <v>3.4502228584944099</v>
      </c>
      <c r="O13" s="316">
        <v>-1.1844219783912084</v>
      </c>
      <c r="P13" s="316">
        <v>-0.64485480278783802</v>
      </c>
      <c r="Q13" s="316">
        <v>0</v>
      </c>
      <c r="R13" s="316">
        <v>0</v>
      </c>
      <c r="S13" s="313">
        <v>0</v>
      </c>
      <c r="T13" s="314" t="s">
        <v>164</v>
      </c>
      <c r="U13" s="315" t="s">
        <v>164</v>
      </c>
      <c r="V13" s="294"/>
      <c r="W13" s="294"/>
      <c r="X13" s="294"/>
      <c r="Y13" s="286"/>
      <c r="Z13" s="310"/>
      <c r="AA13" s="310"/>
      <c r="AB13" s="310"/>
      <c r="AC13" s="310"/>
      <c r="AD13" s="310"/>
      <c r="AE13" s="310"/>
      <c r="AF13" s="311"/>
      <c r="AG13" s="311"/>
      <c r="AH13" s="311"/>
      <c r="AI13" s="312"/>
      <c r="AJ13" s="216"/>
      <c r="AK13" s="216"/>
      <c r="AL13" s="216"/>
      <c r="AM13" s="216"/>
      <c r="AN13" s="216"/>
      <c r="AO13" s="216"/>
      <c r="AP13" s="216"/>
      <c r="AQ13" s="216"/>
      <c r="AR13" s="216"/>
      <c r="AS13" s="216"/>
      <c r="AT13" s="216"/>
      <c r="AU13" s="216"/>
    </row>
    <row r="14" spans="1:47" x14ac:dyDescent="0.2">
      <c r="A14" s="210"/>
      <c r="B14" s="210"/>
      <c r="C14" s="210"/>
      <c r="D14" s="210"/>
      <c r="E14" s="210"/>
      <c r="F14" s="302" t="s">
        <v>171</v>
      </c>
      <c r="G14" s="381" t="s">
        <v>7</v>
      </c>
      <c r="H14" s="382">
        <v>0</v>
      </c>
      <c r="I14" s="382">
        <v>0</v>
      </c>
      <c r="J14" s="313">
        <v>0</v>
      </c>
      <c r="K14" s="314">
        <v>5</v>
      </c>
      <c r="L14" s="314">
        <v>5</v>
      </c>
      <c r="M14" s="316">
        <v>0</v>
      </c>
      <c r="N14" s="316">
        <v>0</v>
      </c>
      <c r="O14" s="316">
        <v>0</v>
      </c>
      <c r="P14" s="316">
        <v>26.225999999999999</v>
      </c>
      <c r="Q14" s="316">
        <v>0</v>
      </c>
      <c r="R14" s="316">
        <v>0</v>
      </c>
      <c r="S14" s="313">
        <v>0</v>
      </c>
      <c r="T14" s="314" t="s">
        <v>164</v>
      </c>
      <c r="U14" s="314" t="s">
        <v>164</v>
      </c>
      <c r="V14" s="294"/>
      <c r="W14" s="294"/>
      <c r="X14" s="294"/>
      <c r="Y14" s="286"/>
      <c r="Z14" s="271"/>
      <c r="AA14" s="271"/>
      <c r="AB14" s="271"/>
      <c r="AC14" s="271"/>
      <c r="AD14" s="271"/>
      <c r="AF14" s="311"/>
      <c r="AG14" s="311"/>
      <c r="AH14" s="311"/>
      <c r="AI14" s="312"/>
      <c r="AJ14" s="216"/>
      <c r="AK14" s="216"/>
      <c r="AL14" s="216"/>
      <c r="AM14" s="216"/>
      <c r="AN14" s="216"/>
      <c r="AO14" s="216"/>
      <c r="AP14" s="216"/>
      <c r="AQ14" s="216"/>
      <c r="AR14" s="216"/>
      <c r="AS14" s="216"/>
      <c r="AT14" s="216"/>
      <c r="AU14" s="216"/>
    </row>
    <row r="15" spans="1:47" x14ac:dyDescent="0.2">
      <c r="A15" s="210"/>
      <c r="B15" s="210"/>
      <c r="C15" s="210"/>
      <c r="D15" s="210"/>
      <c r="E15" s="210"/>
      <c r="F15" s="302" t="s">
        <v>172</v>
      </c>
      <c r="G15" s="381" t="s">
        <v>8</v>
      </c>
      <c r="H15" s="382">
        <v>0</v>
      </c>
      <c r="I15" s="382">
        <v>0</v>
      </c>
      <c r="J15" s="313">
        <v>0</v>
      </c>
      <c r="K15" s="314">
        <v>5</v>
      </c>
      <c r="L15" s="315">
        <v>5</v>
      </c>
      <c r="M15" s="316">
        <v>0</v>
      </c>
      <c r="N15" s="316">
        <v>0</v>
      </c>
      <c r="O15" s="316">
        <v>0</v>
      </c>
      <c r="P15" s="316">
        <v>5.8280000000000003</v>
      </c>
      <c r="Q15" s="316">
        <v>0</v>
      </c>
      <c r="R15" s="316">
        <v>0</v>
      </c>
      <c r="S15" s="316">
        <v>0</v>
      </c>
      <c r="T15" s="314" t="s">
        <v>164</v>
      </c>
      <c r="U15" s="314" t="s">
        <v>164</v>
      </c>
      <c r="V15" s="294"/>
      <c r="W15" s="294"/>
      <c r="X15" s="294"/>
      <c r="Y15" s="286"/>
      <c r="Z15" s="271"/>
      <c r="AA15" s="271"/>
      <c r="AB15" s="271"/>
      <c r="AC15" s="271"/>
      <c r="AD15" s="271"/>
      <c r="AF15" s="311"/>
      <c r="AG15" s="311"/>
      <c r="AH15" s="311"/>
      <c r="AI15" s="312"/>
      <c r="AJ15" s="216"/>
      <c r="AK15" s="216"/>
      <c r="AL15" s="216"/>
      <c r="AM15" s="216"/>
      <c r="AN15" s="216"/>
      <c r="AO15" s="216"/>
      <c r="AP15" s="216"/>
      <c r="AQ15" s="216"/>
      <c r="AR15" s="216"/>
      <c r="AS15" s="216"/>
      <c r="AT15" s="216"/>
      <c r="AU15" s="216"/>
    </row>
    <row r="16" spans="1:47" x14ac:dyDescent="0.2">
      <c r="A16" s="210"/>
      <c r="B16" s="210"/>
      <c r="C16" s="210"/>
      <c r="D16" s="210"/>
      <c r="E16" s="210"/>
      <c r="F16" s="302" t="s">
        <v>173</v>
      </c>
      <c r="G16" s="381" t="s">
        <v>14</v>
      </c>
      <c r="H16" s="382">
        <v>0</v>
      </c>
      <c r="I16" s="382">
        <v>0</v>
      </c>
      <c r="J16" s="313">
        <v>0</v>
      </c>
      <c r="K16" s="314">
        <v>40</v>
      </c>
      <c r="L16" s="317">
        <v>40.429350107753351</v>
      </c>
      <c r="M16" s="316">
        <v>0</v>
      </c>
      <c r="N16" s="316">
        <v>0</v>
      </c>
      <c r="O16" s="316">
        <v>0</v>
      </c>
      <c r="P16" s="316">
        <v>0</v>
      </c>
      <c r="Q16" s="316">
        <v>0</v>
      </c>
      <c r="R16" s="316">
        <v>0</v>
      </c>
      <c r="S16" s="316">
        <v>0</v>
      </c>
      <c r="T16" s="314" t="s">
        <v>164</v>
      </c>
      <c r="U16" s="314" t="s">
        <v>164</v>
      </c>
      <c r="V16" s="294"/>
      <c r="W16" s="294"/>
      <c r="X16" s="294"/>
      <c r="Y16" s="286"/>
      <c r="Z16" s="279"/>
      <c r="AA16" s="271"/>
      <c r="AB16" s="271"/>
      <c r="AC16" s="271"/>
      <c r="AD16" s="271"/>
      <c r="AI16" s="216"/>
      <c r="AJ16" s="216"/>
      <c r="AK16" s="216"/>
      <c r="AL16" s="216"/>
      <c r="AM16" s="216"/>
      <c r="AN16" s="216"/>
      <c r="AO16" s="216"/>
      <c r="AP16" s="216"/>
      <c r="AQ16" s="216"/>
      <c r="AR16" s="216"/>
      <c r="AS16" s="216"/>
      <c r="AT16" s="216"/>
      <c r="AU16" s="216"/>
    </row>
    <row r="17" spans="1:47" x14ac:dyDescent="0.2">
      <c r="A17" s="210"/>
      <c r="B17" s="210"/>
      <c r="C17" s="210"/>
      <c r="D17" s="210"/>
      <c r="E17" s="210"/>
      <c r="F17" s="302" t="s">
        <v>174</v>
      </c>
      <c r="G17" s="388"/>
      <c r="H17" s="389"/>
      <c r="I17" s="389"/>
      <c r="J17" s="313"/>
      <c r="K17" s="314"/>
      <c r="L17" s="318"/>
      <c r="M17" s="319"/>
      <c r="N17" s="316"/>
      <c r="O17" s="316"/>
      <c r="P17" s="316"/>
      <c r="Q17" s="316"/>
      <c r="R17" s="316"/>
      <c r="S17" s="316"/>
      <c r="T17" s="314"/>
      <c r="U17" s="314"/>
      <c r="V17" s="294"/>
      <c r="W17" s="294"/>
      <c r="X17" s="294"/>
      <c r="Y17" s="320"/>
      <c r="Z17" s="279"/>
      <c r="AA17" s="271"/>
      <c r="AB17" s="271"/>
      <c r="AC17" s="271"/>
      <c r="AD17" s="271"/>
      <c r="AI17" s="216"/>
      <c r="AJ17" s="216"/>
      <c r="AK17" s="216"/>
      <c r="AL17" s="216"/>
      <c r="AM17" s="216"/>
      <c r="AN17" s="216"/>
      <c r="AO17" s="216"/>
      <c r="AP17" s="216"/>
      <c r="AQ17" s="216"/>
      <c r="AR17" s="216"/>
      <c r="AS17" s="216"/>
      <c r="AT17" s="216"/>
      <c r="AU17" s="216"/>
    </row>
    <row r="18" spans="1:47" x14ac:dyDescent="0.2">
      <c r="A18" s="210"/>
      <c r="B18" s="210"/>
      <c r="C18" s="210"/>
      <c r="D18" s="210"/>
      <c r="E18" s="210"/>
      <c r="F18" s="302" t="s">
        <v>175</v>
      </c>
      <c r="G18" s="388"/>
      <c r="H18" s="389"/>
      <c r="I18" s="389"/>
      <c r="J18" s="313"/>
      <c r="K18" s="314"/>
      <c r="L18" s="318"/>
      <c r="M18" s="319"/>
      <c r="N18" s="316"/>
      <c r="O18" s="316"/>
      <c r="P18" s="316"/>
      <c r="Q18" s="316"/>
      <c r="R18" s="316"/>
      <c r="S18" s="316"/>
      <c r="T18" s="314"/>
      <c r="U18" s="314"/>
      <c r="V18" s="294"/>
      <c r="W18" s="294"/>
      <c r="X18" s="294"/>
      <c r="Y18" s="294"/>
      <c r="Z18" s="208"/>
      <c r="AA18" s="208"/>
      <c r="AB18" s="208"/>
      <c r="AC18" s="208"/>
      <c r="AD18" s="208"/>
      <c r="AI18" s="216"/>
      <c r="AJ18" s="216"/>
      <c r="AK18" s="216"/>
      <c r="AL18" s="216"/>
      <c r="AM18" s="216"/>
      <c r="AN18" s="216"/>
      <c r="AO18" s="216"/>
      <c r="AP18" s="216"/>
      <c r="AQ18" s="216"/>
      <c r="AR18" s="216"/>
      <c r="AS18" s="216"/>
      <c r="AT18" s="216"/>
      <c r="AU18" s="216"/>
    </row>
    <row r="19" spans="1:47" x14ac:dyDescent="0.2">
      <c r="A19" s="210"/>
      <c r="B19" s="210"/>
      <c r="C19" s="210"/>
      <c r="D19" s="210"/>
      <c r="E19" s="210"/>
      <c r="F19" s="302" t="s">
        <v>176</v>
      </c>
      <c r="G19" s="388"/>
      <c r="H19" s="389"/>
      <c r="I19" s="389"/>
      <c r="J19" s="313"/>
      <c r="K19" s="314"/>
      <c r="L19" s="318"/>
      <c r="M19" s="319"/>
      <c r="N19" s="316"/>
      <c r="O19" s="316"/>
      <c r="P19" s="316"/>
      <c r="Q19" s="316"/>
      <c r="R19" s="316"/>
      <c r="S19" s="316"/>
      <c r="T19" s="314"/>
      <c r="U19" s="314"/>
      <c r="V19" s="294"/>
      <c r="W19" s="294"/>
      <c r="X19" s="294"/>
      <c r="Y19" s="294"/>
      <c r="Z19" s="208"/>
      <c r="AA19" s="208"/>
      <c r="AB19" s="208"/>
      <c r="AC19" s="208"/>
      <c r="AD19" s="208"/>
      <c r="AI19" s="216"/>
      <c r="AJ19" s="216"/>
      <c r="AK19" s="216"/>
      <c r="AL19" s="216"/>
      <c r="AM19" s="216"/>
      <c r="AN19" s="216"/>
      <c r="AO19" s="216"/>
      <c r="AP19" s="216"/>
      <c r="AQ19" s="216"/>
      <c r="AR19" s="216"/>
      <c r="AS19" s="216"/>
      <c r="AT19" s="216"/>
      <c r="AU19" s="216"/>
    </row>
    <row r="20" spans="1:47" x14ac:dyDescent="0.2">
      <c r="A20" s="210"/>
      <c r="B20" s="210"/>
      <c r="C20" s="210"/>
      <c r="D20" s="210"/>
      <c r="E20" s="210"/>
      <c r="F20" s="302" t="s">
        <v>177</v>
      </c>
      <c r="G20" s="381"/>
      <c r="H20" s="382"/>
      <c r="I20" s="382"/>
      <c r="J20" s="313"/>
      <c r="K20" s="314"/>
      <c r="L20" s="315"/>
      <c r="M20" s="321"/>
      <c r="N20" s="316"/>
      <c r="O20" s="316"/>
      <c r="P20" s="316"/>
      <c r="Q20" s="316"/>
      <c r="R20" s="316"/>
      <c r="S20" s="316"/>
      <c r="T20" s="322"/>
      <c r="U20" s="322"/>
      <c r="V20" s="294"/>
      <c r="W20" s="294"/>
      <c r="X20" s="294"/>
      <c r="Y20" s="294"/>
      <c r="Z20" s="208"/>
      <c r="AA20" s="208"/>
      <c r="AB20" s="208"/>
      <c r="AC20" s="208"/>
      <c r="AD20" s="208"/>
      <c r="AI20" s="216"/>
      <c r="AJ20" s="216"/>
      <c r="AK20" s="216"/>
      <c r="AL20" s="216"/>
      <c r="AM20" s="216"/>
      <c r="AN20" s="216"/>
      <c r="AO20" s="216"/>
      <c r="AP20" s="216"/>
      <c r="AQ20" s="216"/>
      <c r="AR20" s="216"/>
      <c r="AS20" s="216"/>
      <c r="AT20" s="216"/>
      <c r="AU20" s="216"/>
    </row>
    <row r="21" spans="1:47" x14ac:dyDescent="0.2">
      <c r="A21" s="210"/>
      <c r="B21" s="210"/>
      <c r="C21" s="210"/>
      <c r="D21" s="210"/>
      <c r="E21" s="210"/>
      <c r="F21" s="302" t="s">
        <v>178</v>
      </c>
      <c r="G21" s="381"/>
      <c r="H21" s="382"/>
      <c r="I21" s="382"/>
      <c r="J21" s="313"/>
      <c r="K21" s="314"/>
      <c r="L21" s="315"/>
      <c r="M21" s="321"/>
      <c r="N21" s="316"/>
      <c r="O21" s="316"/>
      <c r="P21" s="316"/>
      <c r="Q21" s="316"/>
      <c r="R21" s="316"/>
      <c r="S21" s="316"/>
      <c r="T21" s="322"/>
      <c r="U21" s="322"/>
      <c r="V21" s="294"/>
      <c r="W21" s="294"/>
      <c r="X21" s="294"/>
      <c r="Y21" s="294"/>
      <c r="Z21" s="208"/>
      <c r="AA21" s="208"/>
      <c r="AB21" s="208"/>
      <c r="AC21" s="208"/>
      <c r="AD21" s="208"/>
      <c r="AI21" s="216"/>
      <c r="AJ21" s="216"/>
      <c r="AK21" s="216"/>
      <c r="AL21" s="216"/>
      <c r="AM21" s="216"/>
      <c r="AN21" s="216"/>
      <c r="AO21" s="216"/>
      <c r="AP21" s="216"/>
      <c r="AQ21" s="216"/>
      <c r="AR21" s="216"/>
      <c r="AS21" s="216"/>
      <c r="AT21" s="216"/>
      <c r="AU21" s="216"/>
    </row>
    <row r="22" spans="1:47" x14ac:dyDescent="0.2">
      <c r="A22" s="210"/>
      <c r="B22" s="210"/>
      <c r="C22" s="210"/>
      <c r="D22" s="210"/>
      <c r="E22" s="210"/>
      <c r="F22" s="302" t="s">
        <v>179</v>
      </c>
      <c r="G22" s="381"/>
      <c r="H22" s="382"/>
      <c r="I22" s="382"/>
      <c r="J22" s="313"/>
      <c r="K22" s="314"/>
      <c r="L22" s="315"/>
      <c r="M22" s="321"/>
      <c r="N22" s="316"/>
      <c r="O22" s="316"/>
      <c r="P22" s="316"/>
      <c r="Q22" s="316"/>
      <c r="R22" s="316"/>
      <c r="S22" s="316"/>
      <c r="T22" s="322"/>
      <c r="U22" s="322"/>
      <c r="V22" s="294"/>
      <c r="W22" s="294"/>
      <c r="X22" s="294"/>
      <c r="Y22" s="294"/>
      <c r="Z22" s="208"/>
      <c r="AA22" s="208"/>
      <c r="AB22" s="208"/>
      <c r="AC22" s="208"/>
      <c r="AD22" s="208"/>
      <c r="AI22" s="216"/>
      <c r="AJ22" s="216"/>
      <c r="AK22" s="216"/>
      <c r="AL22" s="216"/>
      <c r="AM22" s="216"/>
      <c r="AN22" s="216"/>
      <c r="AO22" s="216"/>
      <c r="AP22" s="216"/>
      <c r="AQ22" s="216"/>
      <c r="AR22" s="216"/>
      <c r="AS22" s="216"/>
      <c r="AT22" s="216"/>
      <c r="AU22" s="216"/>
    </row>
    <row r="23" spans="1:47" x14ac:dyDescent="0.2">
      <c r="A23" s="210"/>
      <c r="B23" s="210"/>
      <c r="C23" s="210"/>
      <c r="D23" s="210"/>
      <c r="E23" s="210"/>
      <c r="F23" s="302" t="s">
        <v>180</v>
      </c>
      <c r="G23" s="381"/>
      <c r="H23" s="382"/>
      <c r="I23" s="382"/>
      <c r="J23" s="313"/>
      <c r="K23" s="314"/>
      <c r="L23" s="315"/>
      <c r="M23" s="321"/>
      <c r="N23" s="316"/>
      <c r="O23" s="316"/>
      <c r="P23" s="316"/>
      <c r="Q23" s="316"/>
      <c r="R23" s="316"/>
      <c r="S23" s="316"/>
      <c r="T23" s="322"/>
      <c r="U23" s="322"/>
      <c r="V23" s="294"/>
      <c r="W23" s="294"/>
      <c r="X23" s="294"/>
      <c r="Y23" s="294"/>
      <c r="Z23" s="208"/>
      <c r="AA23" s="208"/>
      <c r="AB23" s="208"/>
      <c r="AC23" s="208"/>
      <c r="AD23" s="208"/>
      <c r="AI23" s="216"/>
      <c r="AJ23" s="216"/>
      <c r="AK23" s="216"/>
      <c r="AL23" s="216"/>
      <c r="AM23" s="216"/>
      <c r="AN23" s="216"/>
      <c r="AO23" s="216"/>
      <c r="AP23" s="216"/>
      <c r="AQ23" s="216"/>
      <c r="AR23" s="216"/>
      <c r="AS23" s="216"/>
      <c r="AT23" s="216"/>
      <c r="AU23" s="216"/>
    </row>
    <row r="24" spans="1:47" x14ac:dyDescent="0.2">
      <c r="A24" s="210"/>
      <c r="B24" s="210"/>
      <c r="C24" s="210"/>
      <c r="D24" s="210"/>
      <c r="E24" s="210"/>
      <c r="F24" s="302" t="s">
        <v>181</v>
      </c>
      <c r="G24" s="381"/>
      <c r="H24" s="382"/>
      <c r="I24" s="382"/>
      <c r="J24" s="313"/>
      <c r="K24" s="314"/>
      <c r="L24" s="315"/>
      <c r="M24" s="321"/>
      <c r="N24" s="316"/>
      <c r="O24" s="316"/>
      <c r="P24" s="316"/>
      <c r="Q24" s="316"/>
      <c r="R24" s="316"/>
      <c r="S24" s="316"/>
      <c r="T24" s="322"/>
      <c r="U24" s="322"/>
      <c r="V24" s="294"/>
      <c r="W24" s="294"/>
      <c r="X24" s="294"/>
      <c r="Y24" s="294"/>
      <c r="Z24" s="208"/>
      <c r="AA24" s="208"/>
      <c r="AB24" s="208"/>
      <c r="AC24" s="208"/>
      <c r="AD24" s="208"/>
      <c r="AI24" s="216"/>
      <c r="AJ24" s="216"/>
      <c r="AK24" s="216"/>
      <c r="AL24" s="216"/>
      <c r="AM24" s="216"/>
      <c r="AN24" s="216"/>
      <c r="AO24" s="216"/>
      <c r="AP24" s="216"/>
      <c r="AQ24" s="216"/>
      <c r="AR24" s="216"/>
      <c r="AS24" s="216"/>
      <c r="AT24" s="216"/>
      <c r="AU24" s="216"/>
    </row>
    <row r="25" spans="1:47" x14ac:dyDescent="0.2">
      <c r="A25" s="210"/>
      <c r="B25" s="210"/>
      <c r="C25" s="210"/>
      <c r="D25" s="210"/>
      <c r="E25" s="210"/>
      <c r="F25" s="302" t="s">
        <v>182</v>
      </c>
      <c r="G25" s="381"/>
      <c r="H25" s="382"/>
      <c r="I25" s="382"/>
      <c r="J25" s="313"/>
      <c r="K25" s="314"/>
      <c r="L25" s="315"/>
      <c r="M25" s="321"/>
      <c r="N25" s="316"/>
      <c r="O25" s="316"/>
      <c r="P25" s="316"/>
      <c r="Q25" s="316"/>
      <c r="R25" s="316"/>
      <c r="S25" s="316"/>
      <c r="T25" s="322"/>
      <c r="U25" s="322"/>
      <c r="V25" s="294"/>
      <c r="W25" s="294"/>
      <c r="X25" s="294"/>
      <c r="Y25" s="294"/>
      <c r="Z25" s="208"/>
      <c r="AA25" s="208"/>
      <c r="AB25" s="208"/>
      <c r="AC25" s="208"/>
      <c r="AD25" s="208"/>
      <c r="AI25" s="216"/>
      <c r="AJ25" s="216"/>
      <c r="AK25" s="216"/>
      <c r="AL25" s="216"/>
      <c r="AM25" s="216"/>
      <c r="AN25" s="216"/>
      <c r="AO25" s="216"/>
      <c r="AP25" s="216"/>
      <c r="AQ25" s="216"/>
      <c r="AR25" s="216"/>
      <c r="AS25" s="216"/>
      <c r="AT25" s="216"/>
      <c r="AU25" s="216"/>
    </row>
    <row r="26" spans="1:47" x14ac:dyDescent="0.2">
      <c r="A26" s="210"/>
      <c r="B26" s="210"/>
      <c r="C26" s="210"/>
      <c r="D26" s="210"/>
      <c r="E26" s="210"/>
      <c r="F26" s="302" t="s">
        <v>183</v>
      </c>
      <c r="G26" s="381"/>
      <c r="H26" s="382"/>
      <c r="I26" s="382"/>
      <c r="J26" s="313"/>
      <c r="K26" s="313"/>
      <c r="L26" s="313"/>
      <c r="M26" s="323"/>
      <c r="N26" s="313"/>
      <c r="O26" s="313"/>
      <c r="P26" s="313"/>
      <c r="Q26" s="313"/>
      <c r="R26" s="313"/>
      <c r="S26" s="313"/>
      <c r="T26" s="313"/>
      <c r="U26" s="313"/>
      <c r="V26" s="294"/>
      <c r="W26" s="294"/>
      <c r="X26" s="294"/>
      <c r="Y26" s="294"/>
      <c r="Z26" s="208"/>
      <c r="AA26" s="208"/>
      <c r="AB26" s="208"/>
      <c r="AC26" s="208"/>
      <c r="AD26" s="208"/>
      <c r="AI26" s="216"/>
      <c r="AJ26" s="216"/>
      <c r="AK26" s="216"/>
      <c r="AL26" s="216"/>
      <c r="AM26" s="216"/>
      <c r="AN26" s="216"/>
      <c r="AO26" s="216"/>
      <c r="AP26" s="216"/>
      <c r="AQ26" s="216"/>
      <c r="AR26" s="216"/>
      <c r="AS26" s="216"/>
      <c r="AT26" s="216"/>
      <c r="AU26" s="216"/>
    </row>
    <row r="27" spans="1:47" x14ac:dyDescent="0.2">
      <c r="A27" s="210"/>
      <c r="B27" s="210"/>
      <c r="C27" s="210"/>
      <c r="D27" s="210"/>
      <c r="E27" s="210"/>
      <c r="F27" s="302" t="s">
        <v>184</v>
      </c>
      <c r="G27" s="381"/>
      <c r="H27" s="382"/>
      <c r="I27" s="382"/>
      <c r="J27" s="313"/>
      <c r="K27" s="313"/>
      <c r="L27" s="313"/>
      <c r="M27" s="323"/>
      <c r="N27" s="313"/>
      <c r="O27" s="313"/>
      <c r="P27" s="313"/>
      <c r="Q27" s="313"/>
      <c r="R27" s="313"/>
      <c r="S27" s="313"/>
      <c r="T27" s="313"/>
      <c r="U27" s="313"/>
      <c r="V27" s="294"/>
      <c r="W27" s="294"/>
      <c r="X27" s="294"/>
      <c r="Y27" s="294"/>
      <c r="Z27" s="208"/>
      <c r="AA27" s="208"/>
      <c r="AB27" s="208"/>
      <c r="AC27" s="208"/>
      <c r="AD27" s="208"/>
      <c r="AI27" s="216"/>
      <c r="AJ27" s="216"/>
      <c r="AK27" s="216"/>
      <c r="AL27" s="216"/>
      <c r="AM27" s="216"/>
      <c r="AN27" s="216"/>
      <c r="AO27" s="216"/>
      <c r="AP27" s="216"/>
      <c r="AQ27" s="216"/>
      <c r="AR27" s="216"/>
      <c r="AS27" s="216"/>
      <c r="AT27" s="216"/>
      <c r="AU27" s="216"/>
    </row>
    <row r="28" spans="1:47" x14ac:dyDescent="0.2">
      <c r="A28" s="210"/>
      <c r="B28" s="210"/>
      <c r="C28" s="210"/>
      <c r="D28" s="210"/>
      <c r="E28" s="210"/>
      <c r="F28" s="302" t="s">
        <v>185</v>
      </c>
      <c r="G28" s="381"/>
      <c r="H28" s="382"/>
      <c r="I28" s="382"/>
      <c r="J28" s="313"/>
      <c r="K28" s="313"/>
      <c r="L28" s="313"/>
      <c r="M28" s="323"/>
      <c r="N28" s="313"/>
      <c r="O28" s="313"/>
      <c r="P28" s="313"/>
      <c r="Q28" s="313"/>
      <c r="R28" s="313"/>
      <c r="S28" s="313"/>
      <c r="T28" s="313"/>
      <c r="U28" s="313"/>
      <c r="V28" s="294"/>
      <c r="W28" s="294"/>
      <c r="X28" s="294"/>
      <c r="Y28" s="294"/>
      <c r="Z28" s="208"/>
      <c r="AA28" s="208"/>
      <c r="AB28" s="208"/>
      <c r="AC28" s="208"/>
      <c r="AD28" s="208"/>
      <c r="AI28" s="216"/>
      <c r="AJ28" s="216"/>
      <c r="AK28" s="216"/>
      <c r="AL28" s="216"/>
      <c r="AM28" s="216"/>
      <c r="AN28" s="216"/>
      <c r="AO28" s="216"/>
      <c r="AP28" s="216"/>
      <c r="AQ28" s="216"/>
      <c r="AR28" s="216"/>
      <c r="AS28" s="216"/>
      <c r="AT28" s="216"/>
      <c r="AU28" s="216"/>
    </row>
    <row r="29" spans="1:47" x14ac:dyDescent="0.2">
      <c r="A29" s="210"/>
      <c r="B29" s="210"/>
      <c r="C29" s="210"/>
      <c r="D29" s="210"/>
      <c r="E29" s="210"/>
      <c r="F29" s="302" t="s">
        <v>186</v>
      </c>
      <c r="G29" s="381"/>
      <c r="H29" s="382"/>
      <c r="I29" s="382"/>
      <c r="J29" s="313"/>
      <c r="K29" s="313"/>
      <c r="L29" s="313"/>
      <c r="M29" s="323"/>
      <c r="N29" s="313"/>
      <c r="O29" s="313"/>
      <c r="P29" s="313"/>
      <c r="Q29" s="313"/>
      <c r="R29" s="313"/>
      <c r="S29" s="313"/>
      <c r="T29" s="313"/>
      <c r="U29" s="313"/>
      <c r="V29" s="294"/>
      <c r="W29" s="294"/>
      <c r="X29" s="294"/>
      <c r="Y29" s="294"/>
      <c r="Z29" s="208"/>
      <c r="AA29" s="208"/>
      <c r="AB29" s="208"/>
      <c r="AC29" s="208"/>
      <c r="AD29" s="208"/>
      <c r="AI29" s="216"/>
      <c r="AJ29" s="216"/>
      <c r="AK29" s="216"/>
      <c r="AL29" s="216"/>
      <c r="AM29" s="216"/>
      <c r="AN29" s="216"/>
      <c r="AO29" s="216"/>
      <c r="AP29" s="216"/>
      <c r="AQ29" s="216"/>
      <c r="AR29" s="216"/>
      <c r="AS29" s="216"/>
      <c r="AT29" s="216"/>
      <c r="AU29" s="216"/>
    </row>
    <row r="30" spans="1:47" x14ac:dyDescent="0.2">
      <c r="A30" s="210"/>
      <c r="B30" s="210"/>
      <c r="C30" s="210"/>
      <c r="D30" s="210"/>
      <c r="E30" s="210"/>
      <c r="F30" s="302" t="s">
        <v>187</v>
      </c>
      <c r="G30" s="381"/>
      <c r="H30" s="382"/>
      <c r="I30" s="382"/>
      <c r="J30" s="313"/>
      <c r="K30" s="313"/>
      <c r="L30" s="313"/>
      <c r="M30" s="323"/>
      <c r="N30" s="313"/>
      <c r="O30" s="313"/>
      <c r="P30" s="313"/>
      <c r="Q30" s="313"/>
      <c r="R30" s="313"/>
      <c r="S30" s="313"/>
      <c r="T30" s="313"/>
      <c r="U30" s="313"/>
      <c r="V30" s="294"/>
      <c r="W30" s="294"/>
      <c r="X30" s="294"/>
      <c r="Y30" s="294"/>
      <c r="Z30" s="208"/>
      <c r="AA30" s="208"/>
      <c r="AB30" s="208"/>
      <c r="AC30" s="208"/>
      <c r="AD30" s="208"/>
      <c r="AI30" s="216"/>
      <c r="AJ30" s="216"/>
      <c r="AK30" s="216"/>
      <c r="AL30" s="216"/>
      <c r="AM30" s="216"/>
      <c r="AN30" s="216"/>
      <c r="AO30" s="216"/>
      <c r="AP30" s="216"/>
      <c r="AQ30" s="216"/>
      <c r="AR30" s="216"/>
      <c r="AS30" s="216"/>
      <c r="AT30" s="216"/>
      <c r="AU30" s="216"/>
    </row>
    <row r="31" spans="1:47" x14ac:dyDescent="0.2">
      <c r="A31" s="210"/>
      <c r="B31" s="210"/>
      <c r="C31" s="210"/>
      <c r="D31" s="210"/>
      <c r="E31" s="210"/>
      <c r="F31" s="302" t="s">
        <v>188</v>
      </c>
      <c r="G31" s="381"/>
      <c r="H31" s="382"/>
      <c r="I31" s="382"/>
      <c r="J31" s="313"/>
      <c r="K31" s="313"/>
      <c r="L31" s="313"/>
      <c r="M31" s="323"/>
      <c r="N31" s="313"/>
      <c r="O31" s="313"/>
      <c r="P31" s="313"/>
      <c r="Q31" s="313"/>
      <c r="R31" s="313"/>
      <c r="S31" s="313"/>
      <c r="T31" s="313"/>
      <c r="U31" s="313"/>
      <c r="V31" s="294"/>
      <c r="W31" s="294"/>
      <c r="X31" s="294"/>
      <c r="Y31" s="294"/>
      <c r="Z31" s="208"/>
      <c r="AA31" s="208"/>
      <c r="AB31" s="208"/>
      <c r="AC31" s="208"/>
      <c r="AD31" s="208"/>
      <c r="AI31" s="216"/>
      <c r="AJ31" s="216"/>
      <c r="AK31" s="216"/>
      <c r="AL31" s="216"/>
      <c r="AM31" s="216"/>
      <c r="AN31" s="216"/>
      <c r="AO31" s="216"/>
      <c r="AP31" s="216"/>
      <c r="AQ31" s="216"/>
      <c r="AR31" s="216"/>
      <c r="AS31" s="216"/>
      <c r="AT31" s="216"/>
      <c r="AU31" s="216"/>
    </row>
    <row r="32" spans="1:47" x14ac:dyDescent="0.2">
      <c r="A32" s="210"/>
      <c r="B32" s="210"/>
      <c r="C32" s="210"/>
      <c r="D32" s="210"/>
      <c r="E32" s="210"/>
      <c r="F32" s="302" t="s">
        <v>189</v>
      </c>
      <c r="G32" s="381"/>
      <c r="H32" s="382"/>
      <c r="I32" s="382"/>
      <c r="J32" s="313"/>
      <c r="K32" s="313"/>
      <c r="L32" s="313"/>
      <c r="M32" s="323"/>
      <c r="N32" s="313"/>
      <c r="O32" s="313"/>
      <c r="P32" s="313"/>
      <c r="Q32" s="313"/>
      <c r="R32" s="313"/>
      <c r="S32" s="313"/>
      <c r="T32" s="313"/>
      <c r="U32" s="313"/>
      <c r="V32" s="294"/>
      <c r="W32" s="294"/>
      <c r="X32" s="294"/>
      <c r="Y32" s="294"/>
      <c r="Z32" s="208"/>
      <c r="AA32" s="208"/>
      <c r="AB32" s="208"/>
      <c r="AC32" s="208"/>
      <c r="AD32" s="208"/>
      <c r="AI32" s="216"/>
      <c r="AJ32" s="216"/>
      <c r="AK32" s="216"/>
      <c r="AL32" s="216"/>
      <c r="AM32" s="216"/>
      <c r="AN32" s="216"/>
      <c r="AO32" s="216"/>
      <c r="AP32" s="216"/>
      <c r="AQ32" s="216"/>
      <c r="AR32" s="216"/>
      <c r="AS32" s="216"/>
      <c r="AT32" s="216"/>
      <c r="AU32" s="216"/>
    </row>
    <row r="33" spans="1:47" x14ac:dyDescent="0.2">
      <c r="A33" s="210"/>
      <c r="B33" s="210"/>
      <c r="C33" s="210"/>
      <c r="D33" s="210"/>
      <c r="E33" s="210"/>
      <c r="F33" s="302" t="s">
        <v>190</v>
      </c>
      <c r="G33" s="381"/>
      <c r="H33" s="382"/>
      <c r="I33" s="382"/>
      <c r="J33" s="313"/>
      <c r="K33" s="313"/>
      <c r="L33" s="313"/>
      <c r="M33" s="323"/>
      <c r="N33" s="313"/>
      <c r="O33" s="313"/>
      <c r="P33" s="313"/>
      <c r="Q33" s="313"/>
      <c r="R33" s="313"/>
      <c r="S33" s="313"/>
      <c r="T33" s="313"/>
      <c r="U33" s="313"/>
      <c r="V33" s="294"/>
      <c r="W33" s="294"/>
      <c r="X33" s="294"/>
      <c r="Y33" s="294"/>
      <c r="Z33" s="208"/>
      <c r="AA33" s="208"/>
      <c r="AB33" s="208"/>
      <c r="AC33" s="208"/>
      <c r="AD33" s="208"/>
      <c r="AI33" s="216"/>
      <c r="AJ33" s="216"/>
      <c r="AK33" s="216"/>
      <c r="AL33" s="216"/>
      <c r="AM33" s="216"/>
      <c r="AN33" s="216"/>
      <c r="AO33" s="216"/>
      <c r="AP33" s="216"/>
      <c r="AQ33" s="216"/>
      <c r="AR33" s="216"/>
      <c r="AS33" s="216"/>
      <c r="AT33" s="216"/>
      <c r="AU33" s="216"/>
    </row>
    <row r="34" spans="1:47" x14ac:dyDescent="0.2">
      <c r="A34" s="210"/>
      <c r="B34" s="210"/>
      <c r="C34" s="210"/>
      <c r="D34" s="210"/>
      <c r="E34" s="210"/>
      <c r="F34" s="302" t="s">
        <v>191</v>
      </c>
      <c r="G34" s="381"/>
      <c r="H34" s="382"/>
      <c r="I34" s="382"/>
      <c r="J34" s="313"/>
      <c r="K34" s="313"/>
      <c r="L34" s="313"/>
      <c r="M34" s="323"/>
      <c r="N34" s="313"/>
      <c r="O34" s="313"/>
      <c r="P34" s="313"/>
      <c r="Q34" s="313"/>
      <c r="R34" s="313"/>
      <c r="S34" s="313"/>
      <c r="T34" s="313"/>
      <c r="U34" s="313"/>
      <c r="V34" s="294"/>
      <c r="W34" s="294"/>
      <c r="X34" s="294"/>
      <c r="Y34" s="294"/>
      <c r="Z34" s="208"/>
      <c r="AA34" s="208"/>
      <c r="AB34" s="208"/>
      <c r="AC34" s="208"/>
      <c r="AD34" s="208"/>
      <c r="AI34" s="216"/>
      <c r="AJ34" s="216"/>
      <c r="AK34" s="216"/>
      <c r="AL34" s="216"/>
      <c r="AM34" s="216"/>
      <c r="AN34" s="216"/>
      <c r="AO34" s="216"/>
      <c r="AP34" s="216"/>
      <c r="AQ34" s="216"/>
      <c r="AR34" s="216"/>
      <c r="AS34" s="216"/>
      <c r="AT34" s="216"/>
      <c r="AU34" s="216"/>
    </row>
    <row r="35" spans="1:47" x14ac:dyDescent="0.2">
      <c r="A35" s="210"/>
      <c r="B35" s="210"/>
      <c r="C35" s="210"/>
      <c r="D35" s="210"/>
      <c r="E35" s="210"/>
      <c r="F35" s="302" t="s">
        <v>192</v>
      </c>
      <c r="G35" s="381"/>
      <c r="H35" s="382"/>
      <c r="I35" s="382"/>
      <c r="J35" s="313"/>
      <c r="K35" s="313"/>
      <c r="L35" s="313"/>
      <c r="M35" s="323"/>
      <c r="N35" s="313"/>
      <c r="O35" s="313"/>
      <c r="P35" s="313"/>
      <c r="Q35" s="313"/>
      <c r="R35" s="313"/>
      <c r="S35" s="313"/>
      <c r="T35" s="313"/>
      <c r="U35" s="313"/>
      <c r="V35" s="294"/>
      <c r="W35" s="294"/>
      <c r="X35" s="294"/>
      <c r="Y35" s="294"/>
      <c r="Z35" s="208"/>
      <c r="AA35" s="208"/>
      <c r="AB35" s="208"/>
      <c r="AC35" s="208"/>
      <c r="AD35" s="208"/>
      <c r="AI35" s="216"/>
      <c r="AJ35" s="216"/>
      <c r="AK35" s="216"/>
      <c r="AL35" s="216"/>
      <c r="AM35" s="216"/>
      <c r="AN35" s="216"/>
      <c r="AO35" s="216"/>
      <c r="AP35" s="216"/>
      <c r="AQ35" s="216"/>
      <c r="AR35" s="216"/>
      <c r="AS35" s="216"/>
      <c r="AT35" s="216"/>
      <c r="AU35" s="216"/>
    </row>
    <row r="36" spans="1:47" x14ac:dyDescent="0.2">
      <c r="A36" s="210"/>
      <c r="B36" s="210"/>
      <c r="C36" s="210"/>
      <c r="D36" s="210"/>
      <c r="E36" s="210"/>
      <c r="F36" s="302" t="s">
        <v>193</v>
      </c>
      <c r="G36" s="381"/>
      <c r="H36" s="382"/>
      <c r="I36" s="382"/>
      <c r="J36" s="313"/>
      <c r="K36" s="313"/>
      <c r="L36" s="313"/>
      <c r="M36" s="323"/>
      <c r="N36" s="313"/>
      <c r="O36" s="313"/>
      <c r="P36" s="313"/>
      <c r="Q36" s="313"/>
      <c r="R36" s="313"/>
      <c r="S36" s="313"/>
      <c r="T36" s="313"/>
      <c r="U36" s="313"/>
      <c r="V36" s="294"/>
      <c r="W36" s="294"/>
      <c r="X36" s="294"/>
      <c r="Y36" s="294"/>
      <c r="Z36" s="208"/>
      <c r="AA36" s="208"/>
      <c r="AB36" s="208"/>
      <c r="AC36" s="208"/>
      <c r="AD36" s="208"/>
      <c r="AI36" s="216"/>
      <c r="AJ36" s="216"/>
      <c r="AK36" s="216"/>
      <c r="AL36" s="216"/>
      <c r="AM36" s="216"/>
      <c r="AN36" s="216"/>
      <c r="AO36" s="216"/>
      <c r="AP36" s="216"/>
      <c r="AQ36" s="216"/>
      <c r="AR36" s="216"/>
      <c r="AS36" s="216"/>
      <c r="AT36" s="216"/>
      <c r="AU36" s="216"/>
    </row>
    <row r="37" spans="1:47" x14ac:dyDescent="0.2">
      <c r="A37" s="210"/>
      <c r="B37" s="210"/>
      <c r="C37" s="210"/>
      <c r="D37" s="210"/>
      <c r="E37" s="210"/>
      <c r="F37" s="302" t="s">
        <v>15</v>
      </c>
      <c r="G37" s="324"/>
      <c r="H37" s="324"/>
      <c r="I37" s="324"/>
      <c r="J37" s="325">
        <v>1399.2235598553664</v>
      </c>
      <c r="K37" s="326"/>
      <c r="L37" s="327"/>
      <c r="M37" s="325">
        <v>124.85899999999999</v>
      </c>
      <c r="N37" s="325">
        <v>64.923470923211582</v>
      </c>
      <c r="O37" s="325">
        <v>-92.125236245943</v>
      </c>
      <c r="P37" s="325">
        <v>13.193665667613104</v>
      </c>
      <c r="Q37" s="325">
        <v>0</v>
      </c>
      <c r="R37" s="325">
        <v>0</v>
      </c>
      <c r="S37" s="326"/>
      <c r="T37" s="326"/>
      <c r="U37" s="326"/>
      <c r="V37" s="326"/>
      <c r="X37" s="327"/>
      <c r="Y37" s="294"/>
      <c r="Z37" s="294"/>
      <c r="AA37" s="294"/>
      <c r="AB37" s="294"/>
      <c r="AC37" s="294"/>
      <c r="AD37" s="294"/>
      <c r="AI37" s="216"/>
      <c r="AJ37" s="216"/>
      <c r="AK37" s="216"/>
      <c r="AL37" s="216"/>
      <c r="AM37" s="216"/>
      <c r="AN37" s="216"/>
      <c r="AO37" s="216"/>
      <c r="AP37" s="216"/>
      <c r="AQ37" s="216"/>
      <c r="AR37" s="216"/>
      <c r="AS37" s="216"/>
      <c r="AT37" s="216"/>
      <c r="AU37" s="216"/>
    </row>
    <row r="38" spans="1:47" ht="21" customHeight="1" x14ac:dyDescent="0.2">
      <c r="A38" s="210"/>
      <c r="B38" s="210"/>
      <c r="C38" s="210"/>
      <c r="D38" s="210"/>
      <c r="E38" s="210"/>
      <c r="F38" s="328"/>
      <c r="G38" s="329"/>
      <c r="H38" s="269"/>
      <c r="I38" s="269"/>
      <c r="J38" s="269"/>
      <c r="K38" s="269"/>
      <c r="L38" s="269"/>
      <c r="M38" s="269"/>
      <c r="N38" s="330"/>
      <c r="O38" s="330"/>
      <c r="P38" s="330"/>
      <c r="Q38" s="330"/>
      <c r="R38" s="330"/>
      <c r="S38" s="330"/>
      <c r="T38" s="330"/>
      <c r="U38" s="330"/>
      <c r="V38" s="269"/>
      <c r="W38" s="269"/>
      <c r="X38" s="269"/>
      <c r="Y38" s="294"/>
      <c r="Z38" s="294"/>
      <c r="AA38" s="294"/>
      <c r="AB38" s="331"/>
      <c r="AC38" s="208"/>
      <c r="AD38" s="208"/>
      <c r="AI38" s="216"/>
      <c r="AJ38" s="216"/>
      <c r="AK38" s="216"/>
      <c r="AL38" s="216"/>
      <c r="AM38" s="216"/>
      <c r="AN38" s="216"/>
      <c r="AO38" s="216"/>
      <c r="AP38" s="216"/>
      <c r="AQ38" s="216"/>
      <c r="AR38" s="216"/>
      <c r="AS38" s="216"/>
      <c r="AT38" s="216"/>
      <c r="AU38" s="216"/>
    </row>
    <row r="39" spans="1:47" ht="13.5" customHeight="1" x14ac:dyDescent="0.2">
      <c r="A39" s="219"/>
      <c r="B39" s="219"/>
      <c r="C39" s="219"/>
      <c r="D39" s="219"/>
      <c r="E39" s="219"/>
      <c r="F39" s="291" t="s">
        <v>194</v>
      </c>
      <c r="G39" s="291"/>
      <c r="H39" s="291"/>
      <c r="I39" s="291"/>
      <c r="J39" s="291"/>
      <c r="K39" s="332"/>
      <c r="L39" s="332"/>
      <c r="M39" s="292"/>
      <c r="N39" s="292"/>
      <c r="O39" s="292"/>
      <c r="P39" s="292"/>
      <c r="Q39" s="292"/>
      <c r="R39" s="292"/>
      <c r="S39" s="292"/>
      <c r="T39" s="292"/>
      <c r="U39" s="292"/>
      <c r="V39" s="292"/>
      <c r="W39" s="292"/>
      <c r="X39" s="294"/>
      <c r="Y39" s="294"/>
      <c r="Z39" s="294"/>
      <c r="AA39" s="294"/>
      <c r="AB39" s="331"/>
      <c r="AC39" s="208"/>
      <c r="AD39" s="208"/>
      <c r="AI39" s="216"/>
      <c r="AJ39" s="216"/>
      <c r="AK39" s="216"/>
      <c r="AL39" s="216"/>
      <c r="AM39" s="216"/>
      <c r="AN39" s="216"/>
      <c r="AO39" s="216"/>
      <c r="AP39" s="216"/>
      <c r="AQ39" s="216"/>
      <c r="AR39" s="216"/>
      <c r="AS39" s="216"/>
      <c r="AT39" s="216"/>
      <c r="AU39" s="216"/>
    </row>
    <row r="40" spans="1:47" x14ac:dyDescent="0.2">
      <c r="A40" s="210"/>
      <c r="B40" s="210"/>
      <c r="C40" s="210"/>
      <c r="D40" s="210"/>
      <c r="E40" s="210"/>
      <c r="F40" s="297" t="s">
        <v>49</v>
      </c>
      <c r="G40" s="333">
        <v>2010</v>
      </c>
      <c r="H40" s="334">
        <v>2011</v>
      </c>
      <c r="I40" s="333">
        <v>2012</v>
      </c>
      <c r="J40" s="333">
        <v>2013</v>
      </c>
      <c r="K40" s="333">
        <v>2014</v>
      </c>
      <c r="L40" s="333">
        <v>2015</v>
      </c>
      <c r="M40" s="333">
        <v>2016</v>
      </c>
      <c r="N40" s="333">
        <v>2017</v>
      </c>
      <c r="O40" s="333">
        <v>2018</v>
      </c>
      <c r="P40" s="333">
        <v>2019</v>
      </c>
      <c r="Q40" s="333">
        <v>2020</v>
      </c>
      <c r="R40" s="335"/>
      <c r="S40" s="294"/>
      <c r="T40" s="294"/>
      <c r="U40" s="294"/>
      <c r="V40" s="294"/>
      <c r="W40" s="331"/>
      <c r="X40" s="208"/>
      <c r="Y40" s="208"/>
      <c r="Z40" s="208"/>
      <c r="AA40" s="208"/>
      <c r="AB40" s="208"/>
      <c r="AC40" s="208"/>
      <c r="AD40" s="208"/>
      <c r="AI40" s="216"/>
      <c r="AJ40" s="216"/>
      <c r="AK40" s="216"/>
      <c r="AL40" s="216"/>
      <c r="AM40" s="216"/>
      <c r="AN40" s="216"/>
      <c r="AO40" s="216"/>
      <c r="AP40" s="216"/>
      <c r="AQ40" s="216"/>
      <c r="AR40" s="216"/>
      <c r="AS40" s="216"/>
      <c r="AT40" s="216"/>
      <c r="AU40" s="216"/>
    </row>
    <row r="41" spans="1:47" outlineLevel="1" x14ac:dyDescent="0.2">
      <c r="A41" s="210"/>
      <c r="B41" s="210"/>
      <c r="C41" s="210"/>
      <c r="D41" s="210"/>
      <c r="E41" s="210"/>
      <c r="F41" s="302" t="s">
        <v>0</v>
      </c>
      <c r="G41" s="336">
        <v>14.495153750674699</v>
      </c>
      <c r="H41" s="337">
        <v>21.974375529999996</v>
      </c>
      <c r="I41" s="337">
        <v>53.096216210000001</v>
      </c>
      <c r="J41" s="337">
        <v>35.793928120000032</v>
      </c>
      <c r="K41" s="337">
        <v>39.959520174928159</v>
      </c>
      <c r="L41" s="306">
        <v>40.570925951387309</v>
      </c>
      <c r="M41" s="306"/>
      <c r="N41" s="306"/>
      <c r="O41" s="306"/>
      <c r="P41" s="306"/>
      <c r="Q41" s="306"/>
      <c r="R41" s="294"/>
      <c r="S41" s="294"/>
      <c r="T41" s="294"/>
      <c r="U41" s="294"/>
      <c r="V41" s="294"/>
      <c r="W41" s="331"/>
      <c r="X41" s="208"/>
      <c r="Y41" s="208"/>
      <c r="Z41" s="208"/>
      <c r="AA41" s="208"/>
      <c r="AB41" s="208"/>
      <c r="AC41" s="208"/>
      <c r="AD41" s="208"/>
      <c r="AI41" s="216"/>
      <c r="AJ41" s="216"/>
      <c r="AK41" s="216"/>
      <c r="AL41" s="216"/>
      <c r="AM41" s="216"/>
      <c r="AN41" s="216"/>
      <c r="AO41" s="216"/>
      <c r="AP41" s="216"/>
      <c r="AQ41" s="216"/>
      <c r="AR41" s="216"/>
      <c r="AS41" s="216"/>
      <c r="AT41" s="216"/>
      <c r="AU41" s="216"/>
    </row>
    <row r="42" spans="1:47" outlineLevel="1" x14ac:dyDescent="0.2">
      <c r="A42" s="210"/>
      <c r="B42" s="210"/>
      <c r="C42" s="210"/>
      <c r="D42" s="210"/>
      <c r="E42" s="210"/>
      <c r="F42" s="302" t="s">
        <v>1</v>
      </c>
      <c r="G42" s="338">
        <v>99.803523699380364</v>
      </c>
      <c r="H42" s="339">
        <v>103.67905710000001</v>
      </c>
      <c r="I42" s="339">
        <v>123.40037045999998</v>
      </c>
      <c r="J42" s="339">
        <v>137.51355709999993</v>
      </c>
      <c r="K42" s="339">
        <v>142.39200223130706</v>
      </c>
      <c r="L42" s="316">
        <v>135.09611338074475</v>
      </c>
      <c r="M42" s="316"/>
      <c r="N42" s="316"/>
      <c r="O42" s="316"/>
      <c r="P42" s="316"/>
      <c r="Q42" s="316"/>
      <c r="R42" s="294"/>
      <c r="S42" s="294"/>
      <c r="T42" s="294"/>
      <c r="U42" s="294"/>
      <c r="V42" s="294"/>
      <c r="W42" s="331"/>
      <c r="X42" s="208"/>
      <c r="Y42" s="208"/>
      <c r="Z42" s="208"/>
      <c r="AA42" s="208"/>
      <c r="AB42" s="208"/>
      <c r="AC42" s="208"/>
      <c r="AD42" s="208"/>
      <c r="AI42" s="216"/>
      <c r="AJ42" s="216"/>
      <c r="AK42" s="216"/>
      <c r="AL42" s="216"/>
      <c r="AM42" s="216"/>
      <c r="AN42" s="216"/>
      <c r="AO42" s="216"/>
      <c r="AP42" s="216"/>
      <c r="AQ42" s="216"/>
      <c r="AR42" s="216"/>
      <c r="AS42" s="216"/>
      <c r="AT42" s="216"/>
      <c r="AU42" s="216"/>
    </row>
    <row r="43" spans="1:47" outlineLevel="1" x14ac:dyDescent="0.2">
      <c r="A43" s="210"/>
      <c r="B43" s="210"/>
      <c r="C43" s="210"/>
      <c r="D43" s="210"/>
      <c r="E43" s="210"/>
      <c r="F43" s="302" t="s">
        <v>2</v>
      </c>
      <c r="G43" s="338">
        <v>0</v>
      </c>
      <c r="H43" s="316">
        <v>0</v>
      </c>
      <c r="I43" s="316">
        <v>0</v>
      </c>
      <c r="J43" s="316">
        <v>0</v>
      </c>
      <c r="K43" s="316">
        <v>0</v>
      </c>
      <c r="L43" s="316">
        <v>0</v>
      </c>
      <c r="M43" s="316"/>
      <c r="N43" s="316"/>
      <c r="O43" s="316"/>
      <c r="P43" s="316"/>
      <c r="Q43" s="316"/>
      <c r="R43" s="294"/>
      <c r="S43" s="294"/>
      <c r="T43" s="294"/>
      <c r="U43" s="294"/>
      <c r="V43" s="294"/>
      <c r="W43" s="331"/>
      <c r="X43" s="208"/>
      <c r="Y43" s="208"/>
      <c r="Z43" s="208"/>
      <c r="AA43" s="208"/>
      <c r="AB43" s="208"/>
      <c r="AC43" s="208"/>
      <c r="AD43" s="208"/>
      <c r="AI43" s="216"/>
      <c r="AJ43" s="216"/>
      <c r="AK43" s="216"/>
      <c r="AL43" s="216"/>
      <c r="AM43" s="216"/>
      <c r="AN43" s="216"/>
      <c r="AO43" s="216"/>
      <c r="AP43" s="216"/>
      <c r="AQ43" s="216"/>
      <c r="AR43" s="216"/>
      <c r="AS43" s="216"/>
      <c r="AT43" s="216"/>
      <c r="AU43" s="216"/>
    </row>
    <row r="44" spans="1:47" outlineLevel="1" x14ac:dyDescent="0.2">
      <c r="A44" s="210"/>
      <c r="B44" s="210"/>
      <c r="C44" s="210"/>
      <c r="D44" s="210"/>
      <c r="E44" s="210"/>
      <c r="F44" s="302" t="s">
        <v>3</v>
      </c>
      <c r="G44" s="338">
        <v>0</v>
      </c>
      <c r="H44" s="316">
        <v>0</v>
      </c>
      <c r="I44" s="316">
        <v>0</v>
      </c>
      <c r="J44" s="316">
        <v>0</v>
      </c>
      <c r="K44" s="316">
        <v>0</v>
      </c>
      <c r="L44" s="316">
        <v>0</v>
      </c>
      <c r="M44" s="316"/>
      <c r="N44" s="316"/>
      <c r="O44" s="316"/>
      <c r="P44" s="316"/>
      <c r="Q44" s="316"/>
      <c r="R44" s="294"/>
      <c r="S44" s="294"/>
      <c r="T44" s="294"/>
      <c r="U44" s="294"/>
      <c r="V44" s="294"/>
      <c r="W44" s="331"/>
      <c r="X44" s="208"/>
      <c r="Y44" s="208"/>
      <c r="Z44" s="208"/>
      <c r="AA44" s="208"/>
      <c r="AB44" s="208"/>
      <c r="AC44" s="208"/>
      <c r="AD44" s="208"/>
      <c r="AI44" s="216"/>
      <c r="AJ44" s="216"/>
      <c r="AK44" s="216"/>
      <c r="AL44" s="216"/>
      <c r="AM44" s="216"/>
      <c r="AN44" s="216"/>
      <c r="AO44" s="216"/>
      <c r="AP44" s="216"/>
      <c r="AQ44" s="216"/>
      <c r="AR44" s="216"/>
      <c r="AS44" s="216"/>
      <c r="AT44" s="216"/>
      <c r="AU44" s="216"/>
    </row>
    <row r="45" spans="1:47" outlineLevel="1" x14ac:dyDescent="0.2">
      <c r="A45" s="210"/>
      <c r="B45" s="210"/>
      <c r="C45" s="210"/>
      <c r="D45" s="210"/>
      <c r="E45" s="210"/>
      <c r="F45" s="302" t="s">
        <v>4</v>
      </c>
      <c r="G45" s="338">
        <v>0</v>
      </c>
      <c r="H45" s="316">
        <v>1.0044834999999999</v>
      </c>
      <c r="I45" s="316">
        <v>4.4837064800000004</v>
      </c>
      <c r="J45" s="316">
        <v>2.0567265600000004</v>
      </c>
      <c r="K45" s="316">
        <v>-5.0764999999999984E-2</v>
      </c>
      <c r="L45" s="316">
        <v>0</v>
      </c>
      <c r="M45" s="316"/>
      <c r="N45" s="316"/>
      <c r="O45" s="316"/>
      <c r="P45" s="316"/>
      <c r="Q45" s="316"/>
      <c r="R45" s="294"/>
      <c r="S45" s="294"/>
      <c r="T45" s="294"/>
      <c r="U45" s="294"/>
      <c r="V45" s="294"/>
      <c r="W45" s="331"/>
      <c r="X45" s="208"/>
      <c r="Y45" s="208"/>
      <c r="Z45" s="208"/>
      <c r="AA45" s="208"/>
      <c r="AB45" s="208"/>
      <c r="AC45" s="208"/>
      <c r="AD45" s="208"/>
      <c r="AI45" s="216"/>
      <c r="AJ45" s="216"/>
      <c r="AK45" s="216"/>
      <c r="AL45" s="216"/>
      <c r="AM45" s="216"/>
      <c r="AN45" s="216"/>
      <c r="AO45" s="216"/>
      <c r="AP45" s="216"/>
      <c r="AQ45" s="216"/>
      <c r="AR45" s="216"/>
      <c r="AS45" s="216"/>
      <c r="AT45" s="216"/>
      <c r="AU45" s="216"/>
    </row>
    <row r="46" spans="1:47" outlineLevel="1" x14ac:dyDescent="0.2">
      <c r="A46" s="210"/>
      <c r="B46" s="210"/>
      <c r="C46" s="210"/>
      <c r="D46" s="210"/>
      <c r="E46" s="210"/>
      <c r="F46" s="302" t="s">
        <v>5</v>
      </c>
      <c r="G46" s="338">
        <v>19.204854065114208</v>
      </c>
      <c r="H46" s="316">
        <v>49.869743299999989</v>
      </c>
      <c r="I46" s="316">
        <v>11.372339010000003</v>
      </c>
      <c r="J46" s="316">
        <v>8.388652880000004</v>
      </c>
      <c r="K46" s="316">
        <v>23.72167600000002</v>
      </c>
      <c r="L46" s="316">
        <v>24.3449710824266</v>
      </c>
      <c r="M46" s="316"/>
      <c r="N46" s="316"/>
      <c r="O46" s="316"/>
      <c r="P46" s="316"/>
      <c r="Q46" s="316"/>
      <c r="R46" s="294"/>
      <c r="S46" s="294"/>
      <c r="T46" s="294"/>
      <c r="U46" s="294"/>
      <c r="V46" s="294"/>
      <c r="W46" s="331"/>
      <c r="X46" s="208"/>
      <c r="Y46" s="208"/>
      <c r="Z46" s="208"/>
      <c r="AA46" s="208"/>
      <c r="AB46" s="208"/>
      <c r="AC46" s="208"/>
      <c r="AD46" s="208"/>
      <c r="AI46" s="216"/>
      <c r="AJ46" s="216"/>
      <c r="AK46" s="216"/>
      <c r="AL46" s="216"/>
      <c r="AM46" s="216"/>
      <c r="AN46" s="216"/>
      <c r="AO46" s="216"/>
      <c r="AP46" s="216"/>
      <c r="AQ46" s="216"/>
      <c r="AR46" s="216"/>
      <c r="AS46" s="216"/>
      <c r="AT46" s="216"/>
      <c r="AU46" s="216"/>
    </row>
    <row r="47" spans="1:47" outlineLevel="1" x14ac:dyDescent="0.2">
      <c r="A47" s="210"/>
      <c r="B47" s="210"/>
      <c r="C47" s="210"/>
      <c r="D47" s="210"/>
      <c r="E47" s="210"/>
      <c r="F47" s="302" t="s">
        <v>6</v>
      </c>
      <c r="G47" s="338">
        <v>5.4391586993189502</v>
      </c>
      <c r="H47" s="316">
        <v>9.3483931699999996</v>
      </c>
      <c r="I47" s="316">
        <v>12.590172680000002</v>
      </c>
      <c r="J47" s="316">
        <v>8.3074413600000003</v>
      </c>
      <c r="K47" s="316">
        <v>4.03205291</v>
      </c>
      <c r="L47" s="316">
        <v>3.5863620984120348</v>
      </c>
      <c r="M47" s="316"/>
      <c r="N47" s="316"/>
      <c r="O47" s="316"/>
      <c r="P47" s="316"/>
      <c r="Q47" s="316"/>
      <c r="R47" s="294"/>
      <c r="S47" s="294"/>
      <c r="T47" s="294"/>
      <c r="U47" s="294"/>
      <c r="V47" s="294"/>
      <c r="W47" s="331"/>
      <c r="X47" s="208"/>
      <c r="Y47" s="208"/>
      <c r="Z47" s="208"/>
      <c r="AA47" s="208"/>
      <c r="AB47" s="208"/>
      <c r="AC47" s="208"/>
      <c r="AD47" s="208"/>
      <c r="AI47" s="216"/>
      <c r="AJ47" s="216"/>
      <c r="AK47" s="216"/>
      <c r="AL47" s="216"/>
      <c r="AM47" s="216"/>
      <c r="AN47" s="216"/>
      <c r="AO47" s="216"/>
      <c r="AP47" s="216"/>
      <c r="AQ47" s="216"/>
      <c r="AR47" s="216"/>
      <c r="AS47" s="216"/>
      <c r="AT47" s="216"/>
      <c r="AU47" s="216"/>
    </row>
    <row r="48" spans="1:47" outlineLevel="1" x14ac:dyDescent="0.2">
      <c r="A48" s="210"/>
      <c r="B48" s="210"/>
      <c r="C48" s="210"/>
      <c r="D48" s="210"/>
      <c r="E48" s="210"/>
      <c r="F48" s="302" t="s">
        <v>7</v>
      </c>
      <c r="G48" s="338">
        <v>0</v>
      </c>
      <c r="H48" s="316">
        <v>0</v>
      </c>
      <c r="I48" s="316">
        <v>0</v>
      </c>
      <c r="J48" s="316">
        <v>0</v>
      </c>
      <c r="K48" s="316">
        <v>0</v>
      </c>
      <c r="L48" s="316">
        <v>0</v>
      </c>
      <c r="M48" s="316"/>
      <c r="N48" s="316"/>
      <c r="O48" s="316"/>
      <c r="P48" s="316"/>
      <c r="Q48" s="316"/>
      <c r="R48" s="294"/>
      <c r="S48" s="294"/>
      <c r="T48" s="294"/>
      <c r="U48" s="294"/>
      <c r="V48" s="294"/>
      <c r="W48" s="331"/>
      <c r="X48" s="208"/>
      <c r="Y48" s="208"/>
      <c r="Z48" s="208"/>
      <c r="AA48" s="208"/>
      <c r="AB48" s="208"/>
      <c r="AC48" s="208"/>
      <c r="AD48" s="208"/>
      <c r="AI48" s="216"/>
      <c r="AJ48" s="216"/>
      <c r="AK48" s="216"/>
      <c r="AL48" s="216"/>
      <c r="AM48" s="216"/>
      <c r="AN48" s="216"/>
      <c r="AO48" s="216"/>
      <c r="AP48" s="216"/>
      <c r="AQ48" s="216"/>
      <c r="AR48" s="216"/>
      <c r="AS48" s="216"/>
      <c r="AT48" s="216"/>
      <c r="AU48" s="216"/>
    </row>
    <row r="49" spans="1:47" outlineLevel="1" x14ac:dyDescent="0.2">
      <c r="A49" s="210"/>
      <c r="B49" s="210"/>
      <c r="C49" s="210"/>
      <c r="D49" s="210"/>
      <c r="E49" s="210"/>
      <c r="F49" s="302" t="s">
        <v>8</v>
      </c>
      <c r="G49" s="338">
        <v>0</v>
      </c>
      <c r="H49" s="316">
        <v>0</v>
      </c>
      <c r="I49" s="316">
        <v>0</v>
      </c>
      <c r="J49" s="316">
        <v>0</v>
      </c>
      <c r="K49" s="316">
        <v>0</v>
      </c>
      <c r="L49" s="316">
        <v>0</v>
      </c>
      <c r="M49" s="316"/>
      <c r="N49" s="316"/>
      <c r="O49" s="316"/>
      <c r="P49" s="316"/>
      <c r="Q49" s="316"/>
      <c r="R49" s="294"/>
      <c r="S49" s="294"/>
      <c r="T49" s="294"/>
      <c r="U49" s="294"/>
      <c r="V49" s="294"/>
      <c r="W49" s="331"/>
      <c r="X49" s="208"/>
      <c r="Y49" s="208"/>
      <c r="Z49" s="208"/>
      <c r="AA49" s="208"/>
      <c r="AB49" s="208"/>
      <c r="AC49" s="208"/>
      <c r="AD49" s="208"/>
      <c r="AI49" s="216"/>
      <c r="AJ49" s="216"/>
      <c r="AK49" s="216"/>
      <c r="AL49" s="216"/>
      <c r="AM49" s="216"/>
      <c r="AN49" s="216"/>
      <c r="AO49" s="216"/>
      <c r="AP49" s="216"/>
      <c r="AQ49" s="216"/>
      <c r="AR49" s="216"/>
      <c r="AS49" s="216"/>
      <c r="AT49" s="216"/>
      <c r="AU49" s="216"/>
    </row>
    <row r="50" spans="1:47" outlineLevel="1" x14ac:dyDescent="0.2">
      <c r="A50" s="210"/>
      <c r="B50" s="210"/>
      <c r="C50" s="210"/>
      <c r="D50" s="210"/>
      <c r="E50" s="210"/>
      <c r="F50" s="302" t="s">
        <v>14</v>
      </c>
      <c r="G50" s="338">
        <v>0</v>
      </c>
      <c r="H50" s="339">
        <v>3.5436079070314275</v>
      </c>
      <c r="I50" s="316">
        <v>0</v>
      </c>
      <c r="J50" s="316">
        <v>0</v>
      </c>
      <c r="K50" s="316">
        <v>0</v>
      </c>
      <c r="L50" s="316">
        <v>0</v>
      </c>
      <c r="M50" s="316"/>
      <c r="N50" s="316"/>
      <c r="O50" s="316"/>
      <c r="P50" s="316"/>
      <c r="Q50" s="316"/>
      <c r="R50" s="294"/>
      <c r="S50" s="294"/>
      <c r="T50" s="294"/>
      <c r="U50" s="294"/>
      <c r="V50" s="294"/>
      <c r="W50" s="331"/>
      <c r="X50" s="208"/>
      <c r="Y50" s="208"/>
      <c r="Z50" s="208"/>
      <c r="AA50" s="208"/>
      <c r="AB50" s="208"/>
      <c r="AC50" s="208"/>
      <c r="AD50" s="208"/>
      <c r="AI50" s="216"/>
      <c r="AJ50" s="216"/>
      <c r="AK50" s="216"/>
      <c r="AL50" s="216"/>
      <c r="AM50" s="216"/>
      <c r="AN50" s="216"/>
      <c r="AO50" s="216"/>
      <c r="AP50" s="216"/>
      <c r="AQ50" s="216"/>
      <c r="AR50" s="216"/>
      <c r="AS50" s="216"/>
      <c r="AT50" s="216"/>
      <c r="AU50" s="216"/>
    </row>
    <row r="51" spans="1:47" outlineLevel="1" x14ac:dyDescent="0.2">
      <c r="A51" s="210"/>
      <c r="B51" s="210"/>
      <c r="C51" s="210"/>
      <c r="D51" s="210"/>
      <c r="E51" s="210"/>
      <c r="F51" s="302">
        <v>0</v>
      </c>
      <c r="G51" s="340"/>
      <c r="H51" s="316"/>
      <c r="I51" s="316"/>
      <c r="J51" s="316"/>
      <c r="K51" s="316"/>
      <c r="L51" s="316"/>
      <c r="M51" s="316"/>
      <c r="N51" s="316"/>
      <c r="O51" s="316"/>
      <c r="P51" s="316"/>
      <c r="Q51" s="316"/>
      <c r="R51" s="294"/>
      <c r="S51" s="294"/>
      <c r="T51" s="294"/>
      <c r="U51" s="294"/>
      <c r="V51" s="294"/>
      <c r="W51" s="331"/>
      <c r="X51" s="208"/>
      <c r="Y51" s="208"/>
      <c r="Z51" s="208"/>
      <c r="AA51" s="208"/>
      <c r="AB51" s="208"/>
      <c r="AC51" s="208"/>
      <c r="AD51" s="208"/>
      <c r="AI51" s="216"/>
      <c r="AJ51" s="216"/>
      <c r="AK51" s="216"/>
      <c r="AL51" s="216"/>
      <c r="AM51" s="216"/>
      <c r="AN51" s="216"/>
      <c r="AO51" s="216"/>
      <c r="AP51" s="216"/>
      <c r="AQ51" s="216"/>
      <c r="AR51" s="216"/>
      <c r="AS51" s="216"/>
      <c r="AT51" s="216"/>
      <c r="AU51" s="216"/>
    </row>
    <row r="52" spans="1:47" outlineLevel="1" x14ac:dyDescent="0.2">
      <c r="A52" s="210"/>
      <c r="B52" s="210"/>
      <c r="C52" s="210"/>
      <c r="D52" s="210"/>
      <c r="E52" s="210"/>
      <c r="F52" s="302">
        <v>0</v>
      </c>
      <c r="G52" s="338"/>
      <c r="H52" s="316"/>
      <c r="I52" s="316"/>
      <c r="J52" s="316"/>
      <c r="K52" s="316"/>
      <c r="L52" s="316"/>
      <c r="M52" s="316"/>
      <c r="N52" s="316"/>
      <c r="O52" s="316"/>
      <c r="P52" s="316"/>
      <c r="Q52" s="316"/>
      <c r="R52" s="294"/>
      <c r="S52" s="294"/>
      <c r="T52" s="294"/>
      <c r="U52" s="294"/>
      <c r="V52" s="294"/>
      <c r="W52" s="331"/>
      <c r="X52" s="208"/>
      <c r="Y52" s="208"/>
      <c r="Z52" s="208"/>
      <c r="AA52" s="208"/>
      <c r="AB52" s="208"/>
      <c r="AC52" s="208"/>
      <c r="AD52" s="208"/>
      <c r="AI52" s="216"/>
      <c r="AJ52" s="216"/>
      <c r="AK52" s="216"/>
      <c r="AL52" s="216"/>
      <c r="AM52" s="216"/>
      <c r="AN52" s="216"/>
      <c r="AO52" s="216"/>
      <c r="AP52" s="216"/>
      <c r="AQ52" s="216"/>
      <c r="AR52" s="216"/>
      <c r="AS52" s="216"/>
      <c r="AT52" s="216"/>
      <c r="AU52" s="216"/>
    </row>
    <row r="53" spans="1:47" outlineLevel="1" x14ac:dyDescent="0.2">
      <c r="A53" s="210"/>
      <c r="B53" s="210"/>
      <c r="C53" s="210"/>
      <c r="D53" s="210"/>
      <c r="E53" s="210"/>
      <c r="F53" s="302">
        <v>0</v>
      </c>
      <c r="G53" s="338"/>
      <c r="H53" s="316"/>
      <c r="I53" s="316"/>
      <c r="J53" s="316"/>
      <c r="K53" s="316"/>
      <c r="L53" s="316"/>
      <c r="M53" s="316"/>
      <c r="N53" s="316"/>
      <c r="O53" s="316"/>
      <c r="P53" s="316"/>
      <c r="Q53" s="316"/>
      <c r="R53" s="294"/>
      <c r="S53" s="294"/>
      <c r="T53" s="294"/>
      <c r="U53" s="294"/>
      <c r="V53" s="294"/>
      <c r="W53" s="331"/>
      <c r="X53" s="208"/>
      <c r="Y53" s="208"/>
      <c r="Z53" s="208"/>
      <c r="AA53" s="208"/>
      <c r="AB53" s="208"/>
      <c r="AC53" s="208"/>
      <c r="AD53" s="208"/>
      <c r="AI53" s="216"/>
      <c r="AJ53" s="216"/>
      <c r="AK53" s="216"/>
      <c r="AL53" s="216"/>
      <c r="AM53" s="216"/>
      <c r="AN53" s="216"/>
      <c r="AO53" s="216"/>
      <c r="AP53" s="216"/>
      <c r="AQ53" s="216"/>
      <c r="AR53" s="216"/>
      <c r="AS53" s="216"/>
      <c r="AT53" s="216"/>
      <c r="AU53" s="216"/>
    </row>
    <row r="54" spans="1:47" outlineLevel="1" x14ac:dyDescent="0.2">
      <c r="A54" s="210"/>
      <c r="B54" s="210"/>
      <c r="C54" s="210"/>
      <c r="D54" s="210"/>
      <c r="E54" s="210"/>
      <c r="F54" s="302">
        <v>0</v>
      </c>
      <c r="G54" s="338"/>
      <c r="H54" s="316"/>
      <c r="I54" s="316"/>
      <c r="J54" s="316"/>
      <c r="K54" s="316"/>
      <c r="L54" s="316"/>
      <c r="M54" s="316"/>
      <c r="N54" s="316"/>
      <c r="O54" s="316"/>
      <c r="P54" s="316"/>
      <c r="Q54" s="316"/>
      <c r="R54" s="294"/>
      <c r="S54" s="294"/>
      <c r="T54" s="294"/>
      <c r="U54" s="294"/>
      <c r="V54" s="294"/>
      <c r="W54" s="331"/>
      <c r="X54" s="208"/>
      <c r="Y54" s="208"/>
      <c r="Z54" s="208"/>
      <c r="AA54" s="208"/>
      <c r="AB54" s="208"/>
      <c r="AC54" s="208"/>
      <c r="AD54" s="208"/>
      <c r="AI54" s="216"/>
      <c r="AJ54" s="216"/>
      <c r="AK54" s="216"/>
      <c r="AL54" s="216"/>
      <c r="AM54" s="216"/>
      <c r="AN54" s="216"/>
      <c r="AO54" s="216"/>
      <c r="AP54" s="216"/>
      <c r="AQ54" s="216"/>
      <c r="AR54" s="216"/>
      <c r="AS54" s="216"/>
      <c r="AT54" s="216"/>
      <c r="AU54" s="216"/>
    </row>
    <row r="55" spans="1:47" outlineLevel="1" x14ac:dyDescent="0.2">
      <c r="A55" s="210"/>
      <c r="B55" s="210"/>
      <c r="C55" s="210"/>
      <c r="D55" s="210"/>
      <c r="E55" s="210"/>
      <c r="F55" s="302">
        <v>0</v>
      </c>
      <c r="G55" s="338"/>
      <c r="H55" s="316"/>
      <c r="I55" s="316"/>
      <c r="J55" s="316"/>
      <c r="K55" s="316"/>
      <c r="L55" s="316"/>
      <c r="M55" s="316"/>
      <c r="N55" s="316"/>
      <c r="O55" s="316"/>
      <c r="P55" s="316"/>
      <c r="Q55" s="316"/>
      <c r="R55" s="294"/>
      <c r="S55" s="294"/>
      <c r="T55" s="294"/>
      <c r="U55" s="294"/>
      <c r="V55" s="294"/>
      <c r="W55" s="331"/>
      <c r="X55" s="208"/>
      <c r="Y55" s="208"/>
      <c r="Z55" s="208"/>
      <c r="AA55" s="208"/>
      <c r="AB55" s="208"/>
      <c r="AC55" s="208"/>
      <c r="AD55" s="208"/>
      <c r="AI55" s="216"/>
      <c r="AJ55" s="216"/>
      <c r="AK55" s="216"/>
      <c r="AL55" s="216"/>
      <c r="AM55" s="216"/>
      <c r="AN55" s="216"/>
      <c r="AO55" s="216"/>
      <c r="AP55" s="216"/>
      <c r="AQ55" s="216"/>
      <c r="AR55" s="216"/>
      <c r="AS55" s="216"/>
      <c r="AT55" s="216"/>
      <c r="AU55" s="216"/>
    </row>
    <row r="56" spans="1:47" outlineLevel="1" x14ac:dyDescent="0.2">
      <c r="A56" s="210"/>
      <c r="B56" s="210"/>
      <c r="C56" s="210"/>
      <c r="D56" s="210"/>
      <c r="E56" s="210"/>
      <c r="F56" s="302">
        <v>0</v>
      </c>
      <c r="G56" s="338"/>
      <c r="H56" s="316"/>
      <c r="I56" s="316"/>
      <c r="J56" s="316"/>
      <c r="K56" s="316"/>
      <c r="L56" s="316"/>
      <c r="M56" s="316"/>
      <c r="N56" s="316"/>
      <c r="O56" s="316"/>
      <c r="P56" s="316"/>
      <c r="Q56" s="316"/>
      <c r="R56" s="294"/>
      <c r="S56" s="294"/>
      <c r="T56" s="294"/>
      <c r="U56" s="294"/>
      <c r="V56" s="294"/>
      <c r="W56" s="331"/>
      <c r="X56" s="208"/>
      <c r="Y56" s="208"/>
      <c r="Z56" s="208"/>
      <c r="AA56" s="208"/>
      <c r="AB56" s="208"/>
      <c r="AC56" s="208"/>
      <c r="AD56" s="208"/>
      <c r="AI56" s="216"/>
      <c r="AJ56" s="216"/>
      <c r="AK56" s="216"/>
      <c r="AL56" s="216"/>
      <c r="AM56" s="216"/>
      <c r="AN56" s="216"/>
      <c r="AO56" s="216"/>
      <c r="AP56" s="216"/>
      <c r="AQ56" s="216"/>
      <c r="AR56" s="216"/>
      <c r="AS56" s="216"/>
      <c r="AT56" s="216"/>
      <c r="AU56" s="216"/>
    </row>
    <row r="57" spans="1:47" outlineLevel="1" x14ac:dyDescent="0.2">
      <c r="A57" s="210"/>
      <c r="B57" s="210"/>
      <c r="C57" s="210"/>
      <c r="D57" s="210"/>
      <c r="E57" s="210"/>
      <c r="F57" s="302">
        <v>0</v>
      </c>
      <c r="G57" s="338"/>
      <c r="H57" s="316"/>
      <c r="I57" s="316"/>
      <c r="J57" s="316"/>
      <c r="K57" s="316"/>
      <c r="L57" s="316"/>
      <c r="M57" s="316"/>
      <c r="N57" s="316"/>
      <c r="O57" s="316"/>
      <c r="P57" s="316"/>
      <c r="Q57" s="316"/>
      <c r="R57" s="294"/>
      <c r="S57" s="294"/>
      <c r="T57" s="294"/>
      <c r="U57" s="294"/>
      <c r="V57" s="294"/>
      <c r="W57" s="331"/>
      <c r="X57" s="208"/>
      <c r="Y57" s="208"/>
      <c r="Z57" s="208"/>
      <c r="AA57" s="208"/>
      <c r="AB57" s="208"/>
      <c r="AC57" s="208"/>
      <c r="AD57" s="208"/>
      <c r="AI57" s="216"/>
      <c r="AJ57" s="216"/>
      <c r="AK57" s="216"/>
      <c r="AL57" s="216"/>
      <c r="AM57" s="216"/>
      <c r="AN57" s="216"/>
      <c r="AO57" s="216"/>
      <c r="AP57" s="216"/>
      <c r="AQ57" s="216"/>
      <c r="AR57" s="216"/>
      <c r="AS57" s="216"/>
      <c r="AT57" s="216"/>
      <c r="AU57" s="216"/>
    </row>
    <row r="58" spans="1:47" outlineLevel="1" x14ac:dyDescent="0.2">
      <c r="A58" s="210"/>
      <c r="B58" s="210"/>
      <c r="C58" s="210"/>
      <c r="D58" s="210"/>
      <c r="E58" s="210"/>
      <c r="F58" s="302">
        <v>0</v>
      </c>
      <c r="G58" s="338"/>
      <c r="H58" s="316"/>
      <c r="I58" s="316"/>
      <c r="J58" s="316"/>
      <c r="K58" s="316"/>
      <c r="L58" s="316"/>
      <c r="M58" s="316"/>
      <c r="N58" s="316"/>
      <c r="O58" s="316"/>
      <c r="P58" s="316"/>
      <c r="Q58" s="316"/>
      <c r="R58" s="294"/>
      <c r="S58" s="294"/>
      <c r="T58" s="294"/>
      <c r="U58" s="294"/>
      <c r="V58" s="294"/>
      <c r="W58" s="331"/>
      <c r="X58" s="208"/>
      <c r="Y58" s="208"/>
      <c r="Z58" s="208"/>
      <c r="AA58" s="208"/>
      <c r="AB58" s="208"/>
      <c r="AC58" s="208"/>
      <c r="AD58" s="208"/>
      <c r="AI58" s="216"/>
      <c r="AJ58" s="216"/>
      <c r="AK58" s="216"/>
      <c r="AL58" s="216"/>
      <c r="AM58" s="216"/>
      <c r="AN58" s="216"/>
      <c r="AO58" s="216"/>
      <c r="AP58" s="216"/>
      <c r="AQ58" s="216"/>
      <c r="AR58" s="216"/>
      <c r="AS58" s="216"/>
      <c r="AT58" s="216"/>
      <c r="AU58" s="216"/>
    </row>
    <row r="59" spans="1:47" outlineLevel="1" x14ac:dyDescent="0.2">
      <c r="A59" s="210"/>
      <c r="B59" s="210"/>
      <c r="C59" s="210"/>
      <c r="D59" s="210"/>
      <c r="E59" s="210"/>
      <c r="F59" s="302">
        <v>0</v>
      </c>
      <c r="G59" s="338"/>
      <c r="H59" s="316"/>
      <c r="I59" s="316"/>
      <c r="J59" s="316"/>
      <c r="K59" s="316"/>
      <c r="L59" s="316"/>
      <c r="M59" s="316"/>
      <c r="N59" s="316"/>
      <c r="O59" s="316"/>
      <c r="P59" s="316"/>
      <c r="Q59" s="316"/>
      <c r="R59" s="294"/>
      <c r="S59" s="294"/>
      <c r="T59" s="294"/>
      <c r="U59" s="294"/>
      <c r="V59" s="294"/>
      <c r="W59" s="331"/>
      <c r="X59" s="208"/>
      <c r="Y59" s="208"/>
      <c r="Z59" s="208"/>
      <c r="AA59" s="208"/>
      <c r="AB59" s="208"/>
      <c r="AC59" s="208"/>
      <c r="AD59" s="208"/>
      <c r="AI59" s="216"/>
      <c r="AJ59" s="216"/>
      <c r="AK59" s="216"/>
      <c r="AL59" s="216"/>
      <c r="AM59" s="216"/>
      <c r="AN59" s="216"/>
      <c r="AO59" s="216"/>
      <c r="AP59" s="216"/>
      <c r="AQ59" s="216"/>
      <c r="AR59" s="216"/>
      <c r="AS59" s="216"/>
      <c r="AT59" s="216"/>
      <c r="AU59" s="216"/>
    </row>
    <row r="60" spans="1:47" outlineLevel="1" x14ac:dyDescent="0.2">
      <c r="A60" s="210"/>
      <c r="B60" s="210"/>
      <c r="C60" s="210"/>
      <c r="D60" s="210"/>
      <c r="E60" s="210"/>
      <c r="F60" s="302">
        <v>0</v>
      </c>
      <c r="G60" s="338"/>
      <c r="H60" s="316"/>
      <c r="I60" s="316"/>
      <c r="J60" s="316"/>
      <c r="K60" s="316"/>
      <c r="L60" s="316"/>
      <c r="M60" s="316"/>
      <c r="N60" s="316"/>
      <c r="O60" s="316"/>
      <c r="P60" s="316"/>
      <c r="Q60" s="316"/>
      <c r="R60" s="294"/>
      <c r="S60" s="294"/>
      <c r="T60" s="294"/>
      <c r="U60" s="294"/>
      <c r="V60" s="294"/>
      <c r="W60" s="331"/>
      <c r="X60" s="208"/>
      <c r="Y60" s="208"/>
      <c r="Z60" s="208"/>
      <c r="AA60" s="208"/>
      <c r="AB60" s="208"/>
      <c r="AC60" s="208"/>
      <c r="AD60" s="208"/>
      <c r="AI60" s="216"/>
      <c r="AJ60" s="216"/>
      <c r="AK60" s="216"/>
      <c r="AL60" s="216"/>
      <c r="AM60" s="216"/>
      <c r="AN60" s="216"/>
      <c r="AO60" s="216"/>
      <c r="AP60" s="216"/>
      <c r="AQ60" s="216"/>
      <c r="AR60" s="216"/>
      <c r="AS60" s="216"/>
      <c r="AT60" s="216"/>
      <c r="AU60" s="216"/>
    </row>
    <row r="61" spans="1:47" outlineLevel="1" x14ac:dyDescent="0.2">
      <c r="A61" s="210"/>
      <c r="B61" s="210"/>
      <c r="C61" s="210"/>
      <c r="D61" s="210"/>
      <c r="E61" s="210"/>
      <c r="F61" s="302">
        <v>0</v>
      </c>
      <c r="G61" s="338"/>
      <c r="H61" s="316"/>
      <c r="I61" s="316"/>
      <c r="J61" s="316"/>
      <c r="K61" s="316"/>
      <c r="L61" s="316"/>
      <c r="M61" s="316"/>
      <c r="N61" s="316"/>
      <c r="O61" s="316"/>
      <c r="P61" s="316"/>
      <c r="Q61" s="316"/>
      <c r="R61" s="294"/>
      <c r="S61" s="294"/>
      <c r="T61" s="294"/>
      <c r="U61" s="294"/>
      <c r="V61" s="294"/>
      <c r="W61" s="331"/>
      <c r="X61" s="208"/>
      <c r="Y61" s="208"/>
      <c r="Z61" s="208"/>
      <c r="AA61" s="208"/>
      <c r="AB61" s="208"/>
      <c r="AC61" s="208"/>
      <c r="AD61" s="208"/>
      <c r="AI61" s="216"/>
      <c r="AJ61" s="216"/>
      <c r="AK61" s="216"/>
      <c r="AL61" s="216"/>
      <c r="AM61" s="216"/>
      <c r="AN61" s="216"/>
      <c r="AO61" s="216"/>
      <c r="AP61" s="216"/>
      <c r="AQ61" s="216"/>
      <c r="AR61" s="216"/>
      <c r="AS61" s="216"/>
      <c r="AT61" s="216"/>
      <c r="AU61" s="216"/>
    </row>
    <row r="62" spans="1:47" outlineLevel="1" x14ac:dyDescent="0.2">
      <c r="A62" s="210"/>
      <c r="B62" s="210"/>
      <c r="C62" s="210"/>
      <c r="D62" s="210"/>
      <c r="E62" s="210"/>
      <c r="F62" s="302">
        <v>0</v>
      </c>
      <c r="G62" s="338"/>
      <c r="H62" s="316"/>
      <c r="I62" s="316"/>
      <c r="J62" s="316"/>
      <c r="K62" s="316"/>
      <c r="L62" s="316"/>
      <c r="M62" s="316"/>
      <c r="N62" s="316"/>
      <c r="O62" s="316"/>
      <c r="P62" s="316"/>
      <c r="Q62" s="316"/>
      <c r="R62" s="294"/>
      <c r="S62" s="294"/>
      <c r="T62" s="294"/>
      <c r="U62" s="294"/>
      <c r="V62" s="294"/>
      <c r="W62" s="331"/>
      <c r="X62" s="208"/>
      <c r="Y62" s="208"/>
      <c r="Z62" s="208"/>
      <c r="AA62" s="208"/>
      <c r="AB62" s="208"/>
      <c r="AC62" s="208"/>
      <c r="AD62" s="208"/>
      <c r="AI62" s="216"/>
      <c r="AJ62" s="216"/>
      <c r="AK62" s="216"/>
      <c r="AL62" s="216"/>
      <c r="AM62" s="216"/>
      <c r="AN62" s="216"/>
      <c r="AO62" s="216"/>
      <c r="AP62" s="216"/>
      <c r="AQ62" s="216"/>
      <c r="AR62" s="216"/>
      <c r="AS62" s="216"/>
      <c r="AT62" s="216"/>
      <c r="AU62" s="216"/>
    </row>
    <row r="63" spans="1:47" outlineLevel="1" x14ac:dyDescent="0.2">
      <c r="A63" s="210"/>
      <c r="B63" s="210"/>
      <c r="C63" s="210"/>
      <c r="D63" s="210"/>
      <c r="E63" s="210"/>
      <c r="F63" s="302">
        <v>0</v>
      </c>
      <c r="G63" s="338"/>
      <c r="H63" s="316"/>
      <c r="I63" s="316"/>
      <c r="J63" s="316"/>
      <c r="K63" s="316"/>
      <c r="L63" s="316"/>
      <c r="M63" s="316"/>
      <c r="N63" s="316"/>
      <c r="O63" s="316"/>
      <c r="P63" s="316"/>
      <c r="Q63" s="316"/>
      <c r="R63" s="294"/>
      <c r="S63" s="294"/>
      <c r="T63" s="294"/>
      <c r="U63" s="294"/>
      <c r="V63" s="294"/>
      <c r="W63" s="331"/>
      <c r="X63" s="208"/>
      <c r="Y63" s="208"/>
      <c r="Z63" s="208"/>
      <c r="AA63" s="208"/>
      <c r="AB63" s="208"/>
      <c r="AC63" s="208"/>
      <c r="AD63" s="208"/>
      <c r="AI63" s="216"/>
      <c r="AJ63" s="216"/>
      <c r="AK63" s="216"/>
      <c r="AL63" s="216"/>
      <c r="AM63" s="216"/>
      <c r="AN63" s="216"/>
      <c r="AO63" s="216"/>
      <c r="AP63" s="216"/>
      <c r="AQ63" s="216"/>
      <c r="AR63" s="216"/>
      <c r="AS63" s="216"/>
      <c r="AT63" s="216"/>
      <c r="AU63" s="216"/>
    </row>
    <row r="64" spans="1:47" outlineLevel="1" x14ac:dyDescent="0.2">
      <c r="A64" s="210"/>
      <c r="B64" s="210"/>
      <c r="C64" s="210"/>
      <c r="D64" s="210"/>
      <c r="E64" s="210"/>
      <c r="F64" s="302">
        <v>0</v>
      </c>
      <c r="G64" s="338"/>
      <c r="H64" s="316"/>
      <c r="I64" s="316"/>
      <c r="J64" s="316"/>
      <c r="K64" s="316"/>
      <c r="L64" s="316"/>
      <c r="M64" s="316"/>
      <c r="N64" s="316"/>
      <c r="O64" s="316"/>
      <c r="P64" s="316"/>
      <c r="Q64" s="316"/>
      <c r="R64" s="294"/>
      <c r="S64" s="294"/>
      <c r="T64" s="294"/>
      <c r="U64" s="294"/>
      <c r="V64" s="294"/>
      <c r="W64" s="331"/>
      <c r="X64" s="208"/>
      <c r="Y64" s="208"/>
      <c r="Z64" s="208"/>
      <c r="AA64" s="208"/>
      <c r="AB64" s="208"/>
      <c r="AC64" s="208"/>
      <c r="AD64" s="208"/>
      <c r="AI64" s="216"/>
      <c r="AJ64" s="216"/>
      <c r="AK64" s="216"/>
      <c r="AL64" s="216"/>
      <c r="AM64" s="216"/>
      <c r="AN64" s="216"/>
      <c r="AO64" s="216"/>
      <c r="AP64" s="216"/>
      <c r="AQ64" s="216"/>
      <c r="AR64" s="216"/>
      <c r="AS64" s="216"/>
      <c r="AT64" s="216"/>
      <c r="AU64" s="216"/>
    </row>
    <row r="65" spans="1:47" outlineLevel="1" x14ac:dyDescent="0.2">
      <c r="A65" s="210"/>
      <c r="B65" s="210"/>
      <c r="C65" s="210"/>
      <c r="D65" s="210"/>
      <c r="E65" s="210"/>
      <c r="F65" s="302">
        <v>0</v>
      </c>
      <c r="G65" s="338"/>
      <c r="H65" s="316"/>
      <c r="I65" s="316"/>
      <c r="J65" s="316"/>
      <c r="K65" s="316"/>
      <c r="L65" s="316"/>
      <c r="M65" s="316"/>
      <c r="N65" s="316"/>
      <c r="O65" s="316"/>
      <c r="P65" s="316"/>
      <c r="Q65" s="316"/>
      <c r="R65" s="294"/>
      <c r="S65" s="294"/>
      <c r="T65" s="294"/>
      <c r="U65" s="294"/>
      <c r="V65" s="294"/>
      <c r="W65" s="331"/>
      <c r="X65" s="208"/>
      <c r="Y65" s="208"/>
      <c r="Z65" s="208"/>
      <c r="AA65" s="208"/>
      <c r="AB65" s="208"/>
      <c r="AC65" s="208"/>
      <c r="AD65" s="208"/>
      <c r="AI65" s="216"/>
      <c r="AJ65" s="216"/>
      <c r="AK65" s="216"/>
      <c r="AL65" s="216"/>
      <c r="AM65" s="216"/>
      <c r="AN65" s="216"/>
      <c r="AO65" s="216"/>
      <c r="AP65" s="216"/>
      <c r="AQ65" s="216"/>
      <c r="AR65" s="216"/>
      <c r="AS65" s="216"/>
      <c r="AT65" s="216"/>
      <c r="AU65" s="216"/>
    </row>
    <row r="66" spans="1:47" outlineLevel="1" x14ac:dyDescent="0.2">
      <c r="A66" s="210"/>
      <c r="B66" s="210"/>
      <c r="C66" s="210"/>
      <c r="D66" s="210"/>
      <c r="E66" s="210"/>
      <c r="F66" s="302">
        <v>0</v>
      </c>
      <c r="G66" s="338"/>
      <c r="H66" s="316"/>
      <c r="I66" s="316"/>
      <c r="J66" s="316"/>
      <c r="K66" s="316"/>
      <c r="L66" s="316"/>
      <c r="M66" s="316"/>
      <c r="N66" s="316"/>
      <c r="O66" s="316"/>
      <c r="P66" s="316"/>
      <c r="Q66" s="316"/>
      <c r="R66" s="294"/>
      <c r="S66" s="294"/>
      <c r="T66" s="294"/>
      <c r="U66" s="294"/>
      <c r="V66" s="294"/>
      <c r="W66" s="331"/>
      <c r="X66" s="208"/>
      <c r="Y66" s="208"/>
      <c r="Z66" s="208"/>
      <c r="AA66" s="208"/>
      <c r="AB66" s="208"/>
      <c r="AC66" s="208"/>
      <c r="AD66" s="208"/>
      <c r="AI66" s="216"/>
      <c r="AJ66" s="216"/>
      <c r="AK66" s="216"/>
      <c r="AL66" s="216"/>
      <c r="AM66" s="216"/>
      <c r="AN66" s="216"/>
      <c r="AO66" s="216"/>
      <c r="AP66" s="216"/>
      <c r="AQ66" s="216"/>
      <c r="AR66" s="216"/>
      <c r="AS66" s="216"/>
      <c r="AT66" s="216"/>
      <c r="AU66" s="216"/>
    </row>
    <row r="67" spans="1:47" outlineLevel="1" x14ac:dyDescent="0.2">
      <c r="A67" s="210"/>
      <c r="B67" s="210"/>
      <c r="C67" s="210"/>
      <c r="D67" s="210"/>
      <c r="E67" s="210"/>
      <c r="F67" s="302">
        <v>0</v>
      </c>
      <c r="G67" s="338"/>
      <c r="H67" s="316"/>
      <c r="I67" s="316"/>
      <c r="J67" s="316"/>
      <c r="K67" s="316"/>
      <c r="L67" s="316"/>
      <c r="M67" s="316"/>
      <c r="N67" s="316"/>
      <c r="O67" s="316"/>
      <c r="P67" s="316"/>
      <c r="Q67" s="316"/>
      <c r="R67" s="294"/>
      <c r="S67" s="294"/>
      <c r="T67" s="294"/>
      <c r="U67" s="294"/>
      <c r="V67" s="294"/>
      <c r="W67" s="331"/>
      <c r="X67" s="208"/>
      <c r="Y67" s="208"/>
      <c r="Z67" s="208"/>
      <c r="AA67" s="208"/>
      <c r="AB67" s="208"/>
      <c r="AC67" s="208"/>
      <c r="AD67" s="208"/>
      <c r="AI67" s="216"/>
      <c r="AJ67" s="216"/>
      <c r="AK67" s="216"/>
      <c r="AL67" s="216"/>
      <c r="AM67" s="216"/>
      <c r="AN67" s="216"/>
      <c r="AO67" s="216"/>
      <c r="AP67" s="216"/>
      <c r="AQ67" s="216"/>
      <c r="AR67" s="216"/>
      <c r="AS67" s="216"/>
      <c r="AT67" s="216"/>
      <c r="AU67" s="216"/>
    </row>
    <row r="68" spans="1:47" outlineLevel="1" x14ac:dyDescent="0.2">
      <c r="A68" s="210"/>
      <c r="B68" s="210"/>
      <c r="C68" s="210"/>
      <c r="D68" s="210"/>
      <c r="E68" s="210"/>
      <c r="F68" s="302">
        <v>0</v>
      </c>
      <c r="G68" s="338"/>
      <c r="H68" s="316"/>
      <c r="I68" s="316"/>
      <c r="J68" s="316"/>
      <c r="K68" s="316"/>
      <c r="L68" s="316"/>
      <c r="M68" s="316"/>
      <c r="N68" s="316"/>
      <c r="O68" s="316"/>
      <c r="P68" s="316"/>
      <c r="Q68" s="316"/>
      <c r="R68" s="294"/>
      <c r="S68" s="294"/>
      <c r="T68" s="294"/>
      <c r="U68" s="294"/>
      <c r="V68" s="294"/>
      <c r="W68" s="331"/>
      <c r="X68" s="208"/>
      <c r="Y68" s="208"/>
      <c r="Z68" s="208"/>
      <c r="AA68" s="208"/>
      <c r="AB68" s="208"/>
      <c r="AC68" s="208"/>
      <c r="AD68" s="208"/>
      <c r="AI68" s="216"/>
      <c r="AJ68" s="216"/>
      <c r="AK68" s="216"/>
      <c r="AL68" s="216"/>
      <c r="AM68" s="216"/>
      <c r="AN68" s="216"/>
      <c r="AO68" s="216"/>
      <c r="AP68" s="216"/>
      <c r="AQ68" s="216"/>
      <c r="AR68" s="216"/>
      <c r="AS68" s="216"/>
      <c r="AT68" s="216"/>
      <c r="AU68" s="216"/>
    </row>
    <row r="69" spans="1:47" outlineLevel="1" x14ac:dyDescent="0.2">
      <c r="A69" s="210"/>
      <c r="B69" s="210"/>
      <c r="C69" s="210"/>
      <c r="D69" s="210"/>
      <c r="E69" s="210"/>
      <c r="F69" s="302">
        <v>0</v>
      </c>
      <c r="G69" s="338"/>
      <c r="H69" s="316"/>
      <c r="I69" s="316"/>
      <c r="J69" s="316"/>
      <c r="K69" s="316"/>
      <c r="L69" s="316"/>
      <c r="M69" s="316"/>
      <c r="N69" s="316"/>
      <c r="O69" s="316"/>
      <c r="P69" s="316"/>
      <c r="Q69" s="316"/>
      <c r="R69" s="294"/>
      <c r="S69" s="294"/>
      <c r="T69" s="294"/>
      <c r="U69" s="294"/>
      <c r="V69" s="294"/>
      <c r="W69" s="331"/>
      <c r="X69" s="208"/>
      <c r="Y69" s="208"/>
      <c r="Z69" s="208"/>
      <c r="AA69" s="208"/>
      <c r="AB69" s="208"/>
      <c r="AC69" s="208"/>
      <c r="AD69" s="208"/>
      <c r="AI69" s="216"/>
      <c r="AJ69" s="216"/>
      <c r="AK69" s="216"/>
      <c r="AL69" s="216"/>
      <c r="AM69" s="216"/>
      <c r="AN69" s="216"/>
      <c r="AO69" s="216"/>
      <c r="AP69" s="216"/>
      <c r="AQ69" s="216"/>
      <c r="AR69" s="216"/>
      <c r="AS69" s="216"/>
      <c r="AT69" s="216"/>
      <c r="AU69" s="216"/>
    </row>
    <row r="70" spans="1:47" outlineLevel="1" x14ac:dyDescent="0.2">
      <c r="A70" s="210"/>
      <c r="B70" s="210"/>
      <c r="C70" s="210"/>
      <c r="D70" s="210"/>
      <c r="E70" s="210"/>
      <c r="F70" s="302">
        <v>0</v>
      </c>
      <c r="G70" s="338"/>
      <c r="H70" s="316"/>
      <c r="I70" s="316"/>
      <c r="J70" s="316"/>
      <c r="K70" s="316"/>
      <c r="L70" s="316"/>
      <c r="M70" s="316"/>
      <c r="N70" s="316"/>
      <c r="O70" s="316"/>
      <c r="P70" s="316"/>
      <c r="Q70" s="316"/>
      <c r="R70" s="294"/>
      <c r="S70" s="294"/>
      <c r="T70" s="294"/>
      <c r="U70" s="294"/>
      <c r="V70" s="294"/>
      <c r="W70" s="331"/>
      <c r="X70" s="208"/>
      <c r="Y70" s="208"/>
      <c r="Z70" s="208"/>
      <c r="AA70" s="208"/>
      <c r="AB70" s="208"/>
      <c r="AC70" s="208"/>
      <c r="AD70" s="208"/>
      <c r="AI70" s="216"/>
      <c r="AJ70" s="216"/>
      <c r="AK70" s="216"/>
      <c r="AL70" s="216"/>
      <c r="AM70" s="216"/>
      <c r="AN70" s="216"/>
      <c r="AO70" s="216"/>
      <c r="AP70" s="216"/>
      <c r="AQ70" s="216"/>
      <c r="AR70" s="216"/>
      <c r="AS70" s="216"/>
      <c r="AT70" s="216"/>
      <c r="AU70" s="216"/>
    </row>
    <row r="71" spans="1:47" x14ac:dyDescent="0.2">
      <c r="A71" s="210"/>
      <c r="B71" s="210"/>
      <c r="C71" s="210"/>
      <c r="D71" s="210"/>
      <c r="E71" s="210"/>
      <c r="F71" s="302" t="s">
        <v>15</v>
      </c>
      <c r="G71" s="325">
        <v>138.94269021448821</v>
      </c>
      <c r="H71" s="325">
        <v>189.41966050703144</v>
      </c>
      <c r="I71" s="325">
        <v>204.94280483999995</v>
      </c>
      <c r="J71" s="325">
        <v>192.06030601999996</v>
      </c>
      <c r="K71" s="325">
        <v>210.05448631623526</v>
      </c>
      <c r="L71" s="325">
        <v>203.59837251297068</v>
      </c>
      <c r="M71" s="325">
        <v>0</v>
      </c>
      <c r="N71" s="325">
        <v>0</v>
      </c>
      <c r="O71" s="325">
        <v>0</v>
      </c>
      <c r="P71" s="325">
        <v>0</v>
      </c>
      <c r="Q71" s="325">
        <v>0</v>
      </c>
      <c r="R71" s="327"/>
      <c r="S71" s="327"/>
      <c r="T71" s="327"/>
      <c r="U71" s="327"/>
      <c r="V71" s="327"/>
      <c r="W71" s="327"/>
      <c r="X71" s="341"/>
      <c r="Y71" s="294"/>
      <c r="Z71" s="294"/>
      <c r="AA71" s="331"/>
      <c r="AB71" s="208"/>
      <c r="AC71" s="208"/>
      <c r="AD71" s="208"/>
      <c r="AI71" s="216"/>
      <c r="AJ71" s="216"/>
      <c r="AK71" s="216"/>
      <c r="AL71" s="216"/>
      <c r="AM71" s="216"/>
      <c r="AN71" s="216"/>
      <c r="AO71" s="216"/>
      <c r="AP71" s="216"/>
      <c r="AQ71" s="216"/>
      <c r="AR71" s="216"/>
      <c r="AS71" s="216"/>
      <c r="AT71" s="216"/>
      <c r="AU71" s="216"/>
    </row>
    <row r="72" spans="1:47" ht="21" customHeight="1" x14ac:dyDescent="0.2">
      <c r="A72" s="208"/>
      <c r="B72" s="208"/>
      <c r="C72" s="208"/>
      <c r="D72" s="208"/>
      <c r="E72" s="208"/>
      <c r="F72" s="208"/>
      <c r="G72" s="208"/>
      <c r="H72" s="342"/>
      <c r="I72" s="343"/>
      <c r="J72" s="208"/>
      <c r="K72" s="208"/>
      <c r="L72" s="208"/>
      <c r="M72" s="208"/>
      <c r="N72" s="208"/>
      <c r="O72" s="208"/>
      <c r="P72" s="208"/>
      <c r="Q72" s="208"/>
      <c r="R72" s="344">
        <v>1139.0183204107254</v>
      </c>
      <c r="S72" s="208"/>
      <c r="T72" s="208"/>
      <c r="U72" s="208"/>
      <c r="V72" s="208"/>
      <c r="W72" s="208"/>
      <c r="X72" s="208"/>
      <c r="Y72" s="208"/>
      <c r="Z72" s="208"/>
      <c r="AA72" s="273"/>
      <c r="AB72" s="208"/>
      <c r="AC72" s="208"/>
      <c r="AD72" s="208"/>
      <c r="AI72" s="216"/>
      <c r="AJ72" s="216"/>
      <c r="AK72" s="216"/>
      <c r="AL72" s="216"/>
      <c r="AM72" s="216"/>
      <c r="AN72" s="216"/>
      <c r="AO72" s="216"/>
      <c r="AP72" s="216"/>
      <c r="AQ72" s="216"/>
      <c r="AR72" s="216"/>
      <c r="AS72" s="216"/>
      <c r="AT72" s="216"/>
      <c r="AU72" s="216"/>
    </row>
    <row r="73" spans="1:47" ht="13.5" customHeight="1" x14ac:dyDescent="0.2">
      <c r="A73" s="219"/>
      <c r="B73" s="219"/>
      <c r="C73" s="219"/>
      <c r="D73" s="219"/>
      <c r="E73" s="219"/>
      <c r="F73" s="291" t="s">
        <v>195</v>
      </c>
      <c r="G73" s="291"/>
      <c r="H73" s="291"/>
      <c r="I73" s="291"/>
      <c r="J73" s="291"/>
      <c r="K73" s="332"/>
      <c r="L73" s="332"/>
      <c r="M73" s="292"/>
      <c r="N73" s="292"/>
      <c r="O73" s="292"/>
      <c r="P73" s="292"/>
      <c r="Q73" s="292"/>
      <c r="R73" s="292"/>
      <c r="S73" s="292"/>
      <c r="T73" s="292"/>
      <c r="U73" s="292"/>
      <c r="V73" s="292"/>
      <c r="W73" s="292"/>
      <c r="X73" s="294"/>
      <c r="Y73" s="294"/>
      <c r="Z73" s="294"/>
      <c r="AA73" s="294"/>
      <c r="AB73" s="331"/>
      <c r="AC73" s="208"/>
      <c r="AD73" s="208"/>
      <c r="AI73" s="216"/>
      <c r="AJ73" s="216"/>
      <c r="AK73" s="216"/>
      <c r="AL73" s="216"/>
      <c r="AM73" s="216"/>
      <c r="AN73" s="216"/>
      <c r="AO73" s="216"/>
      <c r="AP73" s="216"/>
      <c r="AQ73" s="216"/>
      <c r="AR73" s="216"/>
      <c r="AS73" s="216"/>
      <c r="AT73" s="216"/>
      <c r="AU73" s="216"/>
    </row>
    <row r="74" spans="1:47" x14ac:dyDescent="0.2">
      <c r="A74" s="210"/>
      <c r="B74" s="210"/>
      <c r="C74" s="210"/>
      <c r="D74" s="210"/>
      <c r="E74" s="210"/>
      <c r="F74" s="297" t="s">
        <v>49</v>
      </c>
      <c r="G74" s="334">
        <v>2010</v>
      </c>
      <c r="H74" s="334">
        <v>2011</v>
      </c>
      <c r="I74" s="334">
        <v>2012</v>
      </c>
      <c r="J74" s="334">
        <v>2013</v>
      </c>
      <c r="K74" s="334">
        <v>2014</v>
      </c>
      <c r="L74" s="334">
        <v>2015</v>
      </c>
      <c r="M74" s="334">
        <v>2016</v>
      </c>
      <c r="N74" s="334">
        <v>2017</v>
      </c>
      <c r="O74" s="334">
        <v>2018</v>
      </c>
      <c r="P74" s="334">
        <v>2019</v>
      </c>
      <c r="Q74" s="334">
        <v>2020</v>
      </c>
      <c r="R74" s="294"/>
      <c r="S74" s="294"/>
      <c r="T74" s="294"/>
      <c r="U74" s="294"/>
      <c r="V74" s="294"/>
      <c r="W74" s="331"/>
      <c r="X74" s="208"/>
      <c r="Y74" s="208"/>
      <c r="Z74" s="208"/>
      <c r="AA74" s="208"/>
      <c r="AB74" s="208"/>
      <c r="AC74" s="208"/>
      <c r="AD74" s="208"/>
      <c r="AI74" s="216"/>
      <c r="AJ74" s="216"/>
      <c r="AK74" s="216"/>
      <c r="AL74" s="216"/>
      <c r="AM74" s="216"/>
      <c r="AN74" s="216"/>
      <c r="AO74" s="216"/>
      <c r="AP74" s="216"/>
      <c r="AQ74" s="216"/>
      <c r="AR74" s="216"/>
      <c r="AS74" s="216"/>
      <c r="AT74" s="216"/>
      <c r="AU74" s="216"/>
    </row>
    <row r="75" spans="1:47" outlineLevel="1" x14ac:dyDescent="0.2">
      <c r="A75" s="210"/>
      <c r="B75" s="210"/>
      <c r="C75" s="210"/>
      <c r="D75" s="210"/>
      <c r="E75" s="210"/>
      <c r="F75" s="302" t="s">
        <v>0</v>
      </c>
      <c r="G75" s="336">
        <v>0</v>
      </c>
      <c r="H75" s="306">
        <v>0</v>
      </c>
      <c r="I75" s="306">
        <v>0</v>
      </c>
      <c r="J75" s="306">
        <v>5.02926E-2</v>
      </c>
      <c r="K75" s="306">
        <v>0.12605389000000009</v>
      </c>
      <c r="L75" s="306">
        <v>0</v>
      </c>
      <c r="M75" s="306"/>
      <c r="N75" s="306"/>
      <c r="O75" s="306"/>
      <c r="P75" s="306"/>
      <c r="Q75" s="306"/>
      <c r="R75" s="294"/>
      <c r="S75" s="294"/>
      <c r="T75" s="294"/>
      <c r="U75" s="294"/>
      <c r="V75" s="294"/>
      <c r="W75" s="331"/>
      <c r="X75" s="208"/>
      <c r="Y75" s="208"/>
      <c r="Z75" s="208"/>
      <c r="AA75" s="208"/>
      <c r="AB75" s="208"/>
      <c r="AC75" s="208"/>
      <c r="AD75" s="208"/>
      <c r="AI75" s="216"/>
      <c r="AJ75" s="216"/>
      <c r="AK75" s="216"/>
      <c r="AL75" s="216"/>
      <c r="AM75" s="216"/>
      <c r="AN75" s="216"/>
      <c r="AO75" s="216"/>
      <c r="AP75" s="216"/>
      <c r="AQ75" s="216"/>
      <c r="AR75" s="216"/>
      <c r="AS75" s="216"/>
      <c r="AT75" s="216"/>
      <c r="AU75" s="216"/>
    </row>
    <row r="76" spans="1:47" outlineLevel="1" x14ac:dyDescent="0.2">
      <c r="A76" s="210"/>
      <c r="B76" s="210"/>
      <c r="C76" s="210"/>
      <c r="D76" s="210"/>
      <c r="E76" s="210"/>
      <c r="F76" s="302" t="s">
        <v>1</v>
      </c>
      <c r="G76" s="338">
        <v>0</v>
      </c>
      <c r="H76" s="316">
        <v>0.12515899999999999</v>
      </c>
      <c r="I76" s="316">
        <v>0</v>
      </c>
      <c r="J76" s="316">
        <v>0</v>
      </c>
      <c r="K76" s="316">
        <v>0.08</v>
      </c>
      <c r="L76" s="316">
        <v>0</v>
      </c>
      <c r="M76" s="316"/>
      <c r="N76" s="316"/>
      <c r="O76" s="316"/>
      <c r="P76" s="316"/>
      <c r="Q76" s="316"/>
      <c r="R76" s="294"/>
      <c r="S76" s="294"/>
      <c r="T76" s="294"/>
      <c r="U76" s="294"/>
      <c r="V76" s="294"/>
      <c r="W76" s="331"/>
      <c r="X76" s="208"/>
      <c r="Y76" s="208"/>
      <c r="Z76" s="208"/>
      <c r="AA76" s="208"/>
      <c r="AB76" s="208"/>
      <c r="AC76" s="208"/>
      <c r="AD76" s="208"/>
      <c r="AI76" s="216"/>
      <c r="AJ76" s="216"/>
      <c r="AK76" s="216"/>
      <c r="AL76" s="216"/>
      <c r="AM76" s="216"/>
      <c r="AN76" s="216"/>
      <c r="AO76" s="216"/>
      <c r="AP76" s="216"/>
      <c r="AQ76" s="216"/>
      <c r="AR76" s="216"/>
      <c r="AS76" s="216"/>
      <c r="AT76" s="216"/>
      <c r="AU76" s="216"/>
    </row>
    <row r="77" spans="1:47" outlineLevel="1" x14ac:dyDescent="0.2">
      <c r="A77" s="210"/>
      <c r="B77" s="210"/>
      <c r="C77" s="210"/>
      <c r="D77" s="210"/>
      <c r="E77" s="210"/>
      <c r="F77" s="302" t="s">
        <v>2</v>
      </c>
      <c r="G77" s="338">
        <v>0</v>
      </c>
      <c r="H77" s="316">
        <v>4.1600000000000005E-3</v>
      </c>
      <c r="I77" s="316">
        <v>0</v>
      </c>
      <c r="J77" s="316">
        <v>0</v>
      </c>
      <c r="K77" s="316">
        <v>0</v>
      </c>
      <c r="L77" s="316">
        <v>0</v>
      </c>
      <c r="M77" s="316"/>
      <c r="N77" s="316"/>
      <c r="O77" s="316"/>
      <c r="P77" s="316"/>
      <c r="Q77" s="316"/>
      <c r="R77" s="294"/>
      <c r="S77" s="294"/>
      <c r="T77" s="294"/>
      <c r="U77" s="294"/>
      <c r="V77" s="294"/>
      <c r="W77" s="331"/>
      <c r="X77" s="208"/>
      <c r="Y77" s="208"/>
      <c r="Z77" s="208"/>
      <c r="AA77" s="208"/>
      <c r="AB77" s="208"/>
      <c r="AC77" s="208"/>
      <c r="AD77" s="208"/>
      <c r="AI77" s="216"/>
      <c r="AJ77" s="216"/>
      <c r="AK77" s="216"/>
      <c r="AL77" s="216"/>
      <c r="AM77" s="216"/>
      <c r="AN77" s="216"/>
      <c r="AO77" s="216"/>
      <c r="AP77" s="216"/>
      <c r="AQ77" s="216"/>
      <c r="AR77" s="216"/>
      <c r="AS77" s="216"/>
      <c r="AT77" s="216"/>
      <c r="AU77" s="216"/>
    </row>
    <row r="78" spans="1:47" outlineLevel="1" x14ac:dyDescent="0.2">
      <c r="A78" s="210"/>
      <c r="B78" s="210"/>
      <c r="C78" s="210"/>
      <c r="D78" s="210"/>
      <c r="E78" s="210"/>
      <c r="F78" s="302" t="s">
        <v>3</v>
      </c>
      <c r="G78" s="338">
        <v>0</v>
      </c>
      <c r="H78" s="316">
        <v>5.2637450000000002E-2</v>
      </c>
      <c r="I78" s="316">
        <v>0.11000208</v>
      </c>
      <c r="J78" s="316">
        <v>0</v>
      </c>
      <c r="K78" s="316">
        <v>0</v>
      </c>
      <c r="L78" s="316">
        <v>0</v>
      </c>
      <c r="M78" s="316"/>
      <c r="N78" s="316"/>
      <c r="O78" s="316"/>
      <c r="P78" s="316"/>
      <c r="Q78" s="316"/>
      <c r="R78" s="294"/>
      <c r="S78" s="294"/>
      <c r="T78" s="294"/>
      <c r="U78" s="294"/>
      <c r="V78" s="294"/>
      <c r="W78" s="331"/>
      <c r="X78" s="208"/>
      <c r="Y78" s="208"/>
      <c r="Z78" s="208"/>
      <c r="AA78" s="208"/>
      <c r="AB78" s="208"/>
      <c r="AC78" s="208"/>
      <c r="AD78" s="208"/>
      <c r="AI78" s="216"/>
      <c r="AJ78" s="216"/>
      <c r="AK78" s="216"/>
      <c r="AL78" s="216"/>
      <c r="AM78" s="216"/>
      <c r="AN78" s="216"/>
      <c r="AO78" s="216"/>
      <c r="AP78" s="216"/>
      <c r="AQ78" s="216"/>
      <c r="AR78" s="216"/>
      <c r="AS78" s="216"/>
      <c r="AT78" s="216"/>
      <c r="AU78" s="216"/>
    </row>
    <row r="79" spans="1:47" outlineLevel="1" x14ac:dyDescent="0.2">
      <c r="A79" s="210"/>
      <c r="B79" s="210"/>
      <c r="C79" s="210"/>
      <c r="D79" s="210"/>
      <c r="E79" s="210"/>
      <c r="F79" s="302" t="s">
        <v>4</v>
      </c>
      <c r="G79" s="338">
        <v>0</v>
      </c>
      <c r="H79" s="316">
        <v>0</v>
      </c>
      <c r="I79" s="316">
        <v>0</v>
      </c>
      <c r="J79" s="316">
        <v>0</v>
      </c>
      <c r="K79" s="316">
        <v>0</v>
      </c>
      <c r="L79" s="316">
        <v>0</v>
      </c>
      <c r="M79" s="316"/>
      <c r="N79" s="316"/>
      <c r="O79" s="316"/>
      <c r="P79" s="316"/>
      <c r="Q79" s="316"/>
      <c r="R79" s="294"/>
      <c r="S79" s="294"/>
      <c r="T79" s="294"/>
      <c r="U79" s="294"/>
      <c r="V79" s="294"/>
      <c r="W79" s="331"/>
      <c r="X79" s="208"/>
      <c r="Y79" s="208"/>
      <c r="Z79" s="208"/>
      <c r="AA79" s="208"/>
      <c r="AB79" s="208"/>
      <c r="AC79" s="208"/>
      <c r="AD79" s="208"/>
      <c r="AI79" s="216"/>
      <c r="AJ79" s="216"/>
      <c r="AK79" s="216"/>
      <c r="AL79" s="216"/>
      <c r="AM79" s="216"/>
      <c r="AN79" s="216"/>
      <c r="AO79" s="216"/>
      <c r="AP79" s="216"/>
      <c r="AQ79" s="216"/>
      <c r="AR79" s="216"/>
      <c r="AS79" s="216"/>
      <c r="AT79" s="216"/>
      <c r="AU79" s="216"/>
    </row>
    <row r="80" spans="1:47" outlineLevel="1" x14ac:dyDescent="0.2">
      <c r="A80" s="210"/>
      <c r="B80" s="210"/>
      <c r="C80" s="210"/>
      <c r="D80" s="210"/>
      <c r="E80" s="210"/>
      <c r="F80" s="302" t="s">
        <v>5</v>
      </c>
      <c r="G80" s="338">
        <v>0</v>
      </c>
      <c r="H80" s="316">
        <v>0</v>
      </c>
      <c r="I80" s="316">
        <v>0</v>
      </c>
      <c r="J80" s="316">
        <v>0.12650973000000001</v>
      </c>
      <c r="K80" s="316">
        <v>0</v>
      </c>
      <c r="L80" s="316">
        <v>0</v>
      </c>
      <c r="M80" s="316"/>
      <c r="N80" s="316"/>
      <c r="O80" s="316"/>
      <c r="P80" s="316"/>
      <c r="Q80" s="316"/>
      <c r="R80" s="294"/>
      <c r="S80" s="294"/>
      <c r="T80" s="294"/>
      <c r="U80" s="294"/>
      <c r="V80" s="294"/>
      <c r="W80" s="331"/>
      <c r="X80" s="208"/>
      <c r="Y80" s="208"/>
      <c r="Z80" s="208"/>
      <c r="AA80" s="208"/>
      <c r="AB80" s="208"/>
      <c r="AC80" s="208"/>
      <c r="AD80" s="208"/>
      <c r="AI80" s="216"/>
      <c r="AJ80" s="216"/>
      <c r="AK80" s="216"/>
      <c r="AL80" s="216"/>
      <c r="AM80" s="216"/>
      <c r="AN80" s="216"/>
      <c r="AO80" s="216"/>
      <c r="AP80" s="216"/>
      <c r="AQ80" s="216"/>
      <c r="AR80" s="216"/>
      <c r="AS80" s="216"/>
      <c r="AT80" s="216"/>
      <c r="AU80" s="216"/>
    </row>
    <row r="81" spans="1:47" outlineLevel="1" x14ac:dyDescent="0.2">
      <c r="A81" s="210"/>
      <c r="B81" s="210"/>
      <c r="C81" s="210"/>
      <c r="D81" s="210"/>
      <c r="E81" s="210"/>
      <c r="F81" s="302" t="s">
        <v>6</v>
      </c>
      <c r="G81" s="338">
        <v>0.246</v>
      </c>
      <c r="H81" s="316">
        <v>6.3632449999999993E-2</v>
      </c>
      <c r="I81" s="316">
        <v>0.15654878</v>
      </c>
      <c r="J81" s="316">
        <v>0</v>
      </c>
      <c r="K81" s="316">
        <v>0.19365014999999999</v>
      </c>
      <c r="L81" s="316">
        <v>0</v>
      </c>
      <c r="M81" s="316"/>
      <c r="N81" s="316"/>
      <c r="O81" s="316"/>
      <c r="P81" s="316"/>
      <c r="Q81" s="316"/>
      <c r="R81" s="294"/>
      <c r="S81" s="294"/>
      <c r="T81" s="294"/>
      <c r="U81" s="294"/>
      <c r="V81" s="294"/>
      <c r="W81" s="331"/>
      <c r="X81" s="208"/>
      <c r="Y81" s="208"/>
      <c r="Z81" s="208"/>
      <c r="AA81" s="208"/>
      <c r="AB81" s="208"/>
      <c r="AC81" s="208"/>
      <c r="AD81" s="208"/>
      <c r="AI81" s="216"/>
      <c r="AJ81" s="216"/>
      <c r="AK81" s="216"/>
      <c r="AL81" s="216"/>
      <c r="AM81" s="216"/>
      <c r="AN81" s="216"/>
      <c r="AO81" s="216"/>
      <c r="AP81" s="216"/>
      <c r="AQ81" s="216"/>
      <c r="AR81" s="216"/>
      <c r="AS81" s="216"/>
      <c r="AT81" s="216"/>
      <c r="AU81" s="216"/>
    </row>
    <row r="82" spans="1:47" outlineLevel="1" x14ac:dyDescent="0.2">
      <c r="A82" s="210"/>
      <c r="B82" s="210"/>
      <c r="C82" s="210"/>
      <c r="D82" s="210"/>
      <c r="E82" s="210"/>
      <c r="F82" s="302" t="s">
        <v>7</v>
      </c>
      <c r="G82" s="338">
        <v>0</v>
      </c>
      <c r="H82" s="316">
        <v>0</v>
      </c>
      <c r="I82" s="316">
        <v>0</v>
      </c>
      <c r="J82" s="316">
        <v>0</v>
      </c>
      <c r="K82" s="316">
        <v>0</v>
      </c>
      <c r="L82" s="316">
        <v>0</v>
      </c>
      <c r="M82" s="316"/>
      <c r="N82" s="316"/>
      <c r="O82" s="316"/>
      <c r="P82" s="316"/>
      <c r="Q82" s="316"/>
      <c r="R82" s="294"/>
      <c r="S82" s="294"/>
      <c r="T82" s="294"/>
      <c r="U82" s="294"/>
      <c r="V82" s="294"/>
      <c r="W82" s="331"/>
      <c r="X82" s="208"/>
      <c r="Y82" s="208"/>
      <c r="Z82" s="208"/>
      <c r="AA82" s="208"/>
      <c r="AB82" s="208"/>
      <c r="AC82" s="208"/>
      <c r="AD82" s="208"/>
      <c r="AI82" s="216"/>
      <c r="AJ82" s="216"/>
      <c r="AK82" s="216"/>
      <c r="AL82" s="216"/>
      <c r="AM82" s="216"/>
      <c r="AN82" s="216"/>
      <c r="AO82" s="216"/>
      <c r="AP82" s="216"/>
      <c r="AQ82" s="216"/>
      <c r="AR82" s="216"/>
      <c r="AS82" s="216"/>
      <c r="AT82" s="216"/>
      <c r="AU82" s="216"/>
    </row>
    <row r="83" spans="1:47" outlineLevel="1" x14ac:dyDescent="0.2">
      <c r="A83" s="210"/>
      <c r="B83" s="210"/>
      <c r="C83" s="210"/>
      <c r="D83" s="210"/>
      <c r="E83" s="210"/>
      <c r="F83" s="302" t="s">
        <v>8</v>
      </c>
      <c r="G83" s="338">
        <v>0</v>
      </c>
      <c r="H83" s="316">
        <v>0</v>
      </c>
      <c r="I83" s="316">
        <v>0</v>
      </c>
      <c r="J83" s="316">
        <v>0</v>
      </c>
      <c r="K83" s="316">
        <v>0</v>
      </c>
      <c r="L83" s="316">
        <v>0</v>
      </c>
      <c r="M83" s="316"/>
      <c r="N83" s="316"/>
      <c r="O83" s="316"/>
      <c r="P83" s="316"/>
      <c r="Q83" s="316"/>
      <c r="R83" s="294"/>
      <c r="S83" s="294"/>
      <c r="T83" s="294"/>
      <c r="U83" s="294"/>
      <c r="V83" s="294"/>
      <c r="W83" s="331"/>
      <c r="X83" s="208"/>
      <c r="Y83" s="208"/>
      <c r="Z83" s="208"/>
      <c r="AA83" s="208"/>
      <c r="AB83" s="208"/>
      <c r="AC83" s="208"/>
      <c r="AD83" s="208"/>
      <c r="AI83" s="216"/>
      <c r="AJ83" s="216"/>
      <c r="AK83" s="216"/>
      <c r="AL83" s="216"/>
      <c r="AM83" s="216"/>
      <c r="AN83" s="216"/>
      <c r="AO83" s="216"/>
      <c r="AP83" s="216"/>
      <c r="AQ83" s="216"/>
      <c r="AR83" s="216"/>
      <c r="AS83" s="216"/>
      <c r="AT83" s="216"/>
      <c r="AU83" s="216"/>
    </row>
    <row r="84" spans="1:47" outlineLevel="1" x14ac:dyDescent="0.2">
      <c r="A84" s="210"/>
      <c r="B84" s="210"/>
      <c r="C84" s="210"/>
      <c r="D84" s="210"/>
      <c r="E84" s="210"/>
      <c r="F84" s="302" t="s">
        <v>14</v>
      </c>
      <c r="G84" s="338">
        <v>0</v>
      </c>
      <c r="H84" s="316">
        <v>0</v>
      </c>
      <c r="I84" s="316">
        <v>0</v>
      </c>
      <c r="J84" s="316">
        <v>0</v>
      </c>
      <c r="K84" s="316">
        <v>0</v>
      </c>
      <c r="L84" s="316">
        <v>0</v>
      </c>
      <c r="M84" s="316"/>
      <c r="N84" s="316"/>
      <c r="O84" s="316"/>
      <c r="P84" s="316"/>
      <c r="Q84" s="316"/>
      <c r="R84" s="294"/>
      <c r="S84" s="294"/>
      <c r="T84" s="294"/>
      <c r="U84" s="294"/>
      <c r="V84" s="294"/>
      <c r="W84" s="331"/>
      <c r="X84" s="208"/>
      <c r="Y84" s="208"/>
      <c r="Z84" s="208"/>
      <c r="AA84" s="208"/>
      <c r="AB84" s="208"/>
      <c r="AC84" s="208"/>
      <c r="AD84" s="208"/>
      <c r="AI84" s="216"/>
      <c r="AJ84" s="216"/>
      <c r="AK84" s="216"/>
      <c r="AL84" s="216"/>
      <c r="AM84" s="216"/>
      <c r="AN84" s="216"/>
      <c r="AO84" s="216"/>
      <c r="AP84" s="216"/>
      <c r="AQ84" s="216"/>
      <c r="AR84" s="216"/>
      <c r="AS84" s="216"/>
      <c r="AT84" s="216"/>
      <c r="AU84" s="216"/>
    </row>
    <row r="85" spans="1:47" outlineLevel="1" x14ac:dyDescent="0.2">
      <c r="A85" s="210"/>
      <c r="B85" s="210"/>
      <c r="C85" s="210"/>
      <c r="D85" s="210"/>
      <c r="E85" s="210"/>
      <c r="F85" s="302">
        <v>0</v>
      </c>
      <c r="G85" s="338"/>
      <c r="H85" s="316"/>
      <c r="I85" s="316"/>
      <c r="J85" s="316"/>
      <c r="K85" s="316"/>
      <c r="L85" s="316"/>
      <c r="M85" s="316"/>
      <c r="N85" s="316"/>
      <c r="O85" s="316"/>
      <c r="P85" s="316"/>
      <c r="Q85" s="316"/>
      <c r="R85" s="294"/>
      <c r="S85" s="294"/>
      <c r="T85" s="294"/>
      <c r="U85" s="294"/>
      <c r="V85" s="294"/>
      <c r="W85" s="331"/>
      <c r="X85" s="208"/>
      <c r="Y85" s="208"/>
      <c r="Z85" s="208"/>
      <c r="AA85" s="208"/>
      <c r="AB85" s="208"/>
      <c r="AC85" s="208"/>
      <c r="AD85" s="208"/>
      <c r="AI85" s="216"/>
      <c r="AJ85" s="216"/>
      <c r="AK85" s="216"/>
      <c r="AL85" s="216"/>
      <c r="AM85" s="216"/>
      <c r="AN85" s="216"/>
      <c r="AO85" s="216"/>
      <c r="AP85" s="216"/>
      <c r="AQ85" s="216"/>
      <c r="AR85" s="216"/>
      <c r="AS85" s="216"/>
      <c r="AT85" s="216"/>
      <c r="AU85" s="216"/>
    </row>
    <row r="86" spans="1:47" outlineLevel="1" x14ac:dyDescent="0.2">
      <c r="A86" s="210"/>
      <c r="B86" s="210"/>
      <c r="C86" s="210"/>
      <c r="D86" s="210"/>
      <c r="E86" s="210"/>
      <c r="F86" s="302">
        <v>0</v>
      </c>
      <c r="G86" s="338"/>
      <c r="H86" s="316"/>
      <c r="I86" s="316"/>
      <c r="J86" s="316"/>
      <c r="K86" s="316"/>
      <c r="L86" s="316"/>
      <c r="M86" s="316"/>
      <c r="N86" s="316"/>
      <c r="O86" s="316"/>
      <c r="P86" s="316"/>
      <c r="Q86" s="316"/>
      <c r="R86" s="294"/>
      <c r="S86" s="294"/>
      <c r="T86" s="294"/>
      <c r="U86" s="294"/>
      <c r="V86" s="294"/>
      <c r="W86" s="331"/>
      <c r="X86" s="208"/>
      <c r="Y86" s="208"/>
      <c r="Z86" s="208"/>
      <c r="AA86" s="208"/>
      <c r="AB86" s="208"/>
      <c r="AC86" s="208"/>
      <c r="AD86" s="208"/>
      <c r="AI86" s="216"/>
      <c r="AJ86" s="216"/>
      <c r="AK86" s="216"/>
      <c r="AL86" s="216"/>
      <c r="AM86" s="216"/>
      <c r="AN86" s="216"/>
      <c r="AO86" s="216"/>
      <c r="AP86" s="216"/>
      <c r="AQ86" s="216"/>
      <c r="AR86" s="216"/>
      <c r="AS86" s="216"/>
      <c r="AT86" s="216"/>
      <c r="AU86" s="216"/>
    </row>
    <row r="87" spans="1:47" outlineLevel="1" x14ac:dyDescent="0.2">
      <c r="A87" s="210"/>
      <c r="B87" s="210"/>
      <c r="C87" s="210"/>
      <c r="D87" s="210"/>
      <c r="E87" s="210"/>
      <c r="F87" s="302">
        <v>0</v>
      </c>
      <c r="G87" s="338"/>
      <c r="H87" s="316"/>
      <c r="I87" s="316"/>
      <c r="J87" s="316"/>
      <c r="K87" s="316"/>
      <c r="L87" s="316"/>
      <c r="M87" s="316"/>
      <c r="N87" s="316"/>
      <c r="O87" s="316"/>
      <c r="P87" s="316"/>
      <c r="Q87" s="316"/>
      <c r="R87" s="294"/>
      <c r="S87" s="294"/>
      <c r="T87" s="294"/>
      <c r="U87" s="294"/>
      <c r="V87" s="294"/>
      <c r="W87" s="331"/>
      <c r="X87" s="208"/>
      <c r="Y87" s="208"/>
      <c r="Z87" s="208"/>
      <c r="AA87" s="208"/>
      <c r="AB87" s="208"/>
      <c r="AC87" s="208"/>
      <c r="AD87" s="208"/>
      <c r="AI87" s="216"/>
      <c r="AJ87" s="216"/>
      <c r="AK87" s="216"/>
      <c r="AL87" s="216"/>
      <c r="AM87" s="216"/>
      <c r="AN87" s="216"/>
      <c r="AO87" s="216"/>
      <c r="AP87" s="216"/>
      <c r="AQ87" s="216"/>
      <c r="AR87" s="216"/>
      <c r="AS87" s="216"/>
      <c r="AT87" s="216"/>
      <c r="AU87" s="216"/>
    </row>
    <row r="88" spans="1:47" outlineLevel="1" x14ac:dyDescent="0.2">
      <c r="A88" s="210"/>
      <c r="B88" s="210"/>
      <c r="C88" s="210"/>
      <c r="D88" s="210"/>
      <c r="E88" s="210"/>
      <c r="F88" s="302">
        <v>0</v>
      </c>
      <c r="G88" s="338"/>
      <c r="H88" s="316"/>
      <c r="I88" s="316"/>
      <c r="J88" s="316"/>
      <c r="K88" s="316"/>
      <c r="L88" s="316"/>
      <c r="M88" s="316"/>
      <c r="N88" s="316"/>
      <c r="O88" s="316"/>
      <c r="P88" s="316"/>
      <c r="Q88" s="316"/>
      <c r="R88" s="294"/>
      <c r="S88" s="294"/>
      <c r="T88" s="294"/>
      <c r="U88" s="294"/>
      <c r="V88" s="294"/>
      <c r="W88" s="331"/>
      <c r="X88" s="208"/>
      <c r="Y88" s="208"/>
      <c r="Z88" s="208"/>
      <c r="AA88" s="208"/>
      <c r="AB88" s="208"/>
      <c r="AC88" s="208"/>
      <c r="AD88" s="208"/>
      <c r="AI88" s="216"/>
      <c r="AJ88" s="216"/>
      <c r="AK88" s="216"/>
      <c r="AL88" s="216"/>
      <c r="AM88" s="216"/>
      <c r="AN88" s="216"/>
      <c r="AO88" s="216"/>
      <c r="AP88" s="216"/>
      <c r="AQ88" s="216"/>
      <c r="AR88" s="216"/>
      <c r="AS88" s="216"/>
      <c r="AT88" s="216"/>
      <c r="AU88" s="216"/>
    </row>
    <row r="89" spans="1:47" outlineLevel="1" x14ac:dyDescent="0.2">
      <c r="A89" s="210"/>
      <c r="B89" s="210"/>
      <c r="C89" s="210"/>
      <c r="D89" s="210"/>
      <c r="E89" s="210"/>
      <c r="F89" s="302">
        <v>0</v>
      </c>
      <c r="G89" s="338"/>
      <c r="H89" s="316"/>
      <c r="I89" s="316"/>
      <c r="J89" s="316"/>
      <c r="K89" s="316"/>
      <c r="L89" s="316"/>
      <c r="M89" s="316"/>
      <c r="N89" s="316"/>
      <c r="O89" s="316"/>
      <c r="P89" s="316"/>
      <c r="Q89" s="316"/>
      <c r="R89" s="294"/>
      <c r="S89" s="294"/>
      <c r="T89" s="294"/>
      <c r="U89" s="294"/>
      <c r="V89" s="294"/>
      <c r="W89" s="331"/>
      <c r="X89" s="208"/>
      <c r="Y89" s="208"/>
      <c r="Z89" s="208"/>
      <c r="AA89" s="208"/>
      <c r="AB89" s="208"/>
      <c r="AC89" s="208"/>
      <c r="AD89" s="208"/>
      <c r="AI89" s="216"/>
      <c r="AJ89" s="216"/>
      <c r="AK89" s="216"/>
      <c r="AL89" s="216"/>
      <c r="AM89" s="216"/>
      <c r="AN89" s="216"/>
      <c r="AO89" s="216"/>
      <c r="AP89" s="216"/>
      <c r="AQ89" s="216"/>
      <c r="AR89" s="216"/>
      <c r="AS89" s="216"/>
      <c r="AT89" s="216"/>
      <c r="AU89" s="216"/>
    </row>
    <row r="90" spans="1:47" outlineLevel="1" x14ac:dyDescent="0.2">
      <c r="A90" s="210"/>
      <c r="B90" s="210"/>
      <c r="C90" s="210"/>
      <c r="D90" s="210"/>
      <c r="E90" s="210"/>
      <c r="F90" s="302">
        <v>0</v>
      </c>
      <c r="G90" s="338"/>
      <c r="H90" s="316"/>
      <c r="I90" s="316"/>
      <c r="J90" s="316"/>
      <c r="K90" s="316"/>
      <c r="L90" s="316"/>
      <c r="M90" s="316"/>
      <c r="N90" s="316"/>
      <c r="O90" s="316"/>
      <c r="P90" s="316"/>
      <c r="Q90" s="316"/>
      <c r="R90" s="294"/>
      <c r="S90" s="294"/>
      <c r="T90" s="294"/>
      <c r="U90" s="294"/>
      <c r="V90" s="294"/>
      <c r="W90" s="331"/>
      <c r="X90" s="208"/>
      <c r="Y90" s="208"/>
      <c r="Z90" s="208"/>
      <c r="AA90" s="208"/>
      <c r="AB90" s="208"/>
      <c r="AC90" s="208"/>
      <c r="AD90" s="208"/>
      <c r="AI90" s="216"/>
      <c r="AJ90" s="216"/>
      <c r="AK90" s="216"/>
      <c r="AL90" s="216"/>
      <c r="AM90" s="216"/>
      <c r="AN90" s="216"/>
      <c r="AO90" s="216"/>
      <c r="AP90" s="216"/>
      <c r="AQ90" s="216"/>
      <c r="AR90" s="216"/>
      <c r="AS90" s="216"/>
      <c r="AT90" s="216"/>
      <c r="AU90" s="216"/>
    </row>
    <row r="91" spans="1:47" outlineLevel="1" x14ac:dyDescent="0.2">
      <c r="A91" s="210"/>
      <c r="B91" s="210"/>
      <c r="C91" s="210"/>
      <c r="D91" s="210"/>
      <c r="E91" s="210"/>
      <c r="F91" s="302">
        <v>0</v>
      </c>
      <c r="G91" s="338"/>
      <c r="H91" s="316"/>
      <c r="I91" s="316"/>
      <c r="J91" s="316"/>
      <c r="K91" s="316"/>
      <c r="L91" s="316"/>
      <c r="M91" s="316"/>
      <c r="N91" s="316"/>
      <c r="O91" s="316"/>
      <c r="P91" s="316"/>
      <c r="Q91" s="316"/>
      <c r="R91" s="294"/>
      <c r="S91" s="294"/>
      <c r="T91" s="294"/>
      <c r="U91" s="294"/>
      <c r="V91" s="294"/>
      <c r="W91" s="331"/>
      <c r="X91" s="208"/>
      <c r="Y91" s="208"/>
      <c r="Z91" s="208"/>
      <c r="AA91" s="208"/>
      <c r="AB91" s="208"/>
      <c r="AC91" s="208"/>
      <c r="AD91" s="208"/>
      <c r="AI91" s="216"/>
      <c r="AJ91" s="216"/>
      <c r="AK91" s="216"/>
      <c r="AL91" s="216"/>
      <c r="AM91" s="216"/>
      <c r="AN91" s="216"/>
      <c r="AO91" s="216"/>
      <c r="AP91" s="216"/>
      <c r="AQ91" s="216"/>
      <c r="AR91" s="216"/>
      <c r="AS91" s="216"/>
      <c r="AT91" s="216"/>
      <c r="AU91" s="216"/>
    </row>
    <row r="92" spans="1:47" outlineLevel="1" x14ac:dyDescent="0.2">
      <c r="A92" s="210"/>
      <c r="B92" s="210"/>
      <c r="C92" s="210"/>
      <c r="D92" s="210"/>
      <c r="E92" s="210"/>
      <c r="F92" s="302">
        <v>0</v>
      </c>
      <c r="G92" s="338"/>
      <c r="H92" s="316"/>
      <c r="I92" s="316"/>
      <c r="J92" s="316"/>
      <c r="K92" s="316"/>
      <c r="L92" s="316"/>
      <c r="M92" s="316"/>
      <c r="N92" s="316"/>
      <c r="O92" s="316"/>
      <c r="P92" s="316"/>
      <c r="Q92" s="316"/>
      <c r="R92" s="294"/>
      <c r="S92" s="294"/>
      <c r="T92" s="294"/>
      <c r="U92" s="294"/>
      <c r="V92" s="294"/>
      <c r="W92" s="331"/>
      <c r="X92" s="208"/>
      <c r="Y92" s="208"/>
      <c r="Z92" s="208"/>
      <c r="AA92" s="208"/>
      <c r="AB92" s="208"/>
      <c r="AC92" s="208"/>
      <c r="AD92" s="208"/>
      <c r="AI92" s="216"/>
      <c r="AJ92" s="216"/>
      <c r="AK92" s="216"/>
      <c r="AL92" s="216"/>
      <c r="AM92" s="216"/>
      <c r="AN92" s="216"/>
      <c r="AO92" s="216"/>
      <c r="AP92" s="216"/>
      <c r="AQ92" s="216"/>
      <c r="AR92" s="216"/>
      <c r="AS92" s="216"/>
      <c r="AT92" s="216"/>
      <c r="AU92" s="216"/>
    </row>
    <row r="93" spans="1:47" outlineLevel="1" x14ac:dyDescent="0.2">
      <c r="A93" s="210"/>
      <c r="B93" s="210"/>
      <c r="C93" s="210"/>
      <c r="D93" s="210"/>
      <c r="E93" s="210"/>
      <c r="F93" s="302">
        <v>0</v>
      </c>
      <c r="G93" s="338"/>
      <c r="H93" s="316"/>
      <c r="I93" s="316"/>
      <c r="J93" s="316"/>
      <c r="K93" s="316"/>
      <c r="L93" s="316"/>
      <c r="M93" s="316"/>
      <c r="N93" s="316"/>
      <c r="O93" s="316"/>
      <c r="P93" s="316"/>
      <c r="Q93" s="316"/>
      <c r="R93" s="294"/>
      <c r="S93" s="294"/>
      <c r="T93" s="294"/>
      <c r="U93" s="294"/>
      <c r="V93" s="294"/>
      <c r="W93" s="331"/>
      <c r="X93" s="208"/>
      <c r="Y93" s="208"/>
      <c r="Z93" s="208"/>
      <c r="AA93" s="208"/>
      <c r="AB93" s="208"/>
      <c r="AC93" s="208"/>
      <c r="AD93" s="208"/>
      <c r="AI93" s="216"/>
      <c r="AJ93" s="216"/>
      <c r="AK93" s="216"/>
      <c r="AL93" s="216"/>
      <c r="AM93" s="216"/>
      <c r="AN93" s="216"/>
      <c r="AO93" s="216"/>
      <c r="AP93" s="216"/>
      <c r="AQ93" s="216"/>
      <c r="AR93" s="216"/>
      <c r="AS93" s="216"/>
      <c r="AT93" s="216"/>
      <c r="AU93" s="216"/>
    </row>
    <row r="94" spans="1:47" outlineLevel="1" x14ac:dyDescent="0.2">
      <c r="A94" s="210"/>
      <c r="B94" s="210"/>
      <c r="C94" s="210"/>
      <c r="D94" s="210"/>
      <c r="E94" s="210"/>
      <c r="F94" s="302">
        <v>0</v>
      </c>
      <c r="G94" s="338"/>
      <c r="H94" s="316"/>
      <c r="I94" s="316"/>
      <c r="J94" s="316"/>
      <c r="K94" s="316"/>
      <c r="L94" s="316"/>
      <c r="M94" s="316"/>
      <c r="N94" s="316"/>
      <c r="O94" s="316"/>
      <c r="P94" s="316"/>
      <c r="Q94" s="316"/>
      <c r="R94" s="294"/>
      <c r="S94" s="294"/>
      <c r="T94" s="294"/>
      <c r="U94" s="294"/>
      <c r="V94" s="294"/>
      <c r="W94" s="331"/>
      <c r="X94" s="208"/>
      <c r="Y94" s="208"/>
      <c r="Z94" s="208"/>
      <c r="AA94" s="208"/>
      <c r="AB94" s="208"/>
      <c r="AC94" s="208"/>
      <c r="AD94" s="208"/>
      <c r="AI94" s="216"/>
      <c r="AJ94" s="216"/>
      <c r="AK94" s="216"/>
      <c r="AL94" s="216"/>
      <c r="AM94" s="216"/>
      <c r="AN94" s="216"/>
      <c r="AO94" s="216"/>
      <c r="AP94" s="216"/>
      <c r="AQ94" s="216"/>
      <c r="AR94" s="216"/>
      <c r="AS94" s="216"/>
      <c r="AT94" s="216"/>
      <c r="AU94" s="216"/>
    </row>
    <row r="95" spans="1:47" outlineLevel="1" x14ac:dyDescent="0.2">
      <c r="A95" s="210"/>
      <c r="B95" s="210"/>
      <c r="C95" s="210"/>
      <c r="D95" s="210"/>
      <c r="E95" s="210"/>
      <c r="F95" s="302">
        <v>0</v>
      </c>
      <c r="G95" s="338"/>
      <c r="H95" s="316"/>
      <c r="I95" s="316"/>
      <c r="J95" s="316"/>
      <c r="K95" s="316"/>
      <c r="L95" s="316"/>
      <c r="M95" s="316"/>
      <c r="N95" s="316"/>
      <c r="O95" s="316"/>
      <c r="P95" s="316"/>
      <c r="Q95" s="316"/>
      <c r="R95" s="294"/>
      <c r="S95" s="294"/>
      <c r="T95" s="294"/>
      <c r="U95" s="294"/>
      <c r="V95" s="294"/>
      <c r="W95" s="331"/>
      <c r="X95" s="208"/>
      <c r="Y95" s="208"/>
      <c r="Z95" s="208"/>
      <c r="AA95" s="208"/>
      <c r="AB95" s="208"/>
      <c r="AC95" s="208"/>
      <c r="AD95" s="208"/>
      <c r="AI95" s="216"/>
      <c r="AJ95" s="216"/>
      <c r="AK95" s="216"/>
      <c r="AL95" s="216"/>
      <c r="AM95" s="216"/>
      <c r="AN95" s="216"/>
      <c r="AO95" s="216"/>
      <c r="AP95" s="216"/>
      <c r="AQ95" s="216"/>
      <c r="AR95" s="216"/>
      <c r="AS95" s="216"/>
      <c r="AT95" s="216"/>
      <c r="AU95" s="216"/>
    </row>
    <row r="96" spans="1:47" outlineLevel="1" x14ac:dyDescent="0.2">
      <c r="A96" s="210"/>
      <c r="B96" s="210"/>
      <c r="C96" s="210"/>
      <c r="D96" s="210"/>
      <c r="E96" s="210"/>
      <c r="F96" s="302">
        <v>0</v>
      </c>
      <c r="G96" s="338"/>
      <c r="H96" s="316"/>
      <c r="I96" s="316"/>
      <c r="J96" s="316"/>
      <c r="K96" s="316"/>
      <c r="L96" s="316"/>
      <c r="M96" s="316"/>
      <c r="N96" s="316"/>
      <c r="O96" s="316"/>
      <c r="P96" s="316"/>
      <c r="Q96" s="316"/>
      <c r="R96" s="294"/>
      <c r="S96" s="294"/>
      <c r="T96" s="294"/>
      <c r="U96" s="294"/>
      <c r="V96" s="294"/>
      <c r="W96" s="331"/>
      <c r="X96" s="208"/>
      <c r="Y96" s="208"/>
      <c r="Z96" s="208"/>
      <c r="AA96" s="208"/>
      <c r="AB96" s="208"/>
      <c r="AC96" s="208"/>
      <c r="AD96" s="208"/>
      <c r="AI96" s="216"/>
      <c r="AJ96" s="216"/>
      <c r="AK96" s="216"/>
      <c r="AL96" s="216"/>
      <c r="AM96" s="216"/>
      <c r="AN96" s="216"/>
      <c r="AO96" s="216"/>
      <c r="AP96" s="216"/>
      <c r="AQ96" s="216"/>
      <c r="AR96" s="216"/>
      <c r="AS96" s="216"/>
      <c r="AT96" s="216"/>
      <c r="AU96" s="216"/>
    </row>
    <row r="97" spans="1:47" outlineLevel="1" x14ac:dyDescent="0.2">
      <c r="A97" s="210"/>
      <c r="B97" s="210"/>
      <c r="C97" s="210"/>
      <c r="D97" s="210"/>
      <c r="E97" s="210"/>
      <c r="F97" s="302">
        <v>0</v>
      </c>
      <c r="G97" s="338"/>
      <c r="H97" s="316"/>
      <c r="I97" s="316"/>
      <c r="J97" s="316"/>
      <c r="K97" s="316"/>
      <c r="L97" s="316"/>
      <c r="M97" s="316"/>
      <c r="N97" s="316"/>
      <c r="O97" s="316"/>
      <c r="P97" s="316"/>
      <c r="Q97" s="316"/>
      <c r="R97" s="294"/>
      <c r="S97" s="294"/>
      <c r="T97" s="294"/>
      <c r="U97" s="294"/>
      <c r="V97" s="294"/>
      <c r="W97" s="331"/>
      <c r="X97" s="208"/>
      <c r="Y97" s="208"/>
      <c r="Z97" s="208"/>
      <c r="AA97" s="208"/>
      <c r="AB97" s="208"/>
      <c r="AC97" s="208"/>
      <c r="AD97" s="208"/>
      <c r="AI97" s="216"/>
      <c r="AJ97" s="216"/>
      <c r="AK97" s="216"/>
      <c r="AL97" s="216"/>
      <c r="AM97" s="216"/>
      <c r="AN97" s="216"/>
      <c r="AO97" s="216"/>
      <c r="AP97" s="216"/>
      <c r="AQ97" s="216"/>
      <c r="AR97" s="216"/>
      <c r="AS97" s="216"/>
      <c r="AT97" s="216"/>
      <c r="AU97" s="216"/>
    </row>
    <row r="98" spans="1:47" outlineLevel="1" x14ac:dyDescent="0.2">
      <c r="A98" s="210"/>
      <c r="B98" s="210"/>
      <c r="C98" s="210"/>
      <c r="D98" s="210"/>
      <c r="E98" s="210"/>
      <c r="F98" s="302">
        <v>0</v>
      </c>
      <c r="G98" s="338"/>
      <c r="H98" s="316"/>
      <c r="I98" s="316"/>
      <c r="J98" s="316"/>
      <c r="K98" s="316"/>
      <c r="L98" s="316"/>
      <c r="M98" s="316"/>
      <c r="N98" s="316"/>
      <c r="O98" s="316"/>
      <c r="P98" s="316"/>
      <c r="Q98" s="316"/>
      <c r="R98" s="294"/>
      <c r="S98" s="294"/>
      <c r="T98" s="294"/>
      <c r="U98" s="294"/>
      <c r="V98" s="294"/>
      <c r="W98" s="331"/>
      <c r="X98" s="208"/>
      <c r="Y98" s="208"/>
      <c r="Z98" s="208"/>
      <c r="AA98" s="208"/>
      <c r="AB98" s="208"/>
      <c r="AC98" s="208"/>
      <c r="AD98" s="208"/>
      <c r="AI98" s="216"/>
      <c r="AJ98" s="216"/>
      <c r="AK98" s="216"/>
      <c r="AL98" s="216"/>
      <c r="AM98" s="216"/>
      <c r="AN98" s="216"/>
      <c r="AO98" s="216"/>
      <c r="AP98" s="216"/>
      <c r="AQ98" s="216"/>
      <c r="AR98" s="216"/>
      <c r="AS98" s="216"/>
      <c r="AT98" s="216"/>
      <c r="AU98" s="216"/>
    </row>
    <row r="99" spans="1:47" outlineLevel="1" x14ac:dyDescent="0.2">
      <c r="A99" s="210"/>
      <c r="B99" s="210"/>
      <c r="C99" s="210"/>
      <c r="D99" s="210"/>
      <c r="E99" s="210"/>
      <c r="F99" s="302">
        <v>0</v>
      </c>
      <c r="G99" s="338"/>
      <c r="H99" s="316"/>
      <c r="I99" s="316"/>
      <c r="J99" s="316"/>
      <c r="K99" s="316"/>
      <c r="L99" s="316"/>
      <c r="M99" s="316"/>
      <c r="N99" s="316"/>
      <c r="O99" s="316"/>
      <c r="P99" s="316"/>
      <c r="Q99" s="316"/>
      <c r="R99" s="294"/>
      <c r="S99" s="294"/>
      <c r="T99" s="294"/>
      <c r="U99" s="294"/>
      <c r="V99" s="294"/>
      <c r="W99" s="331"/>
      <c r="X99" s="208"/>
      <c r="Y99" s="208"/>
      <c r="Z99" s="208"/>
      <c r="AA99" s="208"/>
      <c r="AB99" s="208"/>
      <c r="AC99" s="208"/>
      <c r="AD99" s="208"/>
      <c r="AI99" s="216"/>
      <c r="AJ99" s="216"/>
      <c r="AK99" s="216"/>
      <c r="AL99" s="216"/>
      <c r="AM99" s="216"/>
      <c r="AN99" s="216"/>
      <c r="AO99" s="216"/>
      <c r="AP99" s="216"/>
      <c r="AQ99" s="216"/>
      <c r="AR99" s="216"/>
      <c r="AS99" s="216"/>
      <c r="AT99" s="216"/>
      <c r="AU99" s="216"/>
    </row>
    <row r="100" spans="1:47" outlineLevel="1" x14ac:dyDescent="0.2">
      <c r="A100" s="210"/>
      <c r="B100" s="210"/>
      <c r="C100" s="210"/>
      <c r="D100" s="210"/>
      <c r="E100" s="210"/>
      <c r="F100" s="302">
        <v>0</v>
      </c>
      <c r="G100" s="338"/>
      <c r="H100" s="316"/>
      <c r="I100" s="316"/>
      <c r="J100" s="316"/>
      <c r="K100" s="316"/>
      <c r="L100" s="316"/>
      <c r="M100" s="316"/>
      <c r="N100" s="316"/>
      <c r="O100" s="316"/>
      <c r="P100" s="316"/>
      <c r="Q100" s="316"/>
      <c r="R100" s="294"/>
      <c r="S100" s="294"/>
      <c r="T100" s="294"/>
      <c r="U100" s="294"/>
      <c r="V100" s="294"/>
      <c r="W100" s="331"/>
      <c r="X100" s="208"/>
      <c r="Y100" s="208"/>
      <c r="Z100" s="208"/>
      <c r="AA100" s="208"/>
      <c r="AB100" s="208"/>
      <c r="AC100" s="208"/>
      <c r="AD100" s="208"/>
      <c r="AI100" s="216"/>
      <c r="AJ100" s="216"/>
      <c r="AK100" s="216"/>
      <c r="AL100" s="216"/>
      <c r="AM100" s="216"/>
      <c r="AN100" s="216"/>
      <c r="AO100" s="216"/>
      <c r="AP100" s="216"/>
      <c r="AQ100" s="216"/>
      <c r="AR100" s="216"/>
      <c r="AS100" s="216"/>
      <c r="AT100" s="216"/>
      <c r="AU100" s="216"/>
    </row>
    <row r="101" spans="1:47" outlineLevel="1" x14ac:dyDescent="0.2">
      <c r="A101" s="210"/>
      <c r="B101" s="210"/>
      <c r="C101" s="210"/>
      <c r="D101" s="210"/>
      <c r="E101" s="210"/>
      <c r="F101" s="302">
        <v>0</v>
      </c>
      <c r="G101" s="338"/>
      <c r="H101" s="316"/>
      <c r="I101" s="316"/>
      <c r="J101" s="316"/>
      <c r="K101" s="316"/>
      <c r="L101" s="316"/>
      <c r="M101" s="316"/>
      <c r="N101" s="316"/>
      <c r="O101" s="316"/>
      <c r="P101" s="316"/>
      <c r="Q101" s="316"/>
      <c r="R101" s="294"/>
      <c r="S101" s="294"/>
      <c r="T101" s="294"/>
      <c r="U101" s="294"/>
      <c r="V101" s="294"/>
      <c r="W101" s="331"/>
      <c r="X101" s="208"/>
      <c r="Y101" s="208"/>
      <c r="Z101" s="208"/>
      <c r="AA101" s="208"/>
      <c r="AB101" s="208"/>
      <c r="AC101" s="208"/>
      <c r="AD101" s="208"/>
      <c r="AI101" s="216"/>
      <c r="AJ101" s="216"/>
      <c r="AK101" s="216"/>
      <c r="AL101" s="216"/>
      <c r="AM101" s="216"/>
      <c r="AN101" s="216"/>
      <c r="AO101" s="216"/>
      <c r="AP101" s="216"/>
      <c r="AQ101" s="216"/>
      <c r="AR101" s="216"/>
      <c r="AS101" s="216"/>
      <c r="AT101" s="216"/>
      <c r="AU101" s="216"/>
    </row>
    <row r="102" spans="1:47" outlineLevel="1" x14ac:dyDescent="0.2">
      <c r="A102" s="210"/>
      <c r="B102" s="210"/>
      <c r="C102" s="210"/>
      <c r="D102" s="210"/>
      <c r="E102" s="210"/>
      <c r="F102" s="302">
        <v>0</v>
      </c>
      <c r="G102" s="338"/>
      <c r="H102" s="316"/>
      <c r="I102" s="316"/>
      <c r="J102" s="316"/>
      <c r="K102" s="316"/>
      <c r="L102" s="316"/>
      <c r="M102" s="316"/>
      <c r="N102" s="316"/>
      <c r="O102" s="316"/>
      <c r="P102" s="316"/>
      <c r="Q102" s="316"/>
      <c r="R102" s="294"/>
      <c r="S102" s="294"/>
      <c r="T102" s="294"/>
      <c r="U102" s="294"/>
      <c r="V102" s="294"/>
      <c r="W102" s="331"/>
      <c r="X102" s="208"/>
      <c r="Y102" s="208"/>
      <c r="Z102" s="208"/>
      <c r="AA102" s="208"/>
      <c r="AB102" s="208"/>
      <c r="AC102" s="208"/>
      <c r="AD102" s="208"/>
      <c r="AI102" s="216"/>
      <c r="AJ102" s="216"/>
      <c r="AK102" s="216"/>
      <c r="AL102" s="216"/>
      <c r="AM102" s="216"/>
      <c r="AN102" s="216"/>
      <c r="AO102" s="216"/>
      <c r="AP102" s="216"/>
      <c r="AQ102" s="216"/>
      <c r="AR102" s="216"/>
      <c r="AS102" s="216"/>
      <c r="AT102" s="216"/>
      <c r="AU102" s="216"/>
    </row>
    <row r="103" spans="1:47" outlineLevel="1" x14ac:dyDescent="0.2">
      <c r="A103" s="210"/>
      <c r="B103" s="210"/>
      <c r="C103" s="210"/>
      <c r="D103" s="210"/>
      <c r="E103" s="210"/>
      <c r="F103" s="302">
        <v>0</v>
      </c>
      <c r="G103" s="338"/>
      <c r="H103" s="316"/>
      <c r="I103" s="316"/>
      <c r="J103" s="316"/>
      <c r="K103" s="316"/>
      <c r="L103" s="316"/>
      <c r="M103" s="316"/>
      <c r="N103" s="316"/>
      <c r="O103" s="316"/>
      <c r="P103" s="316"/>
      <c r="Q103" s="316"/>
      <c r="R103" s="294"/>
      <c r="S103" s="294"/>
      <c r="T103" s="294"/>
      <c r="U103" s="294"/>
      <c r="V103" s="294"/>
      <c r="W103" s="331"/>
      <c r="X103" s="208"/>
      <c r="Y103" s="208"/>
      <c r="Z103" s="208"/>
      <c r="AA103" s="208"/>
      <c r="AB103" s="208"/>
      <c r="AC103" s="208"/>
      <c r="AD103" s="208"/>
      <c r="AI103" s="216"/>
      <c r="AJ103" s="216"/>
      <c r="AK103" s="216"/>
      <c r="AL103" s="216"/>
      <c r="AM103" s="216"/>
      <c r="AN103" s="216"/>
      <c r="AO103" s="216"/>
      <c r="AP103" s="216"/>
      <c r="AQ103" s="216"/>
      <c r="AR103" s="216"/>
      <c r="AS103" s="216"/>
      <c r="AT103" s="216"/>
      <c r="AU103" s="216"/>
    </row>
    <row r="104" spans="1:47" outlineLevel="1" x14ac:dyDescent="0.2">
      <c r="A104" s="210"/>
      <c r="B104" s="210"/>
      <c r="C104" s="210"/>
      <c r="D104" s="210"/>
      <c r="E104" s="210"/>
      <c r="F104" s="302">
        <v>0</v>
      </c>
      <c r="G104" s="338"/>
      <c r="H104" s="316"/>
      <c r="I104" s="316"/>
      <c r="J104" s="316"/>
      <c r="K104" s="316"/>
      <c r="L104" s="316"/>
      <c r="M104" s="316"/>
      <c r="N104" s="316"/>
      <c r="O104" s="316"/>
      <c r="P104" s="316"/>
      <c r="Q104" s="316"/>
      <c r="R104" s="294"/>
      <c r="S104" s="294"/>
      <c r="T104" s="294"/>
      <c r="U104" s="294"/>
      <c r="V104" s="294"/>
      <c r="W104" s="331"/>
      <c r="X104" s="208"/>
      <c r="Y104" s="208"/>
      <c r="Z104" s="208"/>
      <c r="AA104" s="208"/>
      <c r="AB104" s="208"/>
      <c r="AC104" s="208"/>
      <c r="AD104" s="208"/>
      <c r="AI104" s="216"/>
      <c r="AJ104" s="216"/>
      <c r="AK104" s="216"/>
      <c r="AL104" s="216"/>
      <c r="AM104" s="216"/>
      <c r="AN104" s="216"/>
      <c r="AO104" s="216"/>
      <c r="AP104" s="216"/>
      <c r="AQ104" s="216"/>
      <c r="AR104" s="216"/>
      <c r="AS104" s="216"/>
      <c r="AT104" s="216"/>
      <c r="AU104" s="216"/>
    </row>
    <row r="105" spans="1:47" x14ac:dyDescent="0.2">
      <c r="A105" s="210"/>
      <c r="B105" s="210"/>
      <c r="C105" s="210"/>
      <c r="D105" s="210"/>
      <c r="E105" s="210"/>
      <c r="F105" s="302" t="s">
        <v>15</v>
      </c>
      <c r="G105" s="325">
        <v>0.246</v>
      </c>
      <c r="H105" s="325">
        <v>0.2455889</v>
      </c>
      <c r="I105" s="325">
        <v>0.26655086</v>
      </c>
      <c r="J105" s="325">
        <v>0.17680233000000001</v>
      </c>
      <c r="K105" s="325">
        <v>0.39970404000000004</v>
      </c>
      <c r="L105" s="325">
        <v>0</v>
      </c>
      <c r="M105" s="325">
        <v>0</v>
      </c>
      <c r="N105" s="325">
        <v>0</v>
      </c>
      <c r="O105" s="325">
        <v>0</v>
      </c>
      <c r="P105" s="325">
        <v>0</v>
      </c>
      <c r="Q105" s="325">
        <v>0</v>
      </c>
      <c r="R105" s="327"/>
      <c r="S105" s="327"/>
      <c r="T105" s="327"/>
      <c r="U105" s="327"/>
      <c r="V105" s="327"/>
      <c r="W105" s="327"/>
      <c r="X105" s="341"/>
      <c r="Y105" s="294"/>
      <c r="Z105" s="294"/>
      <c r="AA105" s="331"/>
      <c r="AB105" s="208"/>
      <c r="AC105" s="208"/>
      <c r="AD105" s="208"/>
      <c r="AI105" s="216"/>
      <c r="AJ105" s="216"/>
      <c r="AK105" s="216"/>
      <c r="AL105" s="216"/>
      <c r="AM105" s="216"/>
      <c r="AN105" s="216"/>
      <c r="AO105" s="216"/>
      <c r="AP105" s="216"/>
      <c r="AQ105" s="216"/>
      <c r="AR105" s="216"/>
      <c r="AS105" s="216"/>
      <c r="AT105" s="216"/>
      <c r="AU105" s="216"/>
    </row>
    <row r="106" spans="1:47" ht="20.25" customHeight="1" x14ac:dyDescent="0.2">
      <c r="A106" s="210"/>
      <c r="B106" s="210"/>
      <c r="C106" s="210"/>
      <c r="D106" s="210"/>
      <c r="F106" s="208"/>
      <c r="G106" s="208"/>
      <c r="H106" s="342"/>
      <c r="I106" s="343"/>
      <c r="J106" s="208"/>
      <c r="K106" s="208"/>
      <c r="L106" s="208"/>
      <c r="M106" s="208"/>
      <c r="N106" s="208"/>
      <c r="O106" s="208"/>
      <c r="P106" s="208"/>
      <c r="Q106" s="208"/>
      <c r="R106" s="344">
        <v>1.3346461299999999</v>
      </c>
      <c r="S106" s="208"/>
      <c r="T106" s="208"/>
      <c r="U106" s="208"/>
      <c r="V106" s="208"/>
      <c r="W106" s="208"/>
      <c r="X106" s="208"/>
      <c r="Y106" s="208"/>
      <c r="Z106" s="208"/>
      <c r="AA106" s="273"/>
      <c r="AB106" s="208"/>
      <c r="AC106" s="208"/>
      <c r="AD106" s="208"/>
      <c r="AI106" s="216"/>
      <c r="AJ106" s="216"/>
      <c r="AK106" s="216"/>
      <c r="AL106" s="216"/>
      <c r="AM106" s="216"/>
      <c r="AN106" s="216"/>
      <c r="AO106" s="216"/>
      <c r="AP106" s="216"/>
      <c r="AQ106" s="216"/>
      <c r="AR106" s="216"/>
      <c r="AS106" s="216"/>
      <c r="AT106" s="216"/>
      <c r="AU106" s="216"/>
    </row>
    <row r="107" spans="1:47" ht="13.5" customHeight="1" x14ac:dyDescent="0.2">
      <c r="A107" s="219"/>
      <c r="B107" s="219"/>
      <c r="C107" s="219"/>
      <c r="D107" s="219"/>
      <c r="E107" s="219"/>
      <c r="F107" s="291" t="s">
        <v>196</v>
      </c>
      <c r="G107" s="291"/>
      <c r="H107" s="291"/>
      <c r="I107" s="291"/>
      <c r="J107" s="291"/>
      <c r="K107" s="332"/>
      <c r="L107" s="332"/>
      <c r="M107" s="292"/>
      <c r="N107" s="292"/>
      <c r="O107" s="292"/>
      <c r="P107" s="292"/>
      <c r="Q107" s="292"/>
      <c r="R107" s="292"/>
      <c r="S107" s="292"/>
      <c r="T107" s="292"/>
      <c r="U107" s="292"/>
      <c r="V107" s="292"/>
      <c r="W107" s="292"/>
      <c r="X107" s="294"/>
      <c r="Y107" s="294"/>
      <c r="Z107" s="294"/>
      <c r="AA107" s="294"/>
      <c r="AB107" s="331"/>
      <c r="AC107" s="208"/>
      <c r="AD107" s="208"/>
      <c r="AI107" s="216"/>
      <c r="AJ107" s="216"/>
      <c r="AK107" s="216"/>
      <c r="AL107" s="216"/>
      <c r="AM107" s="216"/>
      <c r="AN107" s="216"/>
      <c r="AO107" s="216"/>
      <c r="AP107" s="216"/>
      <c r="AQ107" s="216"/>
      <c r="AR107" s="216"/>
      <c r="AS107" s="216"/>
      <c r="AT107" s="216"/>
      <c r="AU107" s="216"/>
    </row>
    <row r="108" spans="1:47" x14ac:dyDescent="0.2">
      <c r="A108" s="210"/>
      <c r="B108" s="210"/>
      <c r="C108" s="210"/>
      <c r="D108" s="210"/>
      <c r="E108" s="210"/>
      <c r="F108" s="297" t="s">
        <v>49</v>
      </c>
      <c r="G108" s="334">
        <v>2010</v>
      </c>
      <c r="H108" s="334">
        <v>2011</v>
      </c>
      <c r="I108" s="334">
        <v>2012</v>
      </c>
      <c r="J108" s="334">
        <v>2013</v>
      </c>
      <c r="K108" s="334">
        <v>2014</v>
      </c>
      <c r="L108" s="334">
        <v>2015</v>
      </c>
      <c r="M108" s="334">
        <v>2016</v>
      </c>
      <c r="N108" s="334">
        <v>2017</v>
      </c>
      <c r="O108" s="334">
        <v>2018</v>
      </c>
      <c r="P108" s="334">
        <v>2019</v>
      </c>
      <c r="Q108" s="334">
        <v>2020</v>
      </c>
      <c r="R108" s="294"/>
      <c r="S108" s="294"/>
      <c r="T108" s="294"/>
      <c r="U108" s="294"/>
      <c r="V108" s="294"/>
      <c r="W108" s="331"/>
      <c r="X108" s="208"/>
      <c r="Y108" s="208"/>
      <c r="Z108" s="208"/>
      <c r="AA108" s="208"/>
      <c r="AB108" s="208"/>
      <c r="AC108" s="208"/>
      <c r="AD108" s="208"/>
      <c r="AI108" s="216"/>
      <c r="AJ108" s="216"/>
      <c r="AK108" s="216"/>
      <c r="AL108" s="216"/>
      <c r="AM108" s="216"/>
      <c r="AN108" s="216"/>
      <c r="AO108" s="216"/>
      <c r="AP108" s="216"/>
      <c r="AQ108" s="216"/>
      <c r="AR108" s="216"/>
      <c r="AS108" s="216"/>
      <c r="AT108" s="216"/>
      <c r="AU108" s="216"/>
    </row>
    <row r="109" spans="1:47" outlineLevel="1" x14ac:dyDescent="0.2">
      <c r="A109" s="210"/>
      <c r="B109" s="210"/>
      <c r="C109" s="210"/>
      <c r="D109" s="210"/>
      <c r="E109" s="210"/>
      <c r="F109" s="302" t="s">
        <v>0</v>
      </c>
      <c r="G109" s="336">
        <v>0</v>
      </c>
      <c r="H109" s="306">
        <v>0</v>
      </c>
      <c r="I109" s="306">
        <v>0</v>
      </c>
      <c r="J109" s="306">
        <v>0</v>
      </c>
      <c r="K109" s="306">
        <v>0</v>
      </c>
      <c r="L109" s="306">
        <v>0</v>
      </c>
      <c r="M109" s="306"/>
      <c r="N109" s="306"/>
      <c r="O109" s="306"/>
      <c r="P109" s="306"/>
      <c r="Q109" s="306"/>
      <c r="R109" s="294"/>
      <c r="S109" s="294"/>
      <c r="T109" s="294"/>
      <c r="U109" s="294"/>
      <c r="V109" s="294"/>
      <c r="W109" s="331"/>
      <c r="X109" s="208"/>
      <c r="Y109" s="208"/>
      <c r="Z109" s="208"/>
      <c r="AA109" s="208"/>
      <c r="AB109" s="208"/>
      <c r="AC109" s="208"/>
      <c r="AD109" s="208"/>
      <c r="AI109" s="216"/>
      <c r="AJ109" s="216"/>
      <c r="AK109" s="216"/>
      <c r="AL109" s="216"/>
      <c r="AM109" s="216"/>
      <c r="AN109" s="216"/>
      <c r="AO109" s="216"/>
      <c r="AP109" s="216"/>
      <c r="AQ109" s="216"/>
      <c r="AR109" s="216"/>
      <c r="AS109" s="216"/>
      <c r="AT109" s="216"/>
      <c r="AU109" s="216"/>
    </row>
    <row r="110" spans="1:47" outlineLevel="1" x14ac:dyDescent="0.2">
      <c r="A110" s="210"/>
      <c r="B110" s="210"/>
      <c r="C110" s="210"/>
      <c r="D110" s="210"/>
      <c r="E110" s="210"/>
      <c r="F110" s="302" t="s">
        <v>1</v>
      </c>
      <c r="G110" s="338">
        <v>10.560820179999999</v>
      </c>
      <c r="H110" s="316">
        <v>14.583344520000001</v>
      </c>
      <c r="I110" s="316">
        <v>18.112683770000004</v>
      </c>
      <c r="J110" s="316">
        <v>14.861594749999997</v>
      </c>
      <c r="K110" s="316">
        <v>8.2133923600000003</v>
      </c>
      <c r="L110" s="316">
        <v>12.334099320735882</v>
      </c>
      <c r="M110" s="316"/>
      <c r="N110" s="316"/>
      <c r="O110" s="316"/>
      <c r="P110" s="316"/>
      <c r="Q110" s="316"/>
      <c r="R110" s="294"/>
      <c r="S110" s="294"/>
      <c r="T110" s="294"/>
      <c r="U110" s="294"/>
      <c r="V110" s="294"/>
      <c r="W110" s="331"/>
      <c r="X110" s="208"/>
      <c r="Y110" s="208"/>
      <c r="Z110" s="208"/>
      <c r="AA110" s="208"/>
      <c r="AB110" s="208"/>
      <c r="AC110" s="208"/>
      <c r="AD110" s="208"/>
      <c r="AI110" s="216"/>
      <c r="AJ110" s="216"/>
      <c r="AK110" s="216"/>
      <c r="AL110" s="216"/>
      <c r="AM110" s="216"/>
      <c r="AN110" s="216"/>
      <c r="AO110" s="216"/>
      <c r="AP110" s="216"/>
      <c r="AQ110" s="216"/>
      <c r="AR110" s="216"/>
      <c r="AS110" s="216"/>
      <c r="AT110" s="216"/>
      <c r="AU110" s="216"/>
    </row>
    <row r="111" spans="1:47" outlineLevel="1" x14ac:dyDescent="0.2">
      <c r="A111" s="210"/>
      <c r="B111" s="210"/>
      <c r="C111" s="210"/>
      <c r="D111" s="210"/>
      <c r="E111" s="210"/>
      <c r="F111" s="302" t="s">
        <v>2</v>
      </c>
      <c r="G111" s="338">
        <v>0</v>
      </c>
      <c r="H111" s="316">
        <v>0</v>
      </c>
      <c r="I111" s="316">
        <v>0</v>
      </c>
      <c r="J111" s="316">
        <v>0</v>
      </c>
      <c r="K111" s="316">
        <v>0</v>
      </c>
      <c r="L111" s="316">
        <v>0</v>
      </c>
      <c r="M111" s="316"/>
      <c r="N111" s="316"/>
      <c r="O111" s="316"/>
      <c r="P111" s="316"/>
      <c r="Q111" s="316"/>
      <c r="R111" s="294"/>
      <c r="S111" s="294"/>
      <c r="T111" s="294"/>
      <c r="U111" s="294"/>
      <c r="V111" s="294"/>
      <c r="W111" s="331"/>
      <c r="X111" s="208"/>
      <c r="Y111" s="208"/>
      <c r="Z111" s="208"/>
      <c r="AA111" s="208"/>
      <c r="AB111" s="208"/>
      <c r="AC111" s="208"/>
      <c r="AD111" s="208"/>
      <c r="AI111" s="216"/>
      <c r="AJ111" s="216"/>
      <c r="AK111" s="216"/>
      <c r="AL111" s="216"/>
      <c r="AM111" s="216"/>
      <c r="AN111" s="216"/>
      <c r="AO111" s="216"/>
      <c r="AP111" s="216"/>
      <c r="AQ111" s="216"/>
      <c r="AR111" s="216"/>
      <c r="AS111" s="216"/>
      <c r="AT111" s="216"/>
      <c r="AU111" s="216"/>
    </row>
    <row r="112" spans="1:47" outlineLevel="1" x14ac:dyDescent="0.2">
      <c r="A112" s="210"/>
      <c r="B112" s="210"/>
      <c r="C112" s="210"/>
      <c r="D112" s="210"/>
      <c r="E112" s="210"/>
      <c r="F112" s="302" t="s">
        <v>3</v>
      </c>
      <c r="G112" s="338">
        <v>0</v>
      </c>
      <c r="H112" s="316">
        <v>0</v>
      </c>
      <c r="I112" s="316">
        <v>0</v>
      </c>
      <c r="J112" s="316">
        <v>0</v>
      </c>
      <c r="K112" s="316">
        <v>0</v>
      </c>
      <c r="L112" s="316">
        <v>0</v>
      </c>
      <c r="M112" s="316"/>
      <c r="N112" s="316"/>
      <c r="O112" s="316"/>
      <c r="P112" s="316"/>
      <c r="Q112" s="316"/>
      <c r="R112" s="294"/>
      <c r="S112" s="294"/>
      <c r="T112" s="294"/>
      <c r="U112" s="294"/>
      <c r="V112" s="294"/>
      <c r="W112" s="331"/>
      <c r="X112" s="208"/>
      <c r="Y112" s="208"/>
      <c r="Z112" s="208"/>
      <c r="AA112" s="208"/>
      <c r="AB112" s="208"/>
      <c r="AC112" s="208"/>
      <c r="AD112" s="208"/>
      <c r="AI112" s="216"/>
      <c r="AJ112" s="216"/>
      <c r="AK112" s="216"/>
      <c r="AL112" s="216"/>
      <c r="AM112" s="216"/>
      <c r="AN112" s="216"/>
      <c r="AO112" s="216"/>
      <c r="AP112" s="216"/>
      <c r="AQ112" s="216"/>
      <c r="AR112" s="216"/>
      <c r="AS112" s="216"/>
      <c r="AT112" s="216"/>
      <c r="AU112" s="216"/>
    </row>
    <row r="113" spans="1:47" outlineLevel="1" x14ac:dyDescent="0.2">
      <c r="A113" s="210"/>
      <c r="B113" s="210"/>
      <c r="C113" s="210"/>
      <c r="D113" s="210"/>
      <c r="E113" s="210"/>
      <c r="F113" s="302" t="s">
        <v>4</v>
      </c>
      <c r="G113" s="338">
        <v>0</v>
      </c>
      <c r="H113" s="316">
        <v>0</v>
      </c>
      <c r="I113" s="316">
        <v>0</v>
      </c>
      <c r="J113" s="316">
        <v>0</v>
      </c>
      <c r="K113" s="316">
        <v>0</v>
      </c>
      <c r="L113" s="316">
        <v>0</v>
      </c>
      <c r="M113" s="316"/>
      <c r="N113" s="316"/>
      <c r="O113" s="316"/>
      <c r="P113" s="316"/>
      <c r="Q113" s="316"/>
      <c r="R113" s="294"/>
      <c r="S113" s="294"/>
      <c r="T113" s="294"/>
      <c r="U113" s="294"/>
      <c r="V113" s="294"/>
      <c r="W113" s="331"/>
      <c r="X113" s="208"/>
      <c r="Y113" s="208"/>
      <c r="Z113" s="208"/>
      <c r="AA113" s="208"/>
      <c r="AB113" s="208"/>
      <c r="AC113" s="208"/>
      <c r="AD113" s="208"/>
      <c r="AI113" s="216"/>
      <c r="AJ113" s="216"/>
      <c r="AK113" s="216"/>
      <c r="AL113" s="216"/>
      <c r="AM113" s="216"/>
      <c r="AN113" s="216"/>
      <c r="AO113" s="216"/>
      <c r="AP113" s="216"/>
      <c r="AQ113" s="216"/>
      <c r="AR113" s="216"/>
      <c r="AS113" s="216"/>
      <c r="AT113" s="216"/>
      <c r="AU113" s="216"/>
    </row>
    <row r="114" spans="1:47" outlineLevel="1" x14ac:dyDescent="0.2">
      <c r="A114" s="210"/>
      <c r="B114" s="210"/>
      <c r="C114" s="210"/>
      <c r="D114" s="210"/>
      <c r="E114" s="210"/>
      <c r="F114" s="302" t="s">
        <v>5</v>
      </c>
      <c r="G114" s="338">
        <v>0</v>
      </c>
      <c r="H114" s="316">
        <v>0</v>
      </c>
      <c r="I114" s="316">
        <v>0</v>
      </c>
      <c r="J114" s="316">
        <v>0</v>
      </c>
      <c r="K114" s="316">
        <v>0</v>
      </c>
      <c r="L114" s="316">
        <v>0</v>
      </c>
      <c r="M114" s="316"/>
      <c r="N114" s="316"/>
      <c r="O114" s="316"/>
      <c r="P114" s="316"/>
      <c r="Q114" s="316"/>
      <c r="R114" s="294"/>
      <c r="S114" s="294"/>
      <c r="T114" s="294"/>
      <c r="U114" s="294"/>
      <c r="V114" s="294"/>
      <c r="W114" s="331"/>
      <c r="X114" s="208"/>
      <c r="Y114" s="208"/>
      <c r="Z114" s="208"/>
      <c r="AA114" s="208"/>
      <c r="AB114" s="208"/>
      <c r="AC114" s="208"/>
      <c r="AD114" s="208"/>
      <c r="AI114" s="216"/>
      <c r="AJ114" s="216"/>
      <c r="AK114" s="216"/>
      <c r="AL114" s="216"/>
      <c r="AM114" s="216"/>
      <c r="AN114" s="216"/>
      <c r="AO114" s="216"/>
      <c r="AP114" s="216"/>
      <c r="AQ114" s="216"/>
      <c r="AR114" s="216"/>
      <c r="AS114" s="216"/>
      <c r="AT114" s="216"/>
      <c r="AU114" s="216"/>
    </row>
    <row r="115" spans="1:47" outlineLevel="1" x14ac:dyDescent="0.2">
      <c r="A115" s="210"/>
      <c r="B115" s="210"/>
      <c r="C115" s="210"/>
      <c r="D115" s="210"/>
      <c r="E115" s="210"/>
      <c r="F115" s="302" t="s">
        <v>6</v>
      </c>
      <c r="G115" s="338">
        <v>0</v>
      </c>
      <c r="H115" s="316">
        <v>0</v>
      </c>
      <c r="I115" s="316">
        <v>0</v>
      </c>
      <c r="J115" s="316">
        <v>0</v>
      </c>
      <c r="K115" s="316">
        <v>0</v>
      </c>
      <c r="L115" s="316">
        <v>0</v>
      </c>
      <c r="M115" s="316"/>
      <c r="N115" s="316"/>
      <c r="O115" s="316"/>
      <c r="P115" s="316"/>
      <c r="Q115" s="316"/>
      <c r="R115" s="294"/>
      <c r="S115" s="294"/>
      <c r="T115" s="294"/>
      <c r="U115" s="294"/>
      <c r="V115" s="294"/>
      <c r="W115" s="331"/>
      <c r="X115" s="208"/>
      <c r="Y115" s="208"/>
      <c r="Z115" s="208"/>
      <c r="AA115" s="208"/>
      <c r="AB115" s="208"/>
      <c r="AC115" s="208"/>
      <c r="AD115" s="208"/>
      <c r="AI115" s="216"/>
      <c r="AJ115" s="216"/>
      <c r="AK115" s="216"/>
      <c r="AL115" s="216"/>
      <c r="AM115" s="216"/>
      <c r="AN115" s="216"/>
      <c r="AO115" s="216"/>
      <c r="AP115" s="216"/>
      <c r="AQ115" s="216"/>
      <c r="AR115" s="216"/>
      <c r="AS115" s="216"/>
      <c r="AT115" s="216"/>
      <c r="AU115" s="216"/>
    </row>
    <row r="116" spans="1:47" outlineLevel="1" x14ac:dyDescent="0.2">
      <c r="A116" s="210"/>
      <c r="B116" s="210"/>
      <c r="C116" s="210"/>
      <c r="D116" s="210"/>
      <c r="E116" s="210"/>
      <c r="F116" s="302" t="s">
        <v>7</v>
      </c>
      <c r="G116" s="338">
        <v>0</v>
      </c>
      <c r="H116" s="316">
        <v>0</v>
      </c>
      <c r="I116" s="316">
        <v>0</v>
      </c>
      <c r="J116" s="316">
        <v>0</v>
      </c>
      <c r="K116" s="316">
        <v>0</v>
      </c>
      <c r="L116" s="316">
        <v>0</v>
      </c>
      <c r="M116" s="316"/>
      <c r="N116" s="316"/>
      <c r="O116" s="316"/>
      <c r="P116" s="316"/>
      <c r="Q116" s="316"/>
      <c r="R116" s="294"/>
      <c r="S116" s="294"/>
      <c r="T116" s="294"/>
      <c r="U116" s="294"/>
      <c r="V116" s="294"/>
      <c r="W116" s="331"/>
      <c r="X116" s="208"/>
      <c r="Y116" s="208"/>
      <c r="Z116" s="208"/>
      <c r="AA116" s="208"/>
      <c r="AB116" s="208"/>
      <c r="AC116" s="208"/>
      <c r="AD116" s="208"/>
      <c r="AI116" s="216"/>
      <c r="AJ116" s="216"/>
      <c r="AK116" s="216"/>
      <c r="AL116" s="216"/>
      <c r="AM116" s="216"/>
      <c r="AN116" s="216"/>
      <c r="AO116" s="216"/>
      <c r="AP116" s="216"/>
      <c r="AQ116" s="216"/>
      <c r="AR116" s="216"/>
      <c r="AS116" s="216"/>
      <c r="AT116" s="216"/>
      <c r="AU116" s="216"/>
    </row>
    <row r="117" spans="1:47" outlineLevel="1" x14ac:dyDescent="0.2">
      <c r="A117" s="210"/>
      <c r="B117" s="210"/>
      <c r="C117" s="210"/>
      <c r="D117" s="210"/>
      <c r="E117" s="210"/>
      <c r="F117" s="302" t="s">
        <v>8</v>
      </c>
      <c r="G117" s="338">
        <v>0</v>
      </c>
      <c r="H117" s="316">
        <v>0</v>
      </c>
      <c r="I117" s="316">
        <v>0</v>
      </c>
      <c r="J117" s="316">
        <v>0</v>
      </c>
      <c r="K117" s="316">
        <v>0</v>
      </c>
      <c r="L117" s="316">
        <v>0</v>
      </c>
      <c r="M117" s="316"/>
      <c r="N117" s="316"/>
      <c r="O117" s="316"/>
      <c r="P117" s="316"/>
      <c r="Q117" s="316"/>
      <c r="R117" s="294"/>
      <c r="S117" s="294"/>
      <c r="T117" s="294"/>
      <c r="U117" s="294"/>
      <c r="V117" s="294"/>
      <c r="W117" s="331"/>
      <c r="X117" s="208"/>
      <c r="Y117" s="208"/>
      <c r="Z117" s="208"/>
      <c r="AA117" s="208"/>
      <c r="AB117" s="208"/>
      <c r="AC117" s="208"/>
      <c r="AD117" s="208"/>
      <c r="AI117" s="216"/>
      <c r="AJ117" s="216"/>
      <c r="AK117" s="216"/>
      <c r="AL117" s="216"/>
      <c r="AM117" s="216"/>
      <c r="AN117" s="216"/>
      <c r="AO117" s="216"/>
      <c r="AP117" s="216"/>
      <c r="AQ117" s="216"/>
      <c r="AR117" s="216"/>
      <c r="AS117" s="216"/>
      <c r="AT117" s="216"/>
      <c r="AU117" s="216"/>
    </row>
    <row r="118" spans="1:47" outlineLevel="1" x14ac:dyDescent="0.2">
      <c r="A118" s="210"/>
      <c r="B118" s="210"/>
      <c r="C118" s="210"/>
      <c r="D118" s="210"/>
      <c r="E118" s="210"/>
      <c r="F118" s="302" t="s">
        <v>14</v>
      </c>
      <c r="G118" s="338">
        <v>0</v>
      </c>
      <c r="H118" s="316">
        <v>0</v>
      </c>
      <c r="I118" s="316">
        <v>0</v>
      </c>
      <c r="J118" s="316">
        <v>0</v>
      </c>
      <c r="K118" s="316">
        <v>0</v>
      </c>
      <c r="L118" s="316">
        <v>0</v>
      </c>
      <c r="M118" s="316"/>
      <c r="N118" s="316"/>
      <c r="O118" s="316"/>
      <c r="P118" s="316"/>
      <c r="Q118" s="316"/>
      <c r="R118" s="294"/>
      <c r="S118" s="294"/>
      <c r="T118" s="294"/>
      <c r="U118" s="294"/>
      <c r="V118" s="294"/>
      <c r="W118" s="331"/>
      <c r="X118" s="208"/>
      <c r="Y118" s="208"/>
      <c r="Z118" s="208"/>
      <c r="AA118" s="208"/>
      <c r="AB118" s="208"/>
      <c r="AC118" s="208"/>
      <c r="AD118" s="208"/>
      <c r="AI118" s="216"/>
      <c r="AJ118" s="216"/>
      <c r="AK118" s="216"/>
      <c r="AL118" s="216"/>
      <c r="AM118" s="216"/>
      <c r="AN118" s="216"/>
      <c r="AO118" s="216"/>
      <c r="AP118" s="216"/>
      <c r="AQ118" s="216"/>
      <c r="AR118" s="216"/>
      <c r="AS118" s="216"/>
      <c r="AT118" s="216"/>
      <c r="AU118" s="216"/>
    </row>
    <row r="119" spans="1:47" outlineLevel="1" x14ac:dyDescent="0.2">
      <c r="A119" s="210"/>
      <c r="B119" s="210"/>
      <c r="C119" s="210"/>
      <c r="D119" s="210"/>
      <c r="E119" s="210"/>
      <c r="F119" s="302">
        <v>0</v>
      </c>
      <c r="G119" s="338"/>
      <c r="H119" s="316"/>
      <c r="I119" s="316"/>
      <c r="J119" s="316"/>
      <c r="K119" s="316"/>
      <c r="L119" s="316"/>
      <c r="M119" s="316"/>
      <c r="N119" s="316"/>
      <c r="O119" s="316"/>
      <c r="P119" s="316"/>
      <c r="Q119" s="316"/>
      <c r="R119" s="294"/>
      <c r="S119" s="294"/>
      <c r="T119" s="294"/>
      <c r="U119" s="294"/>
      <c r="V119" s="294"/>
      <c r="W119" s="331"/>
      <c r="X119" s="208"/>
      <c r="Y119" s="208"/>
      <c r="Z119" s="208"/>
      <c r="AA119" s="208"/>
      <c r="AB119" s="208"/>
      <c r="AC119" s="208"/>
      <c r="AD119" s="208"/>
      <c r="AI119" s="216"/>
      <c r="AJ119" s="216"/>
      <c r="AK119" s="216"/>
      <c r="AL119" s="216"/>
      <c r="AM119" s="216"/>
      <c r="AN119" s="216"/>
      <c r="AO119" s="216"/>
      <c r="AP119" s="216"/>
      <c r="AQ119" s="216"/>
      <c r="AR119" s="216"/>
      <c r="AS119" s="216"/>
      <c r="AT119" s="216"/>
      <c r="AU119" s="216"/>
    </row>
    <row r="120" spans="1:47" outlineLevel="1" x14ac:dyDescent="0.2">
      <c r="A120" s="210"/>
      <c r="B120" s="210"/>
      <c r="C120" s="210"/>
      <c r="D120" s="210"/>
      <c r="E120" s="210"/>
      <c r="F120" s="302">
        <v>0</v>
      </c>
      <c r="G120" s="338"/>
      <c r="H120" s="316"/>
      <c r="I120" s="316"/>
      <c r="J120" s="316"/>
      <c r="K120" s="316"/>
      <c r="L120" s="316"/>
      <c r="M120" s="316"/>
      <c r="N120" s="316"/>
      <c r="O120" s="316"/>
      <c r="P120" s="316"/>
      <c r="Q120" s="316"/>
      <c r="R120" s="294"/>
      <c r="S120" s="294"/>
      <c r="T120" s="294"/>
      <c r="U120" s="294"/>
      <c r="V120" s="294"/>
      <c r="W120" s="331"/>
      <c r="X120" s="208"/>
      <c r="Y120" s="208"/>
      <c r="Z120" s="208"/>
      <c r="AA120" s="208"/>
      <c r="AB120" s="208"/>
      <c r="AC120" s="208"/>
      <c r="AD120" s="208"/>
      <c r="AI120" s="216"/>
      <c r="AJ120" s="216"/>
      <c r="AK120" s="216"/>
      <c r="AL120" s="216"/>
      <c r="AM120" s="216"/>
      <c r="AN120" s="216"/>
      <c r="AO120" s="216"/>
      <c r="AP120" s="216"/>
      <c r="AQ120" s="216"/>
      <c r="AR120" s="216"/>
      <c r="AS120" s="216"/>
      <c r="AT120" s="216"/>
      <c r="AU120" s="216"/>
    </row>
    <row r="121" spans="1:47" outlineLevel="1" x14ac:dyDescent="0.2">
      <c r="A121" s="210"/>
      <c r="B121" s="210"/>
      <c r="C121" s="210"/>
      <c r="D121" s="210"/>
      <c r="E121" s="210"/>
      <c r="F121" s="302">
        <v>0</v>
      </c>
      <c r="G121" s="338"/>
      <c r="H121" s="316"/>
      <c r="I121" s="316"/>
      <c r="J121" s="316"/>
      <c r="K121" s="316"/>
      <c r="L121" s="316"/>
      <c r="M121" s="316"/>
      <c r="N121" s="316"/>
      <c r="O121" s="316"/>
      <c r="P121" s="316"/>
      <c r="Q121" s="316"/>
      <c r="R121" s="294"/>
      <c r="S121" s="294"/>
      <c r="T121" s="294"/>
      <c r="U121" s="294"/>
      <c r="V121" s="294"/>
      <c r="W121" s="331"/>
      <c r="X121" s="208"/>
      <c r="Y121" s="208"/>
      <c r="Z121" s="208"/>
      <c r="AA121" s="208"/>
      <c r="AB121" s="208"/>
      <c r="AC121" s="208"/>
      <c r="AD121" s="208"/>
      <c r="AI121" s="216"/>
      <c r="AJ121" s="216"/>
      <c r="AK121" s="216"/>
      <c r="AL121" s="216"/>
      <c r="AM121" s="216"/>
      <c r="AN121" s="216"/>
      <c r="AO121" s="216"/>
      <c r="AP121" s="216"/>
      <c r="AQ121" s="216"/>
      <c r="AR121" s="216"/>
      <c r="AS121" s="216"/>
      <c r="AT121" s="216"/>
      <c r="AU121" s="216"/>
    </row>
    <row r="122" spans="1:47" outlineLevel="1" x14ac:dyDescent="0.2">
      <c r="A122" s="210"/>
      <c r="B122" s="210"/>
      <c r="C122" s="210"/>
      <c r="D122" s="210"/>
      <c r="E122" s="210"/>
      <c r="F122" s="302">
        <v>0</v>
      </c>
      <c r="G122" s="338"/>
      <c r="H122" s="316"/>
      <c r="I122" s="316"/>
      <c r="J122" s="316"/>
      <c r="K122" s="316"/>
      <c r="L122" s="316"/>
      <c r="M122" s="316"/>
      <c r="N122" s="316"/>
      <c r="O122" s="316"/>
      <c r="P122" s="316"/>
      <c r="Q122" s="316"/>
      <c r="R122" s="294"/>
      <c r="S122" s="294"/>
      <c r="T122" s="294"/>
      <c r="U122" s="294"/>
      <c r="V122" s="294"/>
      <c r="W122" s="331"/>
      <c r="X122" s="208"/>
      <c r="Y122" s="208"/>
      <c r="Z122" s="208"/>
      <c r="AA122" s="208"/>
      <c r="AB122" s="208"/>
      <c r="AC122" s="208"/>
      <c r="AD122" s="208"/>
      <c r="AI122" s="216"/>
      <c r="AJ122" s="216"/>
      <c r="AK122" s="216"/>
      <c r="AL122" s="216"/>
      <c r="AM122" s="216"/>
      <c r="AN122" s="216"/>
      <c r="AO122" s="216"/>
      <c r="AP122" s="216"/>
      <c r="AQ122" s="216"/>
      <c r="AR122" s="216"/>
      <c r="AS122" s="216"/>
      <c r="AT122" s="216"/>
      <c r="AU122" s="216"/>
    </row>
    <row r="123" spans="1:47" outlineLevel="1" x14ac:dyDescent="0.2">
      <c r="A123" s="210"/>
      <c r="B123" s="210"/>
      <c r="C123" s="210"/>
      <c r="D123" s="210"/>
      <c r="E123" s="210"/>
      <c r="F123" s="302">
        <v>0</v>
      </c>
      <c r="G123" s="338"/>
      <c r="H123" s="316"/>
      <c r="I123" s="316"/>
      <c r="J123" s="316"/>
      <c r="K123" s="316"/>
      <c r="L123" s="316"/>
      <c r="M123" s="316"/>
      <c r="N123" s="316"/>
      <c r="O123" s="316"/>
      <c r="P123" s="316"/>
      <c r="Q123" s="316"/>
      <c r="R123" s="294"/>
      <c r="S123" s="294"/>
      <c r="T123" s="294"/>
      <c r="U123" s="294"/>
      <c r="V123" s="294"/>
      <c r="W123" s="331"/>
      <c r="X123" s="208"/>
      <c r="Y123" s="208"/>
      <c r="Z123" s="208"/>
      <c r="AA123" s="208"/>
      <c r="AB123" s="208"/>
      <c r="AC123" s="208"/>
      <c r="AD123" s="208"/>
      <c r="AI123" s="216"/>
      <c r="AJ123" s="216"/>
      <c r="AK123" s="216"/>
      <c r="AL123" s="216"/>
      <c r="AM123" s="216"/>
      <c r="AN123" s="216"/>
      <c r="AO123" s="216"/>
      <c r="AP123" s="216"/>
      <c r="AQ123" s="216"/>
      <c r="AR123" s="216"/>
      <c r="AS123" s="216"/>
      <c r="AT123" s="216"/>
      <c r="AU123" s="216"/>
    </row>
    <row r="124" spans="1:47" outlineLevel="1" x14ac:dyDescent="0.2">
      <c r="A124" s="210"/>
      <c r="B124" s="210"/>
      <c r="C124" s="210"/>
      <c r="D124" s="210"/>
      <c r="E124" s="210"/>
      <c r="F124" s="302">
        <v>0</v>
      </c>
      <c r="G124" s="338"/>
      <c r="H124" s="316"/>
      <c r="I124" s="316"/>
      <c r="J124" s="316"/>
      <c r="K124" s="316"/>
      <c r="L124" s="316"/>
      <c r="M124" s="316"/>
      <c r="N124" s="316"/>
      <c r="O124" s="316"/>
      <c r="P124" s="316"/>
      <c r="Q124" s="316"/>
      <c r="R124" s="294"/>
      <c r="S124" s="294"/>
      <c r="T124" s="294"/>
      <c r="U124" s="294"/>
      <c r="V124" s="294"/>
      <c r="W124" s="331"/>
      <c r="X124" s="208"/>
      <c r="Y124" s="208"/>
      <c r="Z124" s="208"/>
      <c r="AA124" s="208"/>
      <c r="AB124" s="208"/>
      <c r="AC124" s="208"/>
      <c r="AD124" s="208"/>
      <c r="AI124" s="216"/>
      <c r="AJ124" s="216"/>
      <c r="AK124" s="216"/>
      <c r="AL124" s="216"/>
      <c r="AM124" s="216"/>
      <c r="AN124" s="216"/>
      <c r="AO124" s="216"/>
      <c r="AP124" s="216"/>
      <c r="AQ124" s="216"/>
      <c r="AR124" s="216"/>
      <c r="AS124" s="216"/>
      <c r="AT124" s="216"/>
      <c r="AU124" s="216"/>
    </row>
    <row r="125" spans="1:47" outlineLevel="1" x14ac:dyDescent="0.2">
      <c r="A125" s="210"/>
      <c r="B125" s="210"/>
      <c r="C125" s="210"/>
      <c r="D125" s="210"/>
      <c r="E125" s="210"/>
      <c r="F125" s="302">
        <v>0</v>
      </c>
      <c r="G125" s="338"/>
      <c r="H125" s="316"/>
      <c r="I125" s="316"/>
      <c r="J125" s="316"/>
      <c r="K125" s="316"/>
      <c r="L125" s="316"/>
      <c r="M125" s="316"/>
      <c r="N125" s="316"/>
      <c r="O125" s="316"/>
      <c r="P125" s="316"/>
      <c r="Q125" s="316"/>
      <c r="R125" s="294"/>
      <c r="S125" s="294"/>
      <c r="T125" s="294"/>
      <c r="U125" s="294"/>
      <c r="V125" s="294"/>
      <c r="W125" s="331"/>
      <c r="X125" s="208"/>
      <c r="Y125" s="208"/>
      <c r="Z125" s="208"/>
      <c r="AA125" s="208"/>
      <c r="AB125" s="208"/>
      <c r="AC125" s="208"/>
      <c r="AD125" s="208"/>
      <c r="AI125" s="216"/>
      <c r="AJ125" s="216"/>
      <c r="AK125" s="216"/>
      <c r="AL125" s="216"/>
      <c r="AM125" s="216"/>
      <c r="AN125" s="216"/>
      <c r="AO125" s="216"/>
      <c r="AP125" s="216"/>
      <c r="AQ125" s="216"/>
      <c r="AR125" s="216"/>
      <c r="AS125" s="216"/>
      <c r="AT125" s="216"/>
      <c r="AU125" s="216"/>
    </row>
    <row r="126" spans="1:47" outlineLevel="1" x14ac:dyDescent="0.2">
      <c r="A126" s="210"/>
      <c r="B126" s="210"/>
      <c r="C126" s="210"/>
      <c r="D126" s="210"/>
      <c r="E126" s="210"/>
      <c r="F126" s="302">
        <v>0</v>
      </c>
      <c r="G126" s="338"/>
      <c r="H126" s="316"/>
      <c r="I126" s="316"/>
      <c r="J126" s="316"/>
      <c r="K126" s="316"/>
      <c r="L126" s="316"/>
      <c r="M126" s="316"/>
      <c r="N126" s="316"/>
      <c r="O126" s="316"/>
      <c r="P126" s="316"/>
      <c r="Q126" s="316"/>
      <c r="R126" s="294"/>
      <c r="S126" s="294"/>
      <c r="T126" s="294"/>
      <c r="U126" s="294"/>
      <c r="V126" s="294"/>
      <c r="W126" s="331"/>
      <c r="X126" s="208"/>
      <c r="Y126" s="208"/>
      <c r="Z126" s="208"/>
      <c r="AA126" s="208"/>
      <c r="AB126" s="208"/>
      <c r="AC126" s="208"/>
      <c r="AD126" s="208"/>
      <c r="AI126" s="216"/>
      <c r="AJ126" s="216"/>
      <c r="AK126" s="216"/>
      <c r="AL126" s="216"/>
      <c r="AM126" s="216"/>
      <c r="AN126" s="216"/>
      <c r="AO126" s="216"/>
      <c r="AP126" s="216"/>
      <c r="AQ126" s="216"/>
      <c r="AR126" s="216"/>
      <c r="AS126" s="216"/>
      <c r="AT126" s="216"/>
      <c r="AU126" s="216"/>
    </row>
    <row r="127" spans="1:47" outlineLevel="1" x14ac:dyDescent="0.2">
      <c r="A127" s="210"/>
      <c r="B127" s="210"/>
      <c r="C127" s="210"/>
      <c r="D127" s="210"/>
      <c r="E127" s="210"/>
      <c r="F127" s="302">
        <v>0</v>
      </c>
      <c r="G127" s="338"/>
      <c r="H127" s="316"/>
      <c r="I127" s="316"/>
      <c r="J127" s="316"/>
      <c r="K127" s="316"/>
      <c r="L127" s="316"/>
      <c r="M127" s="316"/>
      <c r="N127" s="316"/>
      <c r="O127" s="316"/>
      <c r="P127" s="316"/>
      <c r="Q127" s="316"/>
      <c r="R127" s="294"/>
      <c r="S127" s="294"/>
      <c r="T127" s="294"/>
      <c r="U127" s="294"/>
      <c r="V127" s="294"/>
      <c r="W127" s="331"/>
      <c r="X127" s="208"/>
      <c r="Y127" s="208"/>
      <c r="Z127" s="208"/>
      <c r="AA127" s="208"/>
      <c r="AB127" s="208"/>
      <c r="AC127" s="208"/>
      <c r="AD127" s="208"/>
      <c r="AI127" s="216"/>
      <c r="AJ127" s="216"/>
      <c r="AK127" s="216"/>
      <c r="AL127" s="216"/>
      <c r="AM127" s="216"/>
      <c r="AN127" s="216"/>
      <c r="AO127" s="216"/>
      <c r="AP127" s="216"/>
      <c r="AQ127" s="216"/>
      <c r="AR127" s="216"/>
      <c r="AS127" s="216"/>
      <c r="AT127" s="216"/>
      <c r="AU127" s="216"/>
    </row>
    <row r="128" spans="1:47" outlineLevel="1" x14ac:dyDescent="0.2">
      <c r="A128" s="210"/>
      <c r="B128" s="210"/>
      <c r="C128" s="210"/>
      <c r="D128" s="210"/>
      <c r="E128" s="210"/>
      <c r="F128" s="302">
        <v>0</v>
      </c>
      <c r="G128" s="338"/>
      <c r="H128" s="316"/>
      <c r="I128" s="316"/>
      <c r="J128" s="316"/>
      <c r="K128" s="316"/>
      <c r="L128" s="316"/>
      <c r="M128" s="316"/>
      <c r="N128" s="316"/>
      <c r="O128" s="316"/>
      <c r="P128" s="316"/>
      <c r="Q128" s="316"/>
      <c r="R128" s="294"/>
      <c r="S128" s="294"/>
      <c r="T128" s="294"/>
      <c r="U128" s="294"/>
      <c r="V128" s="294"/>
      <c r="W128" s="331"/>
      <c r="X128" s="208"/>
      <c r="Y128" s="208"/>
      <c r="Z128" s="208"/>
      <c r="AA128" s="208"/>
      <c r="AB128" s="208"/>
      <c r="AC128" s="208"/>
      <c r="AD128" s="208"/>
      <c r="AI128" s="216"/>
      <c r="AJ128" s="216"/>
      <c r="AK128" s="216"/>
      <c r="AL128" s="216"/>
      <c r="AM128" s="216"/>
      <c r="AN128" s="216"/>
      <c r="AO128" s="216"/>
      <c r="AP128" s="216"/>
      <c r="AQ128" s="216"/>
      <c r="AR128" s="216"/>
      <c r="AS128" s="216"/>
      <c r="AT128" s="216"/>
      <c r="AU128" s="216"/>
    </row>
    <row r="129" spans="1:47" outlineLevel="1" x14ac:dyDescent="0.2">
      <c r="A129" s="210"/>
      <c r="B129" s="210"/>
      <c r="C129" s="210"/>
      <c r="D129" s="210"/>
      <c r="E129" s="210"/>
      <c r="F129" s="302">
        <v>0</v>
      </c>
      <c r="G129" s="338"/>
      <c r="H129" s="316"/>
      <c r="I129" s="316"/>
      <c r="J129" s="316"/>
      <c r="K129" s="316"/>
      <c r="L129" s="316"/>
      <c r="M129" s="316"/>
      <c r="N129" s="316"/>
      <c r="O129" s="316"/>
      <c r="P129" s="316"/>
      <c r="Q129" s="316"/>
      <c r="R129" s="294"/>
      <c r="S129" s="294"/>
      <c r="T129" s="294"/>
      <c r="U129" s="294"/>
      <c r="V129" s="294"/>
      <c r="W129" s="331"/>
      <c r="X129" s="208"/>
      <c r="Y129" s="208"/>
      <c r="Z129" s="208"/>
      <c r="AA129" s="208"/>
      <c r="AB129" s="208"/>
      <c r="AC129" s="208"/>
      <c r="AD129" s="208"/>
      <c r="AI129" s="216"/>
      <c r="AJ129" s="216"/>
      <c r="AK129" s="216"/>
      <c r="AL129" s="216"/>
      <c r="AM129" s="216"/>
      <c r="AN129" s="216"/>
      <c r="AO129" s="216"/>
      <c r="AP129" s="216"/>
      <c r="AQ129" s="216"/>
      <c r="AR129" s="216"/>
      <c r="AS129" s="216"/>
      <c r="AT129" s="216"/>
      <c r="AU129" s="216"/>
    </row>
    <row r="130" spans="1:47" outlineLevel="1" x14ac:dyDescent="0.2">
      <c r="A130" s="210"/>
      <c r="B130" s="210"/>
      <c r="C130" s="210"/>
      <c r="D130" s="210"/>
      <c r="E130" s="210"/>
      <c r="F130" s="302">
        <v>0</v>
      </c>
      <c r="G130" s="338"/>
      <c r="H130" s="316"/>
      <c r="I130" s="316"/>
      <c r="J130" s="316"/>
      <c r="K130" s="316"/>
      <c r="L130" s="316"/>
      <c r="M130" s="316"/>
      <c r="N130" s="316"/>
      <c r="O130" s="316"/>
      <c r="P130" s="316"/>
      <c r="Q130" s="316"/>
      <c r="R130" s="294"/>
      <c r="S130" s="294"/>
      <c r="T130" s="294"/>
      <c r="U130" s="294"/>
      <c r="V130" s="294"/>
      <c r="W130" s="331"/>
      <c r="X130" s="208"/>
      <c r="Y130" s="208"/>
      <c r="Z130" s="208"/>
      <c r="AA130" s="208"/>
      <c r="AB130" s="208"/>
      <c r="AC130" s="208"/>
      <c r="AD130" s="208"/>
      <c r="AI130" s="216"/>
      <c r="AJ130" s="216"/>
      <c r="AK130" s="216"/>
      <c r="AL130" s="216"/>
      <c r="AM130" s="216"/>
      <c r="AN130" s="216"/>
      <c r="AO130" s="216"/>
      <c r="AP130" s="216"/>
      <c r="AQ130" s="216"/>
      <c r="AR130" s="216"/>
      <c r="AS130" s="216"/>
      <c r="AT130" s="216"/>
      <c r="AU130" s="216"/>
    </row>
    <row r="131" spans="1:47" outlineLevel="1" x14ac:dyDescent="0.2">
      <c r="A131" s="210"/>
      <c r="B131" s="210"/>
      <c r="C131" s="210"/>
      <c r="D131" s="210"/>
      <c r="E131" s="210"/>
      <c r="F131" s="302">
        <v>0</v>
      </c>
      <c r="G131" s="338"/>
      <c r="H131" s="316"/>
      <c r="I131" s="316"/>
      <c r="J131" s="316"/>
      <c r="K131" s="316"/>
      <c r="L131" s="316"/>
      <c r="M131" s="316"/>
      <c r="N131" s="316"/>
      <c r="O131" s="316"/>
      <c r="P131" s="316"/>
      <c r="Q131" s="316"/>
      <c r="R131" s="294"/>
      <c r="S131" s="294"/>
      <c r="T131" s="294"/>
      <c r="U131" s="294"/>
      <c r="V131" s="294"/>
      <c r="W131" s="331"/>
      <c r="X131" s="208"/>
      <c r="Y131" s="208"/>
      <c r="Z131" s="208"/>
      <c r="AA131" s="208"/>
      <c r="AB131" s="208"/>
      <c r="AC131" s="208"/>
      <c r="AD131" s="208"/>
      <c r="AI131" s="216"/>
      <c r="AJ131" s="216"/>
      <c r="AK131" s="216"/>
      <c r="AL131" s="216"/>
      <c r="AM131" s="216"/>
      <c r="AN131" s="216"/>
      <c r="AO131" s="216"/>
      <c r="AP131" s="216"/>
      <c r="AQ131" s="216"/>
      <c r="AR131" s="216"/>
      <c r="AS131" s="216"/>
      <c r="AT131" s="216"/>
      <c r="AU131" s="216"/>
    </row>
    <row r="132" spans="1:47" outlineLevel="1" x14ac:dyDescent="0.2">
      <c r="A132" s="210"/>
      <c r="B132" s="210"/>
      <c r="C132" s="210"/>
      <c r="D132" s="210"/>
      <c r="E132" s="210"/>
      <c r="F132" s="302">
        <v>0</v>
      </c>
      <c r="G132" s="338"/>
      <c r="H132" s="316"/>
      <c r="I132" s="316"/>
      <c r="J132" s="316"/>
      <c r="K132" s="316"/>
      <c r="L132" s="316"/>
      <c r="M132" s="316"/>
      <c r="N132" s="316"/>
      <c r="O132" s="316"/>
      <c r="P132" s="316"/>
      <c r="Q132" s="316"/>
      <c r="R132" s="294"/>
      <c r="S132" s="294"/>
      <c r="T132" s="294"/>
      <c r="U132" s="294"/>
      <c r="V132" s="294"/>
      <c r="W132" s="331"/>
      <c r="X132" s="208"/>
      <c r="Y132" s="208"/>
      <c r="Z132" s="208"/>
      <c r="AA132" s="208"/>
      <c r="AB132" s="208"/>
      <c r="AC132" s="208"/>
      <c r="AD132" s="208"/>
      <c r="AI132" s="216"/>
      <c r="AJ132" s="216"/>
      <c r="AK132" s="216"/>
      <c r="AL132" s="216"/>
      <c r="AM132" s="216"/>
      <c r="AN132" s="216"/>
      <c r="AO132" s="216"/>
      <c r="AP132" s="216"/>
      <c r="AQ132" s="216"/>
      <c r="AR132" s="216"/>
      <c r="AS132" s="216"/>
      <c r="AT132" s="216"/>
      <c r="AU132" s="216"/>
    </row>
    <row r="133" spans="1:47" outlineLevel="1" x14ac:dyDescent="0.2">
      <c r="A133" s="210"/>
      <c r="B133" s="210"/>
      <c r="C133" s="210"/>
      <c r="D133" s="210"/>
      <c r="E133" s="210"/>
      <c r="F133" s="302">
        <v>0</v>
      </c>
      <c r="G133" s="338"/>
      <c r="H133" s="316"/>
      <c r="I133" s="316"/>
      <c r="J133" s="316"/>
      <c r="K133" s="316"/>
      <c r="L133" s="316"/>
      <c r="M133" s="316"/>
      <c r="N133" s="316"/>
      <c r="O133" s="316"/>
      <c r="P133" s="316"/>
      <c r="Q133" s="316"/>
      <c r="R133" s="294"/>
      <c r="S133" s="294"/>
      <c r="T133" s="294"/>
      <c r="U133" s="294"/>
      <c r="V133" s="294"/>
      <c r="W133" s="331"/>
      <c r="X133" s="208"/>
      <c r="Y133" s="208"/>
      <c r="Z133" s="208"/>
      <c r="AA133" s="208"/>
      <c r="AB133" s="208"/>
      <c r="AC133" s="208"/>
      <c r="AD133" s="208"/>
      <c r="AI133" s="216"/>
      <c r="AJ133" s="216"/>
      <c r="AK133" s="216"/>
      <c r="AL133" s="216"/>
      <c r="AM133" s="216"/>
      <c r="AN133" s="216"/>
      <c r="AO133" s="216"/>
      <c r="AP133" s="216"/>
      <c r="AQ133" s="216"/>
      <c r="AR133" s="216"/>
      <c r="AS133" s="216"/>
      <c r="AT133" s="216"/>
      <c r="AU133" s="216"/>
    </row>
    <row r="134" spans="1:47" outlineLevel="1" x14ac:dyDescent="0.2">
      <c r="A134" s="210"/>
      <c r="B134" s="210"/>
      <c r="C134" s="210"/>
      <c r="D134" s="210"/>
      <c r="E134" s="210"/>
      <c r="F134" s="302">
        <v>0</v>
      </c>
      <c r="G134" s="338"/>
      <c r="H134" s="316"/>
      <c r="I134" s="316"/>
      <c r="J134" s="316"/>
      <c r="K134" s="316"/>
      <c r="L134" s="316"/>
      <c r="M134" s="316"/>
      <c r="N134" s="316"/>
      <c r="O134" s="316"/>
      <c r="P134" s="316"/>
      <c r="Q134" s="316"/>
      <c r="R134" s="294"/>
      <c r="S134" s="294"/>
      <c r="T134" s="294"/>
      <c r="U134" s="294"/>
      <c r="V134" s="294"/>
      <c r="W134" s="331"/>
      <c r="X134" s="208"/>
      <c r="Y134" s="208"/>
      <c r="Z134" s="208"/>
      <c r="AA134" s="208"/>
      <c r="AB134" s="208"/>
      <c r="AC134" s="208"/>
      <c r="AD134" s="208"/>
      <c r="AI134" s="216"/>
      <c r="AJ134" s="216"/>
      <c r="AK134" s="216"/>
      <c r="AL134" s="216"/>
      <c r="AM134" s="216"/>
      <c r="AN134" s="216"/>
      <c r="AO134" s="216"/>
      <c r="AP134" s="216"/>
      <c r="AQ134" s="216"/>
      <c r="AR134" s="216"/>
      <c r="AS134" s="216"/>
      <c r="AT134" s="216"/>
      <c r="AU134" s="216"/>
    </row>
    <row r="135" spans="1:47" outlineLevel="1" x14ac:dyDescent="0.2">
      <c r="A135" s="210"/>
      <c r="B135" s="210"/>
      <c r="C135" s="210"/>
      <c r="D135" s="210"/>
      <c r="E135" s="210"/>
      <c r="F135" s="302">
        <v>0</v>
      </c>
      <c r="G135" s="338"/>
      <c r="H135" s="316"/>
      <c r="I135" s="316"/>
      <c r="J135" s="316"/>
      <c r="K135" s="316"/>
      <c r="L135" s="316"/>
      <c r="M135" s="316"/>
      <c r="N135" s="316"/>
      <c r="O135" s="316"/>
      <c r="P135" s="316"/>
      <c r="Q135" s="316"/>
      <c r="R135" s="294"/>
      <c r="S135" s="294"/>
      <c r="T135" s="294"/>
      <c r="U135" s="294"/>
      <c r="V135" s="294"/>
      <c r="W135" s="331"/>
      <c r="X135" s="208"/>
      <c r="Y135" s="208"/>
      <c r="Z135" s="208"/>
      <c r="AA135" s="208"/>
      <c r="AB135" s="208"/>
      <c r="AC135" s="208"/>
      <c r="AD135" s="208"/>
      <c r="AI135" s="216"/>
      <c r="AJ135" s="216"/>
      <c r="AK135" s="216"/>
      <c r="AL135" s="216"/>
      <c r="AM135" s="216"/>
      <c r="AN135" s="216"/>
      <c r="AO135" s="216"/>
      <c r="AP135" s="216"/>
      <c r="AQ135" s="216"/>
      <c r="AR135" s="216"/>
      <c r="AS135" s="216"/>
      <c r="AT135" s="216"/>
      <c r="AU135" s="216"/>
    </row>
    <row r="136" spans="1:47" outlineLevel="1" x14ac:dyDescent="0.2">
      <c r="A136" s="210"/>
      <c r="B136" s="210"/>
      <c r="C136" s="210"/>
      <c r="D136" s="210"/>
      <c r="E136" s="210"/>
      <c r="F136" s="302">
        <v>0</v>
      </c>
      <c r="G136" s="338"/>
      <c r="H136" s="316"/>
      <c r="I136" s="316"/>
      <c r="J136" s="316"/>
      <c r="K136" s="316"/>
      <c r="L136" s="316"/>
      <c r="M136" s="316"/>
      <c r="N136" s="316"/>
      <c r="O136" s="316"/>
      <c r="P136" s="316"/>
      <c r="Q136" s="316"/>
      <c r="R136" s="294"/>
      <c r="S136" s="294"/>
      <c r="T136" s="294"/>
      <c r="U136" s="294"/>
      <c r="V136" s="294"/>
      <c r="W136" s="331"/>
      <c r="X136" s="208"/>
      <c r="Y136" s="208"/>
      <c r="Z136" s="208"/>
      <c r="AA136" s="208"/>
      <c r="AB136" s="208"/>
      <c r="AC136" s="208"/>
      <c r="AD136" s="208"/>
      <c r="AI136" s="216"/>
      <c r="AJ136" s="216"/>
      <c r="AK136" s="216"/>
      <c r="AL136" s="216"/>
      <c r="AM136" s="216"/>
      <c r="AN136" s="216"/>
      <c r="AO136" s="216"/>
      <c r="AP136" s="216"/>
      <c r="AQ136" s="216"/>
      <c r="AR136" s="216"/>
      <c r="AS136" s="216"/>
      <c r="AT136" s="216"/>
      <c r="AU136" s="216"/>
    </row>
    <row r="137" spans="1:47" outlineLevel="1" x14ac:dyDescent="0.2">
      <c r="A137" s="210"/>
      <c r="B137" s="210"/>
      <c r="C137" s="210"/>
      <c r="D137" s="210"/>
      <c r="E137" s="210"/>
      <c r="F137" s="302">
        <v>0</v>
      </c>
      <c r="G137" s="338"/>
      <c r="H137" s="316"/>
      <c r="I137" s="316"/>
      <c r="J137" s="316"/>
      <c r="K137" s="316"/>
      <c r="L137" s="316"/>
      <c r="M137" s="316"/>
      <c r="N137" s="316"/>
      <c r="O137" s="316"/>
      <c r="P137" s="316"/>
      <c r="Q137" s="316"/>
      <c r="R137" s="294"/>
      <c r="S137" s="294"/>
      <c r="T137" s="294"/>
      <c r="U137" s="294"/>
      <c r="V137" s="294"/>
      <c r="W137" s="331"/>
      <c r="X137" s="208"/>
      <c r="Y137" s="208"/>
      <c r="Z137" s="208"/>
      <c r="AA137" s="208"/>
      <c r="AB137" s="208"/>
      <c r="AC137" s="208"/>
      <c r="AD137" s="208"/>
      <c r="AI137" s="216"/>
      <c r="AJ137" s="216"/>
      <c r="AK137" s="216"/>
      <c r="AL137" s="216"/>
      <c r="AM137" s="216"/>
      <c r="AN137" s="216"/>
      <c r="AO137" s="216"/>
      <c r="AP137" s="216"/>
      <c r="AQ137" s="216"/>
      <c r="AR137" s="216"/>
      <c r="AS137" s="216"/>
      <c r="AT137" s="216"/>
      <c r="AU137" s="216"/>
    </row>
    <row r="138" spans="1:47" outlineLevel="1" x14ac:dyDescent="0.2">
      <c r="A138" s="210"/>
      <c r="B138" s="210"/>
      <c r="C138" s="210"/>
      <c r="D138" s="210"/>
      <c r="E138" s="210"/>
      <c r="F138" s="302">
        <v>0</v>
      </c>
      <c r="G138" s="338"/>
      <c r="H138" s="316"/>
      <c r="I138" s="316"/>
      <c r="J138" s="316"/>
      <c r="K138" s="316"/>
      <c r="L138" s="316"/>
      <c r="M138" s="316"/>
      <c r="N138" s="316"/>
      <c r="O138" s="316"/>
      <c r="P138" s="316"/>
      <c r="Q138" s="316"/>
      <c r="R138" s="294"/>
      <c r="S138" s="294"/>
      <c r="T138" s="294"/>
      <c r="U138" s="294"/>
      <c r="V138" s="294"/>
      <c r="W138" s="331"/>
      <c r="X138" s="208"/>
      <c r="Y138" s="208"/>
      <c r="Z138" s="208"/>
      <c r="AA138" s="208"/>
      <c r="AB138" s="208"/>
      <c r="AC138" s="208"/>
      <c r="AD138" s="208"/>
      <c r="AI138" s="216"/>
      <c r="AJ138" s="216"/>
      <c r="AK138" s="216"/>
      <c r="AL138" s="216"/>
      <c r="AM138" s="216"/>
      <c r="AN138" s="216"/>
      <c r="AO138" s="216"/>
      <c r="AP138" s="216"/>
      <c r="AQ138" s="216"/>
      <c r="AR138" s="216"/>
      <c r="AS138" s="216"/>
      <c r="AT138" s="216"/>
      <c r="AU138" s="216"/>
    </row>
    <row r="139" spans="1:47" x14ac:dyDescent="0.2">
      <c r="A139" s="210"/>
      <c r="B139" s="210"/>
      <c r="C139" s="210"/>
      <c r="D139" s="210"/>
      <c r="E139" s="210"/>
      <c r="F139" s="302" t="s">
        <v>15</v>
      </c>
      <c r="G139" s="325">
        <v>10.560820179999999</v>
      </c>
      <c r="H139" s="325">
        <v>14.583344520000001</v>
      </c>
      <c r="I139" s="325">
        <v>18.112683770000004</v>
      </c>
      <c r="J139" s="325">
        <v>14.861594749999997</v>
      </c>
      <c r="K139" s="325">
        <v>8.2133923600000003</v>
      </c>
      <c r="L139" s="325">
        <v>12.334099320735882</v>
      </c>
      <c r="M139" s="325">
        <v>0</v>
      </c>
      <c r="N139" s="325">
        <v>0</v>
      </c>
      <c r="O139" s="325">
        <v>0</v>
      </c>
      <c r="P139" s="325">
        <v>0</v>
      </c>
      <c r="Q139" s="325">
        <v>0</v>
      </c>
      <c r="R139" s="327"/>
      <c r="S139" s="327"/>
      <c r="T139" s="327"/>
      <c r="U139" s="327"/>
      <c r="V139" s="327"/>
      <c r="W139" s="327"/>
      <c r="X139" s="341"/>
      <c r="Y139" s="294"/>
      <c r="Z139" s="294"/>
      <c r="AA139" s="331"/>
      <c r="AB139" s="208"/>
      <c r="AC139" s="208"/>
      <c r="AD139" s="208"/>
      <c r="AI139" s="216"/>
      <c r="AJ139" s="216"/>
      <c r="AK139" s="216"/>
      <c r="AL139" s="216"/>
      <c r="AM139" s="216"/>
      <c r="AN139" s="216"/>
      <c r="AO139" s="216"/>
      <c r="AP139" s="216"/>
      <c r="AQ139" s="216"/>
      <c r="AR139" s="216"/>
      <c r="AS139" s="216"/>
      <c r="AT139" s="216"/>
      <c r="AU139" s="216"/>
    </row>
    <row r="140" spans="1:47" ht="20.25" customHeight="1" x14ac:dyDescent="0.2">
      <c r="A140" s="210"/>
      <c r="B140" s="210"/>
      <c r="C140" s="210"/>
      <c r="D140" s="210"/>
      <c r="F140" s="208"/>
      <c r="G140" s="208"/>
      <c r="H140" s="342"/>
      <c r="I140" s="343"/>
      <c r="J140" s="208"/>
      <c r="K140" s="208"/>
      <c r="L140" s="208"/>
      <c r="M140" s="208"/>
      <c r="N140" s="208"/>
      <c r="O140" s="208"/>
      <c r="P140" s="208"/>
      <c r="Q140" s="208"/>
      <c r="R140" s="344">
        <v>78.665934900735877</v>
      </c>
      <c r="S140" s="208"/>
      <c r="T140" s="208"/>
      <c r="U140" s="208"/>
      <c r="V140" s="208"/>
      <c r="W140" s="208"/>
      <c r="X140" s="208"/>
      <c r="Y140" s="208"/>
      <c r="Z140" s="208"/>
      <c r="AA140" s="273"/>
      <c r="AB140" s="208"/>
      <c r="AC140" s="208"/>
      <c r="AD140" s="208"/>
      <c r="AI140" s="216"/>
      <c r="AJ140" s="216"/>
      <c r="AK140" s="216"/>
      <c r="AL140" s="216"/>
      <c r="AM140" s="216"/>
      <c r="AN140" s="216"/>
      <c r="AO140" s="216"/>
      <c r="AP140" s="216"/>
      <c r="AQ140" s="216"/>
      <c r="AR140" s="216"/>
      <c r="AS140" s="216"/>
      <c r="AT140" s="216"/>
      <c r="AU140" s="216"/>
    </row>
    <row r="141" spans="1:47" ht="13.5" customHeight="1" x14ac:dyDescent="0.2">
      <c r="A141" s="219"/>
      <c r="B141" s="219"/>
      <c r="C141" s="219"/>
      <c r="D141" s="219"/>
      <c r="E141" s="219"/>
      <c r="F141" s="291" t="s">
        <v>203</v>
      </c>
      <c r="G141" s="291"/>
      <c r="H141" s="291"/>
      <c r="I141" s="291"/>
      <c r="J141" s="291"/>
      <c r="K141" s="332"/>
      <c r="L141" s="332"/>
      <c r="M141" s="292"/>
      <c r="N141" s="292"/>
      <c r="O141" s="292"/>
      <c r="P141" s="292"/>
      <c r="Q141" s="292"/>
      <c r="R141" s="292"/>
      <c r="S141" s="292"/>
      <c r="T141" s="292"/>
      <c r="U141" s="292"/>
      <c r="V141" s="292"/>
      <c r="W141" s="292"/>
      <c r="X141" s="294"/>
      <c r="Y141" s="294"/>
      <c r="Z141" s="294"/>
      <c r="AA141" s="294"/>
      <c r="AB141" s="331"/>
      <c r="AC141" s="208"/>
      <c r="AD141" s="208"/>
      <c r="AI141" s="216"/>
      <c r="AJ141" s="216"/>
      <c r="AK141" s="216"/>
      <c r="AL141" s="216"/>
      <c r="AM141" s="216"/>
      <c r="AN141" s="216"/>
      <c r="AO141" s="216"/>
      <c r="AP141" s="216"/>
      <c r="AQ141" s="216"/>
      <c r="AR141" s="216"/>
      <c r="AS141" s="216"/>
      <c r="AT141" s="216"/>
      <c r="AU141" s="216"/>
    </row>
    <row r="142" spans="1:47" x14ac:dyDescent="0.2">
      <c r="A142" s="210"/>
      <c r="B142" s="210"/>
      <c r="C142" s="210"/>
      <c r="D142" s="210"/>
      <c r="E142" s="210"/>
      <c r="F142" s="297" t="s">
        <v>49</v>
      </c>
      <c r="G142" s="334">
        <v>2010</v>
      </c>
      <c r="H142" s="334">
        <v>2011</v>
      </c>
      <c r="I142" s="334">
        <v>2012</v>
      </c>
      <c r="J142" s="334">
        <v>2013</v>
      </c>
      <c r="K142" s="334">
        <v>2014</v>
      </c>
      <c r="L142" s="334">
        <v>2015</v>
      </c>
      <c r="M142" s="334">
        <v>2016</v>
      </c>
      <c r="N142" s="334">
        <v>2017</v>
      </c>
      <c r="O142" s="334">
        <v>2018</v>
      </c>
      <c r="P142" s="334">
        <v>2019</v>
      </c>
      <c r="Q142" s="334">
        <v>2020</v>
      </c>
      <c r="R142" s="294"/>
      <c r="S142" s="294"/>
      <c r="T142" s="294"/>
      <c r="U142" s="294"/>
      <c r="V142" s="294"/>
      <c r="W142" s="331"/>
      <c r="X142" s="208"/>
      <c r="Y142" s="208"/>
      <c r="Z142" s="208"/>
      <c r="AA142" s="208"/>
      <c r="AB142" s="208"/>
      <c r="AC142" s="208"/>
      <c r="AD142" s="208"/>
      <c r="AI142" s="216"/>
      <c r="AJ142" s="216"/>
      <c r="AK142" s="216"/>
      <c r="AL142" s="216"/>
      <c r="AM142" s="216"/>
      <c r="AN142" s="216"/>
      <c r="AO142" s="216"/>
      <c r="AP142" s="216"/>
      <c r="AQ142" s="216"/>
      <c r="AR142" s="216"/>
      <c r="AS142" s="216"/>
      <c r="AT142" s="216"/>
      <c r="AU142" s="216"/>
    </row>
    <row r="143" spans="1:47" outlineLevel="1" x14ac:dyDescent="0.2">
      <c r="A143" s="210"/>
      <c r="B143" s="210"/>
      <c r="C143" s="210"/>
      <c r="D143" s="210"/>
      <c r="E143" s="210"/>
      <c r="F143" s="302" t="s">
        <v>0</v>
      </c>
      <c r="G143" s="346">
        <v>14.495153750674699</v>
      </c>
      <c r="H143" s="347">
        <v>21.378417278465083</v>
      </c>
      <c r="I143" s="347">
        <v>49.900807149697805</v>
      </c>
      <c r="J143" s="347">
        <v>32.932559378524324</v>
      </c>
      <c r="K143" s="347">
        <v>35.924381473232707</v>
      </c>
      <c r="L143" s="347">
        <v>35.764143632862051</v>
      </c>
      <c r="M143" s="347">
        <v>0</v>
      </c>
      <c r="N143" s="347">
        <v>0</v>
      </c>
      <c r="O143" s="347">
        <v>0</v>
      </c>
      <c r="P143" s="347">
        <v>0</v>
      </c>
      <c r="Q143" s="347">
        <v>0</v>
      </c>
      <c r="R143" s="294"/>
      <c r="S143" s="294"/>
      <c r="T143" s="294"/>
      <c r="U143" s="294"/>
      <c r="V143" s="294"/>
      <c r="W143" s="331"/>
      <c r="X143" s="208"/>
      <c r="Y143" s="208"/>
      <c r="Z143" s="208"/>
      <c r="AA143" s="208"/>
      <c r="AB143" s="208"/>
      <c r="AC143" s="208"/>
      <c r="AD143" s="208"/>
      <c r="AI143" s="216"/>
      <c r="AJ143" s="216"/>
      <c r="AK143" s="216"/>
      <c r="AL143" s="216"/>
      <c r="AM143" s="216"/>
      <c r="AN143" s="216"/>
      <c r="AO143" s="216"/>
      <c r="AP143" s="216"/>
      <c r="AQ143" s="216"/>
      <c r="AR143" s="216"/>
      <c r="AS143" s="216"/>
      <c r="AT143" s="216"/>
      <c r="AU143" s="216"/>
    </row>
    <row r="144" spans="1:47" outlineLevel="1" x14ac:dyDescent="0.2">
      <c r="A144" s="210"/>
      <c r="B144" s="210"/>
      <c r="C144" s="210"/>
      <c r="D144" s="210"/>
      <c r="E144" s="210"/>
      <c r="F144" s="302" t="s">
        <v>1</v>
      </c>
      <c r="G144" s="348">
        <v>89.24270351938037</v>
      </c>
      <c r="H144" s="349">
        <v>86.557618774310441</v>
      </c>
      <c r="I144" s="349">
        <v>98.951317509626605</v>
      </c>
      <c r="J144" s="349">
        <v>113.00593725906198</v>
      </c>
      <c r="K144" s="349">
        <v>120.93874988403439</v>
      </c>
      <c r="L144" s="349">
        <v>108.21735517602738</v>
      </c>
      <c r="M144" s="349">
        <v>0</v>
      </c>
      <c r="N144" s="349">
        <v>0</v>
      </c>
      <c r="O144" s="349">
        <v>0</v>
      </c>
      <c r="P144" s="349">
        <v>0</v>
      </c>
      <c r="Q144" s="349">
        <v>0</v>
      </c>
      <c r="R144" s="294"/>
      <c r="S144" s="294"/>
      <c r="T144" s="294"/>
      <c r="U144" s="294"/>
      <c r="V144" s="294"/>
      <c r="W144" s="331"/>
      <c r="X144" s="208"/>
      <c r="Y144" s="208"/>
      <c r="Z144" s="208"/>
      <c r="AA144" s="208"/>
      <c r="AB144" s="208"/>
      <c r="AC144" s="208"/>
      <c r="AD144" s="208"/>
      <c r="AI144" s="216"/>
      <c r="AJ144" s="216"/>
      <c r="AK144" s="216"/>
      <c r="AL144" s="216"/>
      <c r="AM144" s="216"/>
      <c r="AN144" s="216"/>
      <c r="AO144" s="216"/>
      <c r="AP144" s="216"/>
      <c r="AQ144" s="216"/>
      <c r="AR144" s="216"/>
      <c r="AS144" s="216"/>
      <c r="AT144" s="216"/>
      <c r="AU144" s="216"/>
    </row>
    <row r="145" spans="1:47" outlineLevel="1" x14ac:dyDescent="0.2">
      <c r="A145" s="210"/>
      <c r="B145" s="210"/>
      <c r="C145" s="210"/>
      <c r="D145" s="210"/>
      <c r="E145" s="210"/>
      <c r="F145" s="302" t="s">
        <v>2</v>
      </c>
      <c r="G145" s="348">
        <v>0</v>
      </c>
      <c r="H145" s="349">
        <v>-4.0471783035199074E-3</v>
      </c>
      <c r="I145" s="349">
        <v>0</v>
      </c>
      <c r="J145" s="349">
        <v>0</v>
      </c>
      <c r="K145" s="349">
        <v>0</v>
      </c>
      <c r="L145" s="349">
        <v>0</v>
      </c>
      <c r="M145" s="349">
        <v>0</v>
      </c>
      <c r="N145" s="349">
        <v>0</v>
      </c>
      <c r="O145" s="349">
        <v>0</v>
      </c>
      <c r="P145" s="349">
        <v>0</v>
      </c>
      <c r="Q145" s="349">
        <v>0</v>
      </c>
      <c r="R145" s="294"/>
      <c r="S145" s="294"/>
      <c r="T145" s="294"/>
      <c r="U145" s="294"/>
      <c r="V145" s="294"/>
      <c r="W145" s="331"/>
      <c r="X145" s="208"/>
      <c r="Y145" s="208"/>
      <c r="Z145" s="208"/>
      <c r="AA145" s="208"/>
      <c r="AB145" s="208"/>
      <c r="AC145" s="208"/>
      <c r="AD145" s="208"/>
      <c r="AI145" s="216"/>
      <c r="AJ145" s="216"/>
      <c r="AK145" s="216"/>
      <c r="AL145" s="216"/>
      <c r="AM145" s="216"/>
      <c r="AN145" s="216"/>
      <c r="AO145" s="216"/>
      <c r="AP145" s="216"/>
      <c r="AQ145" s="216"/>
      <c r="AR145" s="216"/>
      <c r="AS145" s="216"/>
      <c r="AT145" s="216"/>
      <c r="AU145" s="216"/>
    </row>
    <row r="146" spans="1:47" outlineLevel="1" x14ac:dyDescent="0.2">
      <c r="A146" s="210"/>
      <c r="B146" s="210"/>
      <c r="C146" s="210"/>
      <c r="D146" s="210"/>
      <c r="E146" s="210"/>
      <c r="F146" s="350" t="s">
        <v>3</v>
      </c>
      <c r="G146" s="348">
        <v>0</v>
      </c>
      <c r="H146" s="349">
        <v>-5.1209890767455274E-2</v>
      </c>
      <c r="I146" s="349">
        <v>-0.10338199163637972</v>
      </c>
      <c r="J146" s="349">
        <v>0</v>
      </c>
      <c r="K146" s="349">
        <v>0</v>
      </c>
      <c r="L146" s="349">
        <v>0</v>
      </c>
      <c r="M146" s="349">
        <v>0</v>
      </c>
      <c r="N146" s="349">
        <v>0</v>
      </c>
      <c r="O146" s="349">
        <v>0</v>
      </c>
      <c r="P146" s="349">
        <v>0</v>
      </c>
      <c r="Q146" s="349">
        <v>0</v>
      </c>
      <c r="R146" s="294"/>
      <c r="S146" s="294"/>
      <c r="T146" s="294"/>
      <c r="U146" s="294"/>
      <c r="V146" s="294"/>
      <c r="W146" s="331"/>
      <c r="X146" s="208"/>
      <c r="Y146" s="208"/>
      <c r="Z146" s="208"/>
      <c r="AA146" s="208"/>
      <c r="AB146" s="208"/>
      <c r="AC146" s="208"/>
      <c r="AD146" s="208"/>
      <c r="AI146" s="216"/>
      <c r="AJ146" s="216"/>
      <c r="AK146" s="216"/>
      <c r="AL146" s="216"/>
      <c r="AM146" s="216"/>
      <c r="AN146" s="216"/>
      <c r="AO146" s="216"/>
      <c r="AP146" s="216"/>
      <c r="AQ146" s="216"/>
      <c r="AR146" s="216"/>
      <c r="AS146" s="216"/>
      <c r="AT146" s="216"/>
      <c r="AU146" s="216"/>
    </row>
    <row r="147" spans="1:47" outlineLevel="1" x14ac:dyDescent="0.2">
      <c r="A147" s="210"/>
      <c r="B147" s="210"/>
      <c r="C147" s="210"/>
      <c r="D147" s="210"/>
      <c r="E147" s="210"/>
      <c r="F147" s="350" t="s">
        <v>4</v>
      </c>
      <c r="G147" s="348">
        <v>0</v>
      </c>
      <c r="H147" s="349">
        <v>0.97724130467397541</v>
      </c>
      <c r="I147" s="349">
        <v>4.2138703724087909</v>
      </c>
      <c r="J147" s="349">
        <v>1.8949742682075117</v>
      </c>
      <c r="K147" s="349">
        <v>-4.5783141553480469E-2</v>
      </c>
      <c r="L147" s="349">
        <v>0</v>
      </c>
      <c r="M147" s="349">
        <v>0</v>
      </c>
      <c r="N147" s="349">
        <v>0</v>
      </c>
      <c r="O147" s="349">
        <v>0</v>
      </c>
      <c r="P147" s="349">
        <v>0</v>
      </c>
      <c r="Q147" s="349">
        <v>0</v>
      </c>
      <c r="R147" s="294"/>
      <c r="S147" s="294"/>
      <c r="T147" s="294"/>
      <c r="U147" s="294"/>
      <c r="V147" s="294"/>
      <c r="W147" s="331"/>
      <c r="X147" s="208"/>
      <c r="Y147" s="208"/>
      <c r="Z147" s="208"/>
      <c r="AA147" s="208"/>
      <c r="AB147" s="208"/>
      <c r="AC147" s="208"/>
      <c r="AD147" s="208"/>
      <c r="AI147" s="216"/>
      <c r="AJ147" s="216"/>
      <c r="AK147" s="216"/>
      <c r="AL147" s="216"/>
      <c r="AM147" s="216"/>
      <c r="AN147" s="216"/>
      <c r="AO147" s="216"/>
      <c r="AP147" s="216"/>
      <c r="AQ147" s="216"/>
      <c r="AR147" s="216"/>
      <c r="AS147" s="216"/>
      <c r="AT147" s="216"/>
      <c r="AU147" s="216"/>
    </row>
    <row r="148" spans="1:47" outlineLevel="1" x14ac:dyDescent="0.2">
      <c r="A148" s="210"/>
      <c r="B148" s="210"/>
      <c r="C148" s="210"/>
      <c r="D148" s="210"/>
      <c r="E148" s="210"/>
      <c r="F148" s="350" t="s">
        <v>5</v>
      </c>
      <c r="G148" s="348">
        <v>19.204854065114208</v>
      </c>
      <c r="H148" s="349">
        <v>48.517245934102689</v>
      </c>
      <c r="I148" s="349">
        <v>10.687934777395983</v>
      </c>
      <c r="J148" s="349">
        <v>7.6123627583712246</v>
      </c>
      <c r="K148" s="349">
        <v>21.393732890649101</v>
      </c>
      <c r="L148" s="349">
        <v>21.460615505128875</v>
      </c>
      <c r="M148" s="349">
        <v>0</v>
      </c>
      <c r="N148" s="349">
        <v>0</v>
      </c>
      <c r="O148" s="349">
        <v>0</v>
      </c>
      <c r="P148" s="349">
        <v>0</v>
      </c>
      <c r="Q148" s="349">
        <v>0</v>
      </c>
      <c r="R148" s="294"/>
      <c r="S148" s="294"/>
      <c r="T148" s="294"/>
      <c r="U148" s="294"/>
      <c r="V148" s="294"/>
      <c r="W148" s="331"/>
      <c r="X148" s="208"/>
      <c r="Y148" s="208"/>
      <c r="Z148" s="208"/>
      <c r="AA148" s="208"/>
      <c r="AB148" s="208"/>
      <c r="AC148" s="208"/>
      <c r="AD148" s="208"/>
      <c r="AI148" s="216"/>
      <c r="AJ148" s="216"/>
      <c r="AK148" s="216"/>
      <c r="AL148" s="216"/>
      <c r="AM148" s="216"/>
      <c r="AN148" s="216"/>
      <c r="AO148" s="216"/>
      <c r="AP148" s="216"/>
      <c r="AQ148" s="216"/>
      <c r="AR148" s="216"/>
      <c r="AS148" s="216"/>
      <c r="AT148" s="216"/>
      <c r="AU148" s="216"/>
    </row>
    <row r="149" spans="1:47" outlineLevel="1" x14ac:dyDescent="0.2">
      <c r="A149" s="210"/>
      <c r="B149" s="210"/>
      <c r="C149" s="210"/>
      <c r="D149" s="210"/>
      <c r="E149" s="210"/>
      <c r="F149" s="350" t="s">
        <v>6</v>
      </c>
      <c r="G149" s="348">
        <v>5.1931586993189498</v>
      </c>
      <c r="H149" s="349">
        <v>9.0329524373456405</v>
      </c>
      <c r="I149" s="349">
        <v>11.685349968288703</v>
      </c>
      <c r="J149" s="349">
        <v>7.6540984679279944</v>
      </c>
      <c r="K149" s="349">
        <v>3.4617184457864707</v>
      </c>
      <c r="L149" s="349">
        <v>3.1614553081866408</v>
      </c>
      <c r="M149" s="349">
        <v>0</v>
      </c>
      <c r="N149" s="349">
        <v>0</v>
      </c>
      <c r="O149" s="349">
        <v>0</v>
      </c>
      <c r="P149" s="349">
        <v>0</v>
      </c>
      <c r="Q149" s="349">
        <v>0</v>
      </c>
      <c r="R149" s="294"/>
      <c r="S149" s="294"/>
      <c r="T149" s="294"/>
      <c r="U149" s="294"/>
      <c r="V149" s="294"/>
      <c r="W149" s="331"/>
      <c r="X149" s="208"/>
      <c r="Y149" s="208"/>
      <c r="Z149" s="208"/>
      <c r="AA149" s="208"/>
      <c r="AB149" s="208"/>
      <c r="AC149" s="208"/>
      <c r="AD149" s="208"/>
      <c r="AI149" s="216"/>
      <c r="AJ149" s="216"/>
      <c r="AK149" s="216"/>
      <c r="AL149" s="216"/>
      <c r="AM149" s="216"/>
      <c r="AN149" s="216"/>
      <c r="AO149" s="216"/>
      <c r="AP149" s="216"/>
      <c r="AQ149" s="216"/>
      <c r="AR149" s="216"/>
      <c r="AS149" s="216"/>
      <c r="AT149" s="216"/>
      <c r="AU149" s="216"/>
    </row>
    <row r="150" spans="1:47" outlineLevel="1" x14ac:dyDescent="0.2">
      <c r="A150" s="210"/>
      <c r="B150" s="210"/>
      <c r="C150" s="210"/>
      <c r="D150" s="210"/>
      <c r="E150" s="210"/>
      <c r="F150" s="350" t="s">
        <v>7</v>
      </c>
      <c r="G150" s="348">
        <v>0</v>
      </c>
      <c r="H150" s="349">
        <v>0</v>
      </c>
      <c r="I150" s="349">
        <v>0</v>
      </c>
      <c r="J150" s="349">
        <v>0</v>
      </c>
      <c r="K150" s="349">
        <v>0</v>
      </c>
      <c r="L150" s="349">
        <v>0</v>
      </c>
      <c r="M150" s="349">
        <v>0</v>
      </c>
      <c r="N150" s="349">
        <v>0</v>
      </c>
      <c r="O150" s="349">
        <v>0</v>
      </c>
      <c r="P150" s="349">
        <v>0</v>
      </c>
      <c r="Q150" s="349">
        <v>0</v>
      </c>
      <c r="R150" s="294"/>
      <c r="S150" s="294"/>
      <c r="T150" s="294"/>
      <c r="U150" s="294"/>
      <c r="V150" s="294"/>
      <c r="W150" s="331"/>
      <c r="X150" s="208"/>
      <c r="Y150" s="208"/>
      <c r="Z150" s="208"/>
      <c r="AA150" s="208"/>
      <c r="AB150" s="208"/>
      <c r="AC150" s="208"/>
      <c r="AD150" s="208"/>
      <c r="AI150" s="216"/>
      <c r="AJ150" s="216"/>
      <c r="AK150" s="216"/>
      <c r="AL150" s="216"/>
      <c r="AM150" s="216"/>
      <c r="AN150" s="216"/>
      <c r="AO150" s="216"/>
      <c r="AP150" s="216"/>
      <c r="AQ150" s="216"/>
      <c r="AR150" s="216"/>
      <c r="AS150" s="216"/>
      <c r="AT150" s="216"/>
      <c r="AU150" s="216"/>
    </row>
    <row r="151" spans="1:47" outlineLevel="1" x14ac:dyDescent="0.2">
      <c r="A151" s="210"/>
      <c r="B151" s="210"/>
      <c r="C151" s="210"/>
      <c r="D151" s="210"/>
      <c r="E151" s="210"/>
      <c r="F151" s="350" t="s">
        <v>8</v>
      </c>
      <c r="G151" s="348">
        <v>0</v>
      </c>
      <c r="H151" s="349">
        <v>0</v>
      </c>
      <c r="I151" s="349">
        <v>0</v>
      </c>
      <c r="J151" s="349">
        <v>0</v>
      </c>
      <c r="K151" s="349">
        <v>0</v>
      </c>
      <c r="L151" s="349">
        <v>0</v>
      </c>
      <c r="M151" s="349">
        <v>0</v>
      </c>
      <c r="N151" s="349">
        <v>0</v>
      </c>
      <c r="O151" s="349">
        <v>0</v>
      </c>
      <c r="P151" s="349">
        <v>0</v>
      </c>
      <c r="Q151" s="349">
        <v>0</v>
      </c>
      <c r="R151" s="294"/>
      <c r="S151" s="294"/>
      <c r="T151" s="294"/>
      <c r="U151" s="294"/>
      <c r="V151" s="294"/>
      <c r="W151" s="331"/>
      <c r="X151" s="208"/>
      <c r="Y151" s="208"/>
      <c r="Z151" s="208"/>
      <c r="AA151" s="208"/>
      <c r="AB151" s="208"/>
      <c r="AC151" s="208"/>
      <c r="AD151" s="208"/>
      <c r="AI151" s="216"/>
      <c r="AJ151" s="216"/>
      <c r="AK151" s="216"/>
      <c r="AL151" s="216"/>
      <c r="AM151" s="216"/>
      <c r="AN151" s="216"/>
      <c r="AO151" s="216"/>
      <c r="AP151" s="216"/>
      <c r="AQ151" s="216"/>
      <c r="AR151" s="216"/>
      <c r="AS151" s="216"/>
      <c r="AT151" s="216"/>
      <c r="AU151" s="216"/>
    </row>
    <row r="152" spans="1:47" outlineLevel="1" x14ac:dyDescent="0.2">
      <c r="A152" s="210"/>
      <c r="B152" s="210"/>
      <c r="C152" s="210"/>
      <c r="D152" s="210"/>
      <c r="E152" s="210"/>
      <c r="F152" s="350" t="s">
        <v>14</v>
      </c>
      <c r="G152" s="348">
        <v>0</v>
      </c>
      <c r="H152" s="349">
        <v>3.4475031340190339</v>
      </c>
      <c r="I152" s="349">
        <v>0</v>
      </c>
      <c r="J152" s="349">
        <v>0</v>
      </c>
      <c r="K152" s="349">
        <v>0</v>
      </c>
      <c r="L152" s="349">
        <v>0</v>
      </c>
      <c r="M152" s="349">
        <v>0</v>
      </c>
      <c r="N152" s="349">
        <v>0</v>
      </c>
      <c r="O152" s="349">
        <v>0</v>
      </c>
      <c r="P152" s="349">
        <v>0</v>
      </c>
      <c r="Q152" s="349">
        <v>0</v>
      </c>
      <c r="R152" s="294"/>
      <c r="S152" s="294"/>
      <c r="T152" s="294"/>
      <c r="U152" s="294"/>
      <c r="V152" s="294"/>
      <c r="W152" s="331"/>
      <c r="X152" s="208"/>
      <c r="Y152" s="208"/>
      <c r="Z152" s="208"/>
      <c r="AA152" s="208"/>
      <c r="AB152" s="208"/>
      <c r="AC152" s="208"/>
      <c r="AD152" s="208"/>
      <c r="AI152" s="216"/>
      <c r="AJ152" s="216"/>
      <c r="AK152" s="216"/>
      <c r="AL152" s="216"/>
      <c r="AM152" s="216"/>
      <c r="AN152" s="216"/>
      <c r="AO152" s="216"/>
      <c r="AP152" s="216"/>
      <c r="AQ152" s="216"/>
      <c r="AR152" s="216"/>
      <c r="AS152" s="216"/>
      <c r="AT152" s="216"/>
      <c r="AU152" s="216"/>
    </row>
    <row r="153" spans="1:47" outlineLevel="1" x14ac:dyDescent="0.2">
      <c r="A153" s="210"/>
      <c r="B153" s="210"/>
      <c r="C153" s="210"/>
      <c r="D153" s="210"/>
      <c r="E153" s="210"/>
      <c r="F153" s="350">
        <v>0</v>
      </c>
      <c r="G153" s="348">
        <v>0</v>
      </c>
      <c r="H153" s="349">
        <v>0</v>
      </c>
      <c r="I153" s="349">
        <v>0</v>
      </c>
      <c r="J153" s="349">
        <v>0</v>
      </c>
      <c r="K153" s="349">
        <v>0</v>
      </c>
      <c r="L153" s="349">
        <v>0</v>
      </c>
      <c r="M153" s="349">
        <v>0</v>
      </c>
      <c r="N153" s="349">
        <v>0</v>
      </c>
      <c r="O153" s="349">
        <v>0</v>
      </c>
      <c r="P153" s="349">
        <v>0</v>
      </c>
      <c r="Q153" s="349">
        <v>0</v>
      </c>
      <c r="R153" s="294"/>
      <c r="S153" s="294"/>
      <c r="T153" s="294"/>
      <c r="U153" s="294"/>
      <c r="V153" s="294"/>
      <c r="W153" s="331"/>
      <c r="X153" s="208"/>
      <c r="Y153" s="208"/>
      <c r="Z153" s="208"/>
      <c r="AA153" s="208"/>
      <c r="AB153" s="208"/>
      <c r="AC153" s="208"/>
      <c r="AD153" s="208"/>
      <c r="AI153" s="216"/>
      <c r="AJ153" s="216"/>
      <c r="AK153" s="216"/>
      <c r="AL153" s="216"/>
      <c r="AM153" s="216"/>
      <c r="AN153" s="216"/>
      <c r="AO153" s="216"/>
      <c r="AP153" s="216"/>
      <c r="AQ153" s="216"/>
      <c r="AR153" s="216"/>
      <c r="AS153" s="216"/>
      <c r="AT153" s="216"/>
      <c r="AU153" s="216"/>
    </row>
    <row r="154" spans="1:47" outlineLevel="1" x14ac:dyDescent="0.2">
      <c r="A154" s="210"/>
      <c r="B154" s="210"/>
      <c r="C154" s="210"/>
      <c r="D154" s="210"/>
      <c r="E154" s="210"/>
      <c r="F154" s="350">
        <v>0</v>
      </c>
      <c r="G154" s="348">
        <v>0</v>
      </c>
      <c r="H154" s="349">
        <v>0</v>
      </c>
      <c r="I154" s="349">
        <v>0</v>
      </c>
      <c r="J154" s="349">
        <v>0</v>
      </c>
      <c r="K154" s="349">
        <v>0</v>
      </c>
      <c r="L154" s="349">
        <v>0</v>
      </c>
      <c r="M154" s="349">
        <v>0</v>
      </c>
      <c r="N154" s="349">
        <v>0</v>
      </c>
      <c r="O154" s="349">
        <v>0</v>
      </c>
      <c r="P154" s="349">
        <v>0</v>
      </c>
      <c r="Q154" s="349">
        <v>0</v>
      </c>
      <c r="R154" s="294"/>
      <c r="S154" s="294"/>
      <c r="T154" s="294"/>
      <c r="U154" s="294"/>
      <c r="V154" s="294"/>
      <c r="W154" s="331"/>
      <c r="X154" s="208"/>
      <c r="Y154" s="208"/>
      <c r="Z154" s="208"/>
      <c r="AA154" s="208"/>
      <c r="AB154" s="208"/>
      <c r="AC154" s="208"/>
      <c r="AD154" s="208"/>
      <c r="AI154" s="216"/>
      <c r="AJ154" s="216"/>
      <c r="AK154" s="216"/>
      <c r="AL154" s="216"/>
      <c r="AM154" s="216"/>
      <c r="AN154" s="216"/>
      <c r="AO154" s="216"/>
      <c r="AP154" s="216"/>
      <c r="AQ154" s="216"/>
      <c r="AR154" s="216"/>
      <c r="AS154" s="216"/>
      <c r="AT154" s="216"/>
      <c r="AU154" s="216"/>
    </row>
    <row r="155" spans="1:47" outlineLevel="1" x14ac:dyDescent="0.2">
      <c r="A155" s="210"/>
      <c r="B155" s="210"/>
      <c r="C155" s="210"/>
      <c r="D155" s="210"/>
      <c r="E155" s="210"/>
      <c r="F155" s="350">
        <v>0</v>
      </c>
      <c r="G155" s="348">
        <v>0</v>
      </c>
      <c r="H155" s="349">
        <v>0</v>
      </c>
      <c r="I155" s="349">
        <v>0</v>
      </c>
      <c r="J155" s="349">
        <v>0</v>
      </c>
      <c r="K155" s="349">
        <v>0</v>
      </c>
      <c r="L155" s="349">
        <v>0</v>
      </c>
      <c r="M155" s="349">
        <v>0</v>
      </c>
      <c r="N155" s="349">
        <v>0</v>
      </c>
      <c r="O155" s="349">
        <v>0</v>
      </c>
      <c r="P155" s="349">
        <v>0</v>
      </c>
      <c r="Q155" s="349">
        <v>0</v>
      </c>
      <c r="R155" s="294"/>
      <c r="S155" s="294"/>
      <c r="T155" s="294"/>
      <c r="U155" s="294"/>
      <c r="V155" s="294"/>
      <c r="W155" s="331"/>
      <c r="X155" s="208"/>
      <c r="Y155" s="208"/>
      <c r="Z155" s="208"/>
      <c r="AA155" s="208"/>
      <c r="AB155" s="208"/>
      <c r="AC155" s="208"/>
      <c r="AD155" s="208"/>
      <c r="AI155" s="216"/>
      <c r="AJ155" s="216"/>
      <c r="AK155" s="216"/>
      <c r="AL155" s="216"/>
      <c r="AM155" s="216"/>
      <c r="AN155" s="216"/>
      <c r="AO155" s="216"/>
      <c r="AP155" s="216"/>
      <c r="AQ155" s="216"/>
      <c r="AR155" s="216"/>
      <c r="AS155" s="216"/>
      <c r="AT155" s="216"/>
      <c r="AU155" s="216"/>
    </row>
    <row r="156" spans="1:47" outlineLevel="1" x14ac:dyDescent="0.2">
      <c r="A156" s="210"/>
      <c r="B156" s="210"/>
      <c r="C156" s="210"/>
      <c r="D156" s="210"/>
      <c r="E156" s="210"/>
      <c r="F156" s="350">
        <v>0</v>
      </c>
      <c r="G156" s="348">
        <v>0</v>
      </c>
      <c r="H156" s="349">
        <v>0</v>
      </c>
      <c r="I156" s="349">
        <v>0</v>
      </c>
      <c r="J156" s="349">
        <v>0</v>
      </c>
      <c r="K156" s="349">
        <v>0</v>
      </c>
      <c r="L156" s="349">
        <v>0</v>
      </c>
      <c r="M156" s="349">
        <v>0</v>
      </c>
      <c r="N156" s="349">
        <v>0</v>
      </c>
      <c r="O156" s="349">
        <v>0</v>
      </c>
      <c r="P156" s="349">
        <v>0</v>
      </c>
      <c r="Q156" s="349">
        <v>0</v>
      </c>
      <c r="R156" s="294"/>
      <c r="S156" s="294"/>
      <c r="T156" s="294"/>
      <c r="U156" s="294"/>
      <c r="V156" s="294"/>
      <c r="W156" s="331"/>
      <c r="X156" s="208"/>
      <c r="Y156" s="208"/>
      <c r="Z156" s="208"/>
      <c r="AA156" s="208"/>
      <c r="AB156" s="208"/>
      <c r="AC156" s="208"/>
      <c r="AD156" s="208"/>
      <c r="AI156" s="216"/>
      <c r="AJ156" s="216"/>
      <c r="AK156" s="216"/>
      <c r="AL156" s="216"/>
      <c r="AM156" s="216"/>
      <c r="AN156" s="216"/>
      <c r="AO156" s="216"/>
      <c r="AP156" s="216"/>
      <c r="AQ156" s="216"/>
      <c r="AR156" s="216"/>
      <c r="AS156" s="216"/>
      <c r="AT156" s="216"/>
      <c r="AU156" s="216"/>
    </row>
    <row r="157" spans="1:47" outlineLevel="1" x14ac:dyDescent="0.2">
      <c r="A157" s="210"/>
      <c r="B157" s="210"/>
      <c r="C157" s="210"/>
      <c r="D157" s="210"/>
      <c r="E157" s="210"/>
      <c r="F157" s="350">
        <v>0</v>
      </c>
      <c r="G157" s="348">
        <v>0</v>
      </c>
      <c r="H157" s="349">
        <v>0</v>
      </c>
      <c r="I157" s="349">
        <v>0</v>
      </c>
      <c r="J157" s="349">
        <v>0</v>
      </c>
      <c r="K157" s="349">
        <v>0</v>
      </c>
      <c r="L157" s="349">
        <v>0</v>
      </c>
      <c r="M157" s="349">
        <v>0</v>
      </c>
      <c r="N157" s="349">
        <v>0</v>
      </c>
      <c r="O157" s="349">
        <v>0</v>
      </c>
      <c r="P157" s="349">
        <v>0</v>
      </c>
      <c r="Q157" s="349">
        <v>0</v>
      </c>
      <c r="R157" s="294"/>
      <c r="S157" s="294"/>
      <c r="T157" s="294"/>
      <c r="U157" s="294"/>
      <c r="V157" s="294"/>
      <c r="W157" s="331"/>
      <c r="X157" s="208"/>
      <c r="Y157" s="208"/>
      <c r="Z157" s="208"/>
      <c r="AA157" s="208"/>
      <c r="AB157" s="208"/>
      <c r="AC157" s="208"/>
      <c r="AD157" s="208"/>
      <c r="AI157" s="216"/>
      <c r="AJ157" s="216"/>
      <c r="AK157" s="216"/>
      <c r="AL157" s="216"/>
      <c r="AM157" s="216"/>
      <c r="AN157" s="216"/>
      <c r="AO157" s="216"/>
      <c r="AP157" s="216"/>
      <c r="AQ157" s="216"/>
      <c r="AR157" s="216"/>
      <c r="AS157" s="216"/>
      <c r="AT157" s="216"/>
      <c r="AU157" s="216"/>
    </row>
    <row r="158" spans="1:47" outlineLevel="1" x14ac:dyDescent="0.2">
      <c r="A158" s="210"/>
      <c r="B158" s="210"/>
      <c r="C158" s="210"/>
      <c r="D158" s="210"/>
      <c r="E158" s="210"/>
      <c r="F158" s="350">
        <v>0</v>
      </c>
      <c r="G158" s="348">
        <v>0</v>
      </c>
      <c r="H158" s="349">
        <v>0</v>
      </c>
      <c r="I158" s="349">
        <v>0</v>
      </c>
      <c r="J158" s="349">
        <v>0</v>
      </c>
      <c r="K158" s="349">
        <v>0</v>
      </c>
      <c r="L158" s="349">
        <v>0</v>
      </c>
      <c r="M158" s="349">
        <v>0</v>
      </c>
      <c r="N158" s="349">
        <v>0</v>
      </c>
      <c r="O158" s="349">
        <v>0</v>
      </c>
      <c r="P158" s="349">
        <v>0</v>
      </c>
      <c r="Q158" s="349">
        <v>0</v>
      </c>
      <c r="R158" s="294"/>
      <c r="S158" s="294"/>
      <c r="T158" s="294"/>
      <c r="U158" s="294"/>
      <c r="V158" s="294"/>
      <c r="W158" s="331"/>
      <c r="X158" s="208"/>
      <c r="Y158" s="208"/>
      <c r="Z158" s="208"/>
      <c r="AA158" s="208"/>
      <c r="AB158" s="208"/>
      <c r="AC158" s="208"/>
      <c r="AD158" s="208"/>
      <c r="AI158" s="216"/>
      <c r="AJ158" s="216"/>
      <c r="AK158" s="216"/>
      <c r="AL158" s="216"/>
      <c r="AM158" s="216"/>
      <c r="AN158" s="216"/>
      <c r="AO158" s="216"/>
      <c r="AP158" s="216"/>
      <c r="AQ158" s="216"/>
      <c r="AR158" s="216"/>
      <c r="AS158" s="216"/>
      <c r="AT158" s="216"/>
      <c r="AU158" s="216"/>
    </row>
    <row r="159" spans="1:47" outlineLevel="1" x14ac:dyDescent="0.2">
      <c r="A159" s="210"/>
      <c r="B159" s="210"/>
      <c r="C159" s="210"/>
      <c r="D159" s="210"/>
      <c r="E159" s="210"/>
      <c r="F159" s="350">
        <v>0</v>
      </c>
      <c r="G159" s="348">
        <v>0</v>
      </c>
      <c r="H159" s="349">
        <v>0</v>
      </c>
      <c r="I159" s="349">
        <v>0</v>
      </c>
      <c r="J159" s="349">
        <v>0</v>
      </c>
      <c r="K159" s="349">
        <v>0</v>
      </c>
      <c r="L159" s="349">
        <v>0</v>
      </c>
      <c r="M159" s="349">
        <v>0</v>
      </c>
      <c r="N159" s="349">
        <v>0</v>
      </c>
      <c r="O159" s="349">
        <v>0</v>
      </c>
      <c r="P159" s="349">
        <v>0</v>
      </c>
      <c r="Q159" s="349">
        <v>0</v>
      </c>
      <c r="R159" s="294"/>
      <c r="S159" s="294"/>
      <c r="T159" s="294"/>
      <c r="U159" s="294"/>
      <c r="V159" s="294"/>
      <c r="W159" s="331"/>
      <c r="X159" s="208"/>
      <c r="Y159" s="208"/>
      <c r="Z159" s="208"/>
      <c r="AA159" s="208"/>
      <c r="AB159" s="208"/>
      <c r="AC159" s="208"/>
      <c r="AD159" s="208"/>
      <c r="AI159" s="216"/>
      <c r="AJ159" s="216"/>
      <c r="AK159" s="216"/>
      <c r="AL159" s="216"/>
      <c r="AM159" s="216"/>
      <c r="AN159" s="216"/>
      <c r="AO159" s="216"/>
      <c r="AP159" s="216"/>
      <c r="AQ159" s="216"/>
      <c r="AR159" s="216"/>
      <c r="AS159" s="216"/>
      <c r="AT159" s="216"/>
      <c r="AU159" s="216"/>
    </row>
    <row r="160" spans="1:47" outlineLevel="1" x14ac:dyDescent="0.2">
      <c r="A160" s="210"/>
      <c r="B160" s="210"/>
      <c r="C160" s="210"/>
      <c r="D160" s="210"/>
      <c r="E160" s="210"/>
      <c r="F160" s="350">
        <v>0</v>
      </c>
      <c r="G160" s="348">
        <v>0</v>
      </c>
      <c r="H160" s="349">
        <v>0</v>
      </c>
      <c r="I160" s="349">
        <v>0</v>
      </c>
      <c r="J160" s="349">
        <v>0</v>
      </c>
      <c r="K160" s="349">
        <v>0</v>
      </c>
      <c r="L160" s="349">
        <v>0</v>
      </c>
      <c r="M160" s="349">
        <v>0</v>
      </c>
      <c r="N160" s="349">
        <v>0</v>
      </c>
      <c r="O160" s="349">
        <v>0</v>
      </c>
      <c r="P160" s="349">
        <v>0</v>
      </c>
      <c r="Q160" s="349">
        <v>0</v>
      </c>
      <c r="R160" s="294"/>
      <c r="S160" s="294"/>
      <c r="T160" s="294"/>
      <c r="U160" s="294"/>
      <c r="V160" s="294"/>
      <c r="W160" s="331"/>
      <c r="X160" s="208"/>
      <c r="Y160" s="208"/>
      <c r="Z160" s="208"/>
      <c r="AA160" s="208"/>
      <c r="AB160" s="208"/>
      <c r="AC160" s="208"/>
      <c r="AD160" s="208"/>
      <c r="AI160" s="216"/>
      <c r="AJ160" s="216"/>
      <c r="AK160" s="216"/>
      <c r="AL160" s="216"/>
      <c r="AM160" s="216"/>
      <c r="AN160" s="216"/>
      <c r="AO160" s="216"/>
      <c r="AP160" s="216"/>
      <c r="AQ160" s="216"/>
      <c r="AR160" s="216"/>
      <c r="AS160" s="216"/>
      <c r="AT160" s="216"/>
      <c r="AU160" s="216"/>
    </row>
    <row r="161" spans="1:47" outlineLevel="1" x14ac:dyDescent="0.2">
      <c r="A161" s="210"/>
      <c r="B161" s="210"/>
      <c r="C161" s="210"/>
      <c r="D161" s="210"/>
      <c r="E161" s="210"/>
      <c r="F161" s="350">
        <v>0</v>
      </c>
      <c r="G161" s="348">
        <v>0</v>
      </c>
      <c r="H161" s="349">
        <v>0</v>
      </c>
      <c r="I161" s="349">
        <v>0</v>
      </c>
      <c r="J161" s="349">
        <v>0</v>
      </c>
      <c r="K161" s="349">
        <v>0</v>
      </c>
      <c r="L161" s="349">
        <v>0</v>
      </c>
      <c r="M161" s="349">
        <v>0</v>
      </c>
      <c r="N161" s="349">
        <v>0</v>
      </c>
      <c r="O161" s="349">
        <v>0</v>
      </c>
      <c r="P161" s="349">
        <v>0</v>
      </c>
      <c r="Q161" s="349">
        <v>0</v>
      </c>
      <c r="R161" s="294"/>
      <c r="S161" s="294"/>
      <c r="T161" s="294"/>
      <c r="U161" s="294"/>
      <c r="V161" s="294"/>
      <c r="W161" s="331"/>
      <c r="X161" s="208"/>
      <c r="Y161" s="208"/>
      <c r="Z161" s="208"/>
      <c r="AA161" s="208"/>
      <c r="AB161" s="208"/>
      <c r="AC161" s="208"/>
      <c r="AD161" s="208"/>
      <c r="AI161" s="216"/>
      <c r="AJ161" s="216"/>
      <c r="AK161" s="216"/>
      <c r="AL161" s="216"/>
      <c r="AM161" s="216"/>
      <c r="AN161" s="216"/>
      <c r="AO161" s="216"/>
      <c r="AP161" s="216"/>
      <c r="AQ161" s="216"/>
      <c r="AR161" s="216"/>
      <c r="AS161" s="216"/>
      <c r="AT161" s="216"/>
      <c r="AU161" s="216"/>
    </row>
    <row r="162" spans="1:47" outlineLevel="1" x14ac:dyDescent="0.2">
      <c r="A162" s="210"/>
      <c r="B162" s="210"/>
      <c r="C162" s="210"/>
      <c r="D162" s="210"/>
      <c r="E162" s="210"/>
      <c r="F162" s="350">
        <v>0</v>
      </c>
      <c r="G162" s="348">
        <v>0</v>
      </c>
      <c r="H162" s="349">
        <v>0</v>
      </c>
      <c r="I162" s="349">
        <v>0</v>
      </c>
      <c r="J162" s="349">
        <v>0</v>
      </c>
      <c r="K162" s="349">
        <v>0</v>
      </c>
      <c r="L162" s="349">
        <v>0</v>
      </c>
      <c r="M162" s="349">
        <v>0</v>
      </c>
      <c r="N162" s="349">
        <v>0</v>
      </c>
      <c r="O162" s="349">
        <v>0</v>
      </c>
      <c r="P162" s="349">
        <v>0</v>
      </c>
      <c r="Q162" s="349">
        <v>0</v>
      </c>
      <c r="R162" s="294"/>
      <c r="S162" s="294"/>
      <c r="T162" s="294"/>
      <c r="U162" s="294"/>
      <c r="V162" s="294"/>
      <c r="W162" s="331"/>
      <c r="X162" s="208"/>
      <c r="Y162" s="208"/>
      <c r="Z162" s="208"/>
      <c r="AA162" s="208"/>
      <c r="AB162" s="208"/>
      <c r="AC162" s="208"/>
      <c r="AD162" s="208"/>
      <c r="AI162" s="216"/>
      <c r="AJ162" s="216"/>
      <c r="AK162" s="216"/>
      <c r="AL162" s="216"/>
      <c r="AM162" s="216"/>
      <c r="AN162" s="216"/>
      <c r="AO162" s="216"/>
      <c r="AP162" s="216"/>
      <c r="AQ162" s="216"/>
      <c r="AR162" s="216"/>
      <c r="AS162" s="216"/>
      <c r="AT162" s="216"/>
      <c r="AU162" s="216"/>
    </row>
    <row r="163" spans="1:47" outlineLevel="1" x14ac:dyDescent="0.2">
      <c r="A163" s="210"/>
      <c r="B163" s="210"/>
      <c r="C163" s="210"/>
      <c r="D163" s="210"/>
      <c r="E163" s="210"/>
      <c r="F163" s="302">
        <v>0</v>
      </c>
      <c r="G163" s="348">
        <v>0</v>
      </c>
      <c r="H163" s="349">
        <v>0</v>
      </c>
      <c r="I163" s="349">
        <v>0</v>
      </c>
      <c r="J163" s="349">
        <v>0</v>
      </c>
      <c r="K163" s="349">
        <v>0</v>
      </c>
      <c r="L163" s="349">
        <v>0</v>
      </c>
      <c r="M163" s="349">
        <v>0</v>
      </c>
      <c r="N163" s="349">
        <v>0</v>
      </c>
      <c r="O163" s="349">
        <v>0</v>
      </c>
      <c r="P163" s="349">
        <v>0</v>
      </c>
      <c r="Q163" s="349">
        <v>0</v>
      </c>
      <c r="R163" s="294"/>
      <c r="S163" s="294"/>
      <c r="T163" s="294"/>
      <c r="U163" s="294"/>
      <c r="V163" s="294"/>
      <c r="W163" s="331"/>
      <c r="X163" s="208"/>
      <c r="Y163" s="208"/>
      <c r="Z163" s="208"/>
      <c r="AA163" s="208"/>
      <c r="AB163" s="208"/>
      <c r="AC163" s="208"/>
      <c r="AD163" s="208"/>
      <c r="AI163" s="216"/>
      <c r="AJ163" s="216"/>
      <c r="AK163" s="216"/>
      <c r="AL163" s="216"/>
      <c r="AM163" s="216"/>
      <c r="AN163" s="216"/>
      <c r="AO163" s="216"/>
      <c r="AP163" s="216"/>
      <c r="AQ163" s="216"/>
      <c r="AR163" s="216"/>
      <c r="AS163" s="216"/>
      <c r="AT163" s="216"/>
      <c r="AU163" s="216"/>
    </row>
    <row r="164" spans="1:47" outlineLevel="1" x14ac:dyDescent="0.2">
      <c r="A164" s="210"/>
      <c r="B164" s="210"/>
      <c r="C164" s="210"/>
      <c r="D164" s="210"/>
      <c r="E164" s="210"/>
      <c r="F164" s="302">
        <v>0</v>
      </c>
      <c r="G164" s="348">
        <v>0</v>
      </c>
      <c r="H164" s="349">
        <v>0</v>
      </c>
      <c r="I164" s="349">
        <v>0</v>
      </c>
      <c r="J164" s="349">
        <v>0</v>
      </c>
      <c r="K164" s="349">
        <v>0</v>
      </c>
      <c r="L164" s="349">
        <v>0</v>
      </c>
      <c r="M164" s="349">
        <v>0</v>
      </c>
      <c r="N164" s="349">
        <v>0</v>
      </c>
      <c r="O164" s="349">
        <v>0</v>
      </c>
      <c r="P164" s="349">
        <v>0</v>
      </c>
      <c r="Q164" s="349">
        <v>0</v>
      </c>
      <c r="R164" s="294"/>
      <c r="S164" s="294"/>
      <c r="T164" s="294"/>
      <c r="U164" s="294"/>
      <c r="V164" s="294"/>
      <c r="W164" s="331"/>
      <c r="X164" s="208"/>
      <c r="Y164" s="208"/>
      <c r="Z164" s="208"/>
      <c r="AA164" s="208"/>
      <c r="AB164" s="208"/>
      <c r="AC164" s="208"/>
      <c r="AD164" s="208"/>
      <c r="AI164" s="216"/>
      <c r="AJ164" s="216"/>
      <c r="AK164" s="216"/>
      <c r="AL164" s="216"/>
      <c r="AM164" s="216"/>
      <c r="AN164" s="216"/>
      <c r="AO164" s="216"/>
      <c r="AP164" s="216"/>
      <c r="AQ164" s="216"/>
      <c r="AR164" s="216"/>
      <c r="AS164" s="216"/>
      <c r="AT164" s="216"/>
      <c r="AU164" s="216"/>
    </row>
    <row r="165" spans="1:47" outlineLevel="1" x14ac:dyDescent="0.2">
      <c r="A165" s="210"/>
      <c r="B165" s="210"/>
      <c r="C165" s="210"/>
      <c r="D165" s="210"/>
      <c r="E165" s="210"/>
      <c r="F165" s="302">
        <v>0</v>
      </c>
      <c r="G165" s="348">
        <v>0</v>
      </c>
      <c r="H165" s="349">
        <v>0</v>
      </c>
      <c r="I165" s="349">
        <v>0</v>
      </c>
      <c r="J165" s="349">
        <v>0</v>
      </c>
      <c r="K165" s="349">
        <v>0</v>
      </c>
      <c r="L165" s="349">
        <v>0</v>
      </c>
      <c r="M165" s="349">
        <v>0</v>
      </c>
      <c r="N165" s="349">
        <v>0</v>
      </c>
      <c r="O165" s="349">
        <v>0</v>
      </c>
      <c r="P165" s="349">
        <v>0</v>
      </c>
      <c r="Q165" s="349">
        <v>0</v>
      </c>
      <c r="R165" s="294"/>
      <c r="S165" s="294"/>
      <c r="T165" s="294"/>
      <c r="U165" s="294"/>
      <c r="V165" s="294"/>
      <c r="W165" s="331"/>
      <c r="X165" s="208"/>
      <c r="Y165" s="208"/>
      <c r="Z165" s="208"/>
      <c r="AA165" s="208"/>
      <c r="AB165" s="208"/>
      <c r="AC165" s="208"/>
      <c r="AD165" s="208"/>
      <c r="AI165" s="216"/>
      <c r="AJ165" s="216"/>
      <c r="AK165" s="216"/>
      <c r="AL165" s="216"/>
      <c r="AM165" s="216"/>
      <c r="AN165" s="216"/>
      <c r="AO165" s="216"/>
      <c r="AP165" s="216"/>
      <c r="AQ165" s="216"/>
      <c r="AR165" s="216"/>
      <c r="AS165" s="216"/>
      <c r="AT165" s="216"/>
      <c r="AU165" s="216"/>
    </row>
    <row r="166" spans="1:47" outlineLevel="1" x14ac:dyDescent="0.2">
      <c r="A166" s="210"/>
      <c r="B166" s="210"/>
      <c r="C166" s="210"/>
      <c r="D166" s="210"/>
      <c r="E166" s="210"/>
      <c r="F166" s="302">
        <v>0</v>
      </c>
      <c r="G166" s="348">
        <v>0</v>
      </c>
      <c r="H166" s="349">
        <v>0</v>
      </c>
      <c r="I166" s="349">
        <v>0</v>
      </c>
      <c r="J166" s="349">
        <v>0</v>
      </c>
      <c r="K166" s="349">
        <v>0</v>
      </c>
      <c r="L166" s="349">
        <v>0</v>
      </c>
      <c r="M166" s="349">
        <v>0</v>
      </c>
      <c r="N166" s="349">
        <v>0</v>
      </c>
      <c r="O166" s="349">
        <v>0</v>
      </c>
      <c r="P166" s="349">
        <v>0</v>
      </c>
      <c r="Q166" s="349">
        <v>0</v>
      </c>
      <c r="R166" s="294"/>
      <c r="S166" s="294"/>
      <c r="T166" s="294"/>
      <c r="U166" s="294"/>
      <c r="V166" s="294"/>
      <c r="W166" s="331"/>
      <c r="X166" s="208"/>
      <c r="Y166" s="208"/>
      <c r="Z166" s="208"/>
      <c r="AA166" s="208"/>
      <c r="AB166" s="208"/>
      <c r="AC166" s="208"/>
      <c r="AD166" s="208"/>
      <c r="AI166" s="216"/>
      <c r="AJ166" s="216"/>
      <c r="AK166" s="216"/>
      <c r="AL166" s="216"/>
      <c r="AM166" s="216"/>
      <c r="AN166" s="216"/>
      <c r="AO166" s="216"/>
      <c r="AP166" s="216"/>
      <c r="AQ166" s="216"/>
      <c r="AR166" s="216"/>
      <c r="AS166" s="216"/>
      <c r="AT166" s="216"/>
      <c r="AU166" s="216"/>
    </row>
    <row r="167" spans="1:47" outlineLevel="1" x14ac:dyDescent="0.2">
      <c r="A167" s="210"/>
      <c r="B167" s="210"/>
      <c r="C167" s="210"/>
      <c r="D167" s="210"/>
      <c r="E167" s="210"/>
      <c r="F167" s="302">
        <v>0</v>
      </c>
      <c r="G167" s="348">
        <v>0</v>
      </c>
      <c r="H167" s="349">
        <v>0</v>
      </c>
      <c r="I167" s="349">
        <v>0</v>
      </c>
      <c r="J167" s="349">
        <v>0</v>
      </c>
      <c r="K167" s="349">
        <v>0</v>
      </c>
      <c r="L167" s="349">
        <v>0</v>
      </c>
      <c r="M167" s="349">
        <v>0</v>
      </c>
      <c r="N167" s="349">
        <v>0</v>
      </c>
      <c r="O167" s="349">
        <v>0</v>
      </c>
      <c r="P167" s="349">
        <v>0</v>
      </c>
      <c r="Q167" s="349">
        <v>0</v>
      </c>
      <c r="R167" s="294"/>
      <c r="S167" s="294"/>
      <c r="T167" s="294"/>
      <c r="U167" s="294"/>
      <c r="V167" s="294"/>
      <c r="W167" s="331"/>
      <c r="X167" s="208"/>
      <c r="Y167" s="208"/>
      <c r="Z167" s="208"/>
      <c r="AA167" s="208"/>
      <c r="AB167" s="208"/>
      <c r="AC167" s="208"/>
      <c r="AD167" s="208"/>
      <c r="AI167" s="216"/>
      <c r="AJ167" s="216"/>
      <c r="AK167" s="216"/>
      <c r="AL167" s="216"/>
      <c r="AM167" s="216"/>
      <c r="AN167" s="216"/>
      <c r="AO167" s="216"/>
      <c r="AP167" s="216"/>
      <c r="AQ167" s="216"/>
      <c r="AR167" s="216"/>
      <c r="AS167" s="216"/>
      <c r="AT167" s="216"/>
      <c r="AU167" s="216"/>
    </row>
    <row r="168" spans="1:47" outlineLevel="1" x14ac:dyDescent="0.2">
      <c r="A168" s="210"/>
      <c r="B168" s="210"/>
      <c r="C168" s="210"/>
      <c r="D168" s="210"/>
      <c r="E168" s="210"/>
      <c r="F168" s="302">
        <v>0</v>
      </c>
      <c r="G168" s="348">
        <v>0</v>
      </c>
      <c r="H168" s="349">
        <v>0</v>
      </c>
      <c r="I168" s="349">
        <v>0</v>
      </c>
      <c r="J168" s="349">
        <v>0</v>
      </c>
      <c r="K168" s="349">
        <v>0</v>
      </c>
      <c r="L168" s="349">
        <v>0</v>
      </c>
      <c r="M168" s="349">
        <v>0</v>
      </c>
      <c r="N168" s="349">
        <v>0</v>
      </c>
      <c r="O168" s="349">
        <v>0</v>
      </c>
      <c r="P168" s="349">
        <v>0</v>
      </c>
      <c r="Q168" s="349">
        <v>0</v>
      </c>
      <c r="R168" s="294"/>
      <c r="S168" s="294"/>
      <c r="T168" s="294"/>
      <c r="U168" s="294"/>
      <c r="V168" s="294"/>
      <c r="W168" s="331"/>
      <c r="X168" s="208"/>
      <c r="Y168" s="208"/>
      <c r="Z168" s="208"/>
      <c r="AA168" s="208"/>
      <c r="AB168" s="208"/>
      <c r="AC168" s="208"/>
      <c r="AD168" s="208"/>
      <c r="AI168" s="216"/>
      <c r="AJ168" s="216"/>
      <c r="AK168" s="216"/>
      <c r="AL168" s="216"/>
      <c r="AM168" s="216"/>
      <c r="AN168" s="216"/>
      <c r="AO168" s="216"/>
      <c r="AP168" s="216"/>
      <c r="AQ168" s="216"/>
      <c r="AR168" s="216"/>
      <c r="AS168" s="216"/>
      <c r="AT168" s="216"/>
      <c r="AU168" s="216"/>
    </row>
    <row r="169" spans="1:47" outlineLevel="1" x14ac:dyDescent="0.2">
      <c r="A169" s="210"/>
      <c r="B169" s="210"/>
      <c r="C169" s="210"/>
      <c r="D169" s="210"/>
      <c r="E169" s="210"/>
      <c r="F169" s="302">
        <v>0</v>
      </c>
      <c r="G169" s="348">
        <v>0</v>
      </c>
      <c r="H169" s="349">
        <v>0</v>
      </c>
      <c r="I169" s="349">
        <v>0</v>
      </c>
      <c r="J169" s="349">
        <v>0</v>
      </c>
      <c r="K169" s="349">
        <v>0</v>
      </c>
      <c r="L169" s="349">
        <v>0</v>
      </c>
      <c r="M169" s="349">
        <v>0</v>
      </c>
      <c r="N169" s="349">
        <v>0</v>
      </c>
      <c r="O169" s="349">
        <v>0</v>
      </c>
      <c r="P169" s="349">
        <v>0</v>
      </c>
      <c r="Q169" s="349">
        <v>0</v>
      </c>
      <c r="R169" s="294"/>
      <c r="S169" s="294"/>
      <c r="T169" s="294"/>
      <c r="U169" s="294"/>
      <c r="V169" s="294"/>
      <c r="W169" s="331"/>
      <c r="X169" s="208"/>
      <c r="Y169" s="208"/>
      <c r="Z169" s="208"/>
      <c r="AA169" s="208"/>
      <c r="AB169" s="208"/>
      <c r="AC169" s="208"/>
      <c r="AD169" s="208"/>
      <c r="AI169" s="216"/>
      <c r="AJ169" s="216"/>
      <c r="AK169" s="216"/>
      <c r="AL169" s="216"/>
      <c r="AM169" s="216"/>
      <c r="AN169" s="216"/>
      <c r="AO169" s="216"/>
      <c r="AP169" s="216"/>
      <c r="AQ169" s="216"/>
      <c r="AR169" s="216"/>
      <c r="AS169" s="216"/>
      <c r="AT169" s="216"/>
      <c r="AU169" s="216"/>
    </row>
    <row r="170" spans="1:47" outlineLevel="1" x14ac:dyDescent="0.2">
      <c r="A170" s="210"/>
      <c r="B170" s="210"/>
      <c r="C170" s="210"/>
      <c r="D170" s="210"/>
      <c r="E170" s="210"/>
      <c r="F170" s="302">
        <v>0</v>
      </c>
      <c r="G170" s="348">
        <v>0</v>
      </c>
      <c r="H170" s="349">
        <v>0</v>
      </c>
      <c r="I170" s="349">
        <v>0</v>
      </c>
      <c r="J170" s="349">
        <v>0</v>
      </c>
      <c r="K170" s="349">
        <v>0</v>
      </c>
      <c r="L170" s="349">
        <v>0</v>
      </c>
      <c r="M170" s="349">
        <v>0</v>
      </c>
      <c r="N170" s="349">
        <v>0</v>
      </c>
      <c r="O170" s="349">
        <v>0</v>
      </c>
      <c r="P170" s="349">
        <v>0</v>
      </c>
      <c r="Q170" s="349">
        <v>0</v>
      </c>
      <c r="R170" s="294"/>
      <c r="S170" s="294"/>
      <c r="T170" s="294"/>
      <c r="U170" s="294"/>
      <c r="V170" s="294"/>
      <c r="W170" s="331"/>
      <c r="X170" s="208"/>
      <c r="Y170" s="208"/>
      <c r="Z170" s="208"/>
      <c r="AA170" s="208"/>
      <c r="AB170" s="208"/>
      <c r="AC170" s="208"/>
      <c r="AD170" s="208"/>
      <c r="AI170" s="216"/>
      <c r="AJ170" s="216"/>
      <c r="AK170" s="216"/>
      <c r="AL170" s="216"/>
      <c r="AM170" s="216"/>
      <c r="AN170" s="216"/>
      <c r="AO170" s="216"/>
      <c r="AP170" s="216"/>
      <c r="AQ170" s="216"/>
      <c r="AR170" s="216"/>
      <c r="AS170" s="216"/>
      <c r="AT170" s="216"/>
      <c r="AU170" s="216"/>
    </row>
    <row r="171" spans="1:47" outlineLevel="1" x14ac:dyDescent="0.2">
      <c r="A171" s="210"/>
      <c r="B171" s="210"/>
      <c r="C171" s="210"/>
      <c r="D171" s="210"/>
      <c r="E171" s="210"/>
      <c r="F171" s="302">
        <v>0</v>
      </c>
      <c r="G171" s="348">
        <v>0</v>
      </c>
      <c r="H171" s="349">
        <v>0</v>
      </c>
      <c r="I171" s="349">
        <v>0</v>
      </c>
      <c r="J171" s="349">
        <v>0</v>
      </c>
      <c r="K171" s="349">
        <v>0</v>
      </c>
      <c r="L171" s="349">
        <v>0</v>
      </c>
      <c r="M171" s="349">
        <v>0</v>
      </c>
      <c r="N171" s="349">
        <v>0</v>
      </c>
      <c r="O171" s="349">
        <v>0</v>
      </c>
      <c r="P171" s="349">
        <v>0</v>
      </c>
      <c r="Q171" s="349">
        <v>0</v>
      </c>
      <c r="R171" s="294"/>
      <c r="S171" s="294"/>
      <c r="T171" s="294"/>
      <c r="U171" s="294"/>
      <c r="V171" s="294"/>
      <c r="W171" s="331"/>
      <c r="X171" s="208"/>
      <c r="Y171" s="208"/>
      <c r="Z171" s="208"/>
      <c r="AA171" s="208"/>
      <c r="AB171" s="208"/>
      <c r="AC171" s="208"/>
      <c r="AD171" s="208"/>
      <c r="AI171" s="216"/>
      <c r="AJ171" s="216"/>
      <c r="AK171" s="216"/>
      <c r="AL171" s="216"/>
      <c r="AM171" s="216"/>
      <c r="AN171" s="216"/>
      <c r="AO171" s="216"/>
      <c r="AP171" s="216"/>
      <c r="AQ171" s="216"/>
      <c r="AR171" s="216"/>
      <c r="AS171" s="216"/>
      <c r="AT171" s="216"/>
      <c r="AU171" s="216"/>
    </row>
    <row r="172" spans="1:47" outlineLevel="1" x14ac:dyDescent="0.2">
      <c r="A172" s="210"/>
      <c r="B172" s="210"/>
      <c r="C172" s="210"/>
      <c r="D172" s="210"/>
      <c r="E172" s="210"/>
      <c r="F172" s="302">
        <v>0</v>
      </c>
      <c r="G172" s="348">
        <v>0</v>
      </c>
      <c r="H172" s="349">
        <v>0</v>
      </c>
      <c r="I172" s="349">
        <v>0</v>
      </c>
      <c r="J172" s="349">
        <v>0</v>
      </c>
      <c r="K172" s="349">
        <v>0</v>
      </c>
      <c r="L172" s="349">
        <v>0</v>
      </c>
      <c r="M172" s="349">
        <v>0</v>
      </c>
      <c r="N172" s="349">
        <v>0</v>
      </c>
      <c r="O172" s="349">
        <v>0</v>
      </c>
      <c r="P172" s="349">
        <v>0</v>
      </c>
      <c r="Q172" s="349">
        <v>0</v>
      </c>
      <c r="R172" s="294"/>
      <c r="S172" s="294"/>
      <c r="T172" s="294"/>
      <c r="U172" s="294"/>
      <c r="V172" s="294"/>
      <c r="W172" s="331"/>
      <c r="X172" s="208"/>
      <c r="Y172" s="208"/>
      <c r="Z172" s="208"/>
      <c r="AA172" s="208"/>
      <c r="AB172" s="208"/>
      <c r="AC172" s="208"/>
      <c r="AD172" s="208"/>
      <c r="AI172" s="216"/>
      <c r="AJ172" s="216"/>
      <c r="AK172" s="216"/>
      <c r="AL172" s="216"/>
      <c r="AM172" s="216"/>
      <c r="AN172" s="216"/>
      <c r="AO172" s="216"/>
      <c r="AP172" s="216"/>
      <c r="AQ172" s="216"/>
      <c r="AR172" s="216"/>
      <c r="AS172" s="216"/>
      <c r="AT172" s="216"/>
      <c r="AU172" s="216"/>
    </row>
    <row r="173" spans="1:47" x14ac:dyDescent="0.2">
      <c r="A173" s="210"/>
      <c r="B173" s="210"/>
      <c r="C173" s="210"/>
      <c r="D173" s="210"/>
      <c r="E173" s="210"/>
      <c r="F173" s="302" t="s">
        <v>15</v>
      </c>
      <c r="G173" s="325">
        <v>128.13587003448822</v>
      </c>
      <c r="H173" s="325">
        <v>169.8557217938459</v>
      </c>
      <c r="I173" s="325">
        <v>175.3358977857815</v>
      </c>
      <c r="J173" s="325">
        <v>163.09993213209304</v>
      </c>
      <c r="K173" s="325">
        <v>181.67279955214917</v>
      </c>
      <c r="L173" s="325">
        <v>168.60356962220496</v>
      </c>
      <c r="M173" s="325">
        <v>0</v>
      </c>
      <c r="N173" s="325">
        <v>0</v>
      </c>
      <c r="O173" s="325">
        <v>0</v>
      </c>
      <c r="P173" s="325">
        <v>0</v>
      </c>
      <c r="Q173" s="325">
        <v>0</v>
      </c>
      <c r="R173" s="327"/>
      <c r="S173" s="327"/>
      <c r="T173" s="327"/>
      <c r="U173" s="327"/>
      <c r="V173" s="327"/>
      <c r="W173" s="327"/>
      <c r="X173" s="351"/>
      <c r="Y173" s="294"/>
      <c r="Z173" s="294"/>
      <c r="AA173" s="331"/>
      <c r="AB173" s="208"/>
      <c r="AC173" s="208"/>
      <c r="AD173" s="208"/>
      <c r="AI173" s="216"/>
      <c r="AJ173" s="216"/>
      <c r="AK173" s="216"/>
      <c r="AL173" s="216"/>
      <c r="AM173" s="216"/>
      <c r="AN173" s="216"/>
      <c r="AO173" s="216"/>
      <c r="AP173" s="216"/>
      <c r="AQ173" s="216"/>
      <c r="AR173" s="216"/>
      <c r="AS173" s="216"/>
      <c r="AT173" s="216"/>
      <c r="AU173" s="216"/>
    </row>
    <row r="174" spans="1:47" ht="21" customHeight="1" x14ac:dyDescent="0.2">
      <c r="A174" s="210"/>
      <c r="B174" s="210"/>
      <c r="C174" s="210"/>
      <c r="D174" s="210"/>
      <c r="E174" s="210"/>
      <c r="F174" s="302"/>
      <c r="G174" s="326"/>
      <c r="H174" s="326"/>
      <c r="I174" s="326"/>
      <c r="J174" s="326"/>
      <c r="K174" s="326"/>
      <c r="L174" s="326"/>
      <c r="M174" s="326"/>
      <c r="N174" s="327"/>
      <c r="O174" s="327"/>
      <c r="P174" s="327"/>
      <c r="Q174" s="327"/>
      <c r="R174" s="344">
        <v>986.70379092056282</v>
      </c>
      <c r="S174" s="327"/>
      <c r="T174" s="327"/>
      <c r="U174" s="327"/>
      <c r="V174" s="327"/>
      <c r="W174" s="327"/>
      <c r="X174" s="327"/>
      <c r="Y174" s="294"/>
      <c r="Z174" s="294"/>
      <c r="AA174" s="331"/>
      <c r="AB174" s="208"/>
      <c r="AC174" s="208"/>
      <c r="AD174" s="208"/>
      <c r="AI174" s="216"/>
      <c r="AJ174" s="216"/>
      <c r="AK174" s="216"/>
      <c r="AL174" s="216"/>
      <c r="AM174" s="216"/>
      <c r="AN174" s="216"/>
      <c r="AO174" s="216"/>
      <c r="AP174" s="216"/>
      <c r="AQ174" s="216"/>
      <c r="AR174" s="216"/>
      <c r="AS174" s="216"/>
      <c r="AT174" s="216"/>
      <c r="AU174" s="216"/>
    </row>
    <row r="175" spans="1:47" ht="14.25" customHeight="1" x14ac:dyDescent="0.2">
      <c r="A175" s="352"/>
      <c r="B175" s="352"/>
      <c r="C175" s="352"/>
      <c r="D175" s="352"/>
      <c r="E175" s="352"/>
      <c r="F175" s="291" t="s">
        <v>197</v>
      </c>
      <c r="G175" s="291"/>
      <c r="H175" s="291"/>
      <c r="I175" s="291"/>
      <c r="J175" s="353"/>
      <c r="K175" s="354"/>
      <c r="L175" s="354"/>
      <c r="M175" s="354"/>
      <c r="N175" s="354"/>
      <c r="O175" s="354"/>
      <c r="P175" s="354"/>
      <c r="Q175" s="354"/>
      <c r="R175" s="354"/>
      <c r="S175" s="354"/>
      <c r="T175" s="354"/>
      <c r="U175" s="354"/>
      <c r="V175" s="354"/>
      <c r="W175" s="354"/>
      <c r="X175" s="208"/>
      <c r="Y175" s="208"/>
      <c r="Z175" s="208"/>
      <c r="AA175" s="355"/>
      <c r="AB175" s="208"/>
      <c r="AC175" s="208"/>
      <c r="AD175" s="208"/>
      <c r="AI175" s="216"/>
      <c r="AJ175" s="216"/>
      <c r="AK175" s="216"/>
      <c r="AL175" s="216"/>
      <c r="AM175" s="216"/>
      <c r="AN175" s="216"/>
      <c r="AO175" s="216"/>
      <c r="AP175" s="216"/>
      <c r="AQ175" s="216"/>
      <c r="AR175" s="216"/>
      <c r="AS175" s="216"/>
      <c r="AT175" s="216"/>
      <c r="AU175" s="216"/>
    </row>
    <row r="176" spans="1:47" ht="14.25" customHeight="1" x14ac:dyDescent="0.2">
      <c r="A176" s="210"/>
      <c r="B176" s="210"/>
      <c r="C176" s="210"/>
      <c r="D176" s="210"/>
      <c r="E176" s="210"/>
      <c r="F176" s="356"/>
      <c r="G176" s="335">
        <v>2010</v>
      </c>
      <c r="H176" s="335">
        <v>2011</v>
      </c>
      <c r="I176" s="335">
        <v>2012</v>
      </c>
      <c r="J176" s="335">
        <v>2013</v>
      </c>
      <c r="K176" s="335">
        <v>2014</v>
      </c>
      <c r="L176" s="335">
        <v>2015</v>
      </c>
      <c r="M176" s="335">
        <v>2016</v>
      </c>
      <c r="N176" s="335">
        <v>2017</v>
      </c>
      <c r="O176" s="335">
        <v>2018</v>
      </c>
      <c r="P176" s="335">
        <v>2019</v>
      </c>
      <c r="Q176" s="335">
        <v>2020</v>
      </c>
      <c r="R176" s="357"/>
      <c r="S176" s="357"/>
      <c r="T176" s="357"/>
      <c r="U176" s="357"/>
      <c r="V176" s="357"/>
      <c r="W176" s="357"/>
      <c r="X176" s="208"/>
      <c r="Y176" s="208"/>
      <c r="Z176" s="208"/>
      <c r="AA176" s="208"/>
      <c r="AB176" s="208"/>
      <c r="AC176" s="208"/>
      <c r="AD176" s="208"/>
      <c r="AI176" s="216"/>
      <c r="AJ176" s="216"/>
      <c r="AK176" s="216"/>
      <c r="AL176" s="216"/>
      <c r="AM176" s="216"/>
      <c r="AN176" s="216"/>
      <c r="AO176" s="216"/>
      <c r="AP176" s="216"/>
      <c r="AQ176" s="216"/>
      <c r="AR176" s="216"/>
      <c r="AS176" s="216"/>
      <c r="AT176" s="216"/>
      <c r="AU176" s="216"/>
    </row>
    <row r="177" spans="1:47" ht="12.75" customHeight="1" x14ac:dyDescent="0.2">
      <c r="A177" s="210"/>
      <c r="B177" s="210"/>
      <c r="C177" s="210"/>
      <c r="D177" s="210"/>
      <c r="E177" s="210"/>
      <c r="F177" s="358" t="s">
        <v>48</v>
      </c>
      <c r="G177" s="359">
        <v>1.2612612612612484E-2</v>
      </c>
      <c r="H177" s="360">
        <v>2.7876631079478242E-2</v>
      </c>
      <c r="I177" s="360">
        <v>3.5177944267785755E-2</v>
      </c>
      <c r="J177" s="360">
        <v>2.0040080160320401E-2</v>
      </c>
      <c r="K177" s="360">
        <v>2.16110019646365E-2</v>
      </c>
      <c r="L177" s="361">
        <v>2.3076923076923217E-2</v>
      </c>
      <c r="M177" s="361"/>
      <c r="N177" s="361"/>
      <c r="O177" s="361"/>
      <c r="P177" s="361"/>
      <c r="Q177" s="361"/>
      <c r="R177" s="362"/>
      <c r="S177" s="362"/>
      <c r="T177" s="362"/>
      <c r="U177" s="362"/>
      <c r="V177" s="362"/>
      <c r="W177" s="362"/>
      <c r="X177" s="362"/>
      <c r="Y177" s="362"/>
      <c r="Z177" s="294"/>
      <c r="AA177" s="208"/>
      <c r="AB177" s="208"/>
      <c r="AC177" s="208"/>
      <c r="AD177" s="208"/>
      <c r="AI177" s="216"/>
      <c r="AJ177" s="216"/>
      <c r="AK177" s="216"/>
      <c r="AL177" s="216"/>
      <c r="AM177" s="216"/>
      <c r="AN177" s="216"/>
      <c r="AO177" s="216"/>
      <c r="AP177" s="216"/>
      <c r="AQ177" s="216"/>
      <c r="AR177" s="216"/>
      <c r="AS177" s="216"/>
      <c r="AT177" s="216"/>
      <c r="AU177" s="216"/>
    </row>
    <row r="178" spans="1:47" ht="13.5" customHeight="1" x14ac:dyDescent="0.2">
      <c r="A178" s="210"/>
      <c r="B178" s="210"/>
      <c r="C178" s="210"/>
      <c r="D178" s="210"/>
      <c r="E178" s="210"/>
      <c r="F178" s="358" t="s">
        <v>47</v>
      </c>
      <c r="G178" s="363">
        <v>1</v>
      </c>
      <c r="H178" s="364">
        <v>1.0278766310794782</v>
      </c>
      <c r="I178" s="364">
        <v>1.0640352179217516</v>
      </c>
      <c r="J178" s="364">
        <v>1.0853585689823075</v>
      </c>
      <c r="K178" s="364">
        <v>1.1088142551489193</v>
      </c>
      <c r="L178" s="364">
        <v>1.1344022764215869</v>
      </c>
      <c r="M178" s="364">
        <v>1.1344022764215869</v>
      </c>
      <c r="N178" s="364">
        <v>1.1344022764215869</v>
      </c>
      <c r="O178" s="364">
        <v>1.1344022764215869</v>
      </c>
      <c r="P178" s="364">
        <v>1.1344022764215869</v>
      </c>
      <c r="Q178" s="364">
        <v>1.1344022764215869</v>
      </c>
      <c r="R178" s="362"/>
      <c r="S178" s="362"/>
      <c r="T178" s="362"/>
      <c r="U178" s="362"/>
      <c r="V178" s="362"/>
      <c r="W178" s="362"/>
      <c r="X178" s="362"/>
      <c r="Y178" s="362"/>
      <c r="Z178" s="294"/>
      <c r="AA178" s="208"/>
      <c r="AB178" s="208"/>
      <c r="AC178" s="208"/>
      <c r="AD178" s="208"/>
      <c r="AI178" s="216"/>
      <c r="AJ178" s="216"/>
      <c r="AK178" s="216"/>
      <c r="AL178" s="216"/>
      <c r="AM178" s="216"/>
      <c r="AN178" s="216"/>
      <c r="AO178" s="216"/>
      <c r="AP178" s="216"/>
      <c r="AQ178" s="216"/>
      <c r="AR178" s="216"/>
      <c r="AS178" s="216"/>
      <c r="AT178" s="216"/>
      <c r="AU178" s="216"/>
    </row>
    <row r="179" spans="1:47" ht="13.5" customHeight="1" x14ac:dyDescent="0.2">
      <c r="A179" s="210"/>
      <c r="B179" s="210"/>
      <c r="C179" s="210"/>
      <c r="D179" s="210"/>
      <c r="E179" s="210"/>
      <c r="F179" s="358" t="s">
        <v>198</v>
      </c>
      <c r="G179" s="365">
        <v>2.5600000000000001E-2</v>
      </c>
      <c r="H179" s="366">
        <v>2.57487534017753E-2</v>
      </c>
      <c r="I179" s="367">
        <v>2.57487534017753E-2</v>
      </c>
      <c r="J179" s="367">
        <v>2.57487534017753E-2</v>
      </c>
      <c r="K179" s="367">
        <v>2.57487534017753E-2</v>
      </c>
      <c r="L179" s="367">
        <v>2.57487534017753E-2</v>
      </c>
      <c r="M179" s="367">
        <v>2.57487534017753E-2</v>
      </c>
      <c r="N179" s="367">
        <v>2.57487534017753E-2</v>
      </c>
      <c r="O179" s="367">
        <v>2.57487534017753E-2</v>
      </c>
      <c r="P179" s="367">
        <v>2.57487534017753E-2</v>
      </c>
      <c r="Q179" s="367">
        <v>2.57487534017753E-2</v>
      </c>
      <c r="R179" s="362"/>
      <c r="S179" s="362"/>
      <c r="T179" s="362"/>
      <c r="U179" s="362"/>
      <c r="V179" s="362"/>
      <c r="W179" s="362"/>
      <c r="X179" s="362"/>
      <c r="Y179" s="362"/>
      <c r="Z179" s="294"/>
      <c r="AA179" s="208"/>
      <c r="AB179" s="208"/>
      <c r="AC179" s="208"/>
      <c r="AD179" s="208"/>
      <c r="AI179" s="216"/>
      <c r="AJ179" s="216"/>
      <c r="AK179" s="216"/>
      <c r="AL179" s="216"/>
      <c r="AM179" s="216"/>
      <c r="AN179" s="216"/>
      <c r="AO179" s="216"/>
      <c r="AP179" s="216"/>
      <c r="AQ179" s="216"/>
      <c r="AR179" s="216"/>
      <c r="AS179" s="216"/>
      <c r="AT179" s="216"/>
      <c r="AU179" s="216"/>
    </row>
    <row r="180" spans="1:47" ht="12.75" customHeight="1" x14ac:dyDescent="0.2">
      <c r="A180" s="210"/>
      <c r="B180" s="210"/>
      <c r="C180" s="210"/>
      <c r="D180" s="210"/>
      <c r="E180" s="210"/>
      <c r="F180" s="358" t="s">
        <v>199</v>
      </c>
      <c r="G180" s="363">
        <v>1</v>
      </c>
      <c r="H180" s="364">
        <v>1.0257487534017753</v>
      </c>
      <c r="I180" s="364">
        <v>1.052160505105296</v>
      </c>
      <c r="J180" s="364">
        <v>1.0792523264903395</v>
      </c>
      <c r="K180" s="364">
        <v>1.1070417285034315</v>
      </c>
      <c r="L180" s="364">
        <v>1.1355466729761414</v>
      </c>
      <c r="M180" s="364">
        <v>1.1647855842348105</v>
      </c>
      <c r="N180" s="364">
        <v>1.1947773610092154</v>
      </c>
      <c r="O180" s="364">
        <v>1.2255413886478654</v>
      </c>
      <c r="P180" s="364">
        <v>1.2570975516478287</v>
      </c>
      <c r="Q180" s="364">
        <v>1.289466246507184</v>
      </c>
      <c r="R180" s="362"/>
      <c r="S180" s="362"/>
      <c r="T180" s="362"/>
      <c r="U180" s="362"/>
      <c r="V180" s="362"/>
      <c r="W180" s="362"/>
      <c r="X180" s="362"/>
      <c r="Y180" s="362"/>
      <c r="Z180" s="294"/>
      <c r="AA180" s="208"/>
      <c r="AB180" s="208"/>
      <c r="AC180" s="208"/>
      <c r="AD180" s="208"/>
      <c r="AI180" s="216"/>
      <c r="AJ180" s="216"/>
      <c r="AK180" s="216"/>
      <c r="AL180" s="216"/>
      <c r="AM180" s="216"/>
      <c r="AN180" s="216"/>
      <c r="AO180" s="216"/>
      <c r="AP180" s="216"/>
      <c r="AQ180" s="216"/>
      <c r="AR180" s="216"/>
      <c r="AS180" s="216"/>
      <c r="AT180" s="216"/>
      <c r="AU180" s="216"/>
    </row>
    <row r="181" spans="1:47" ht="14.25" customHeight="1" x14ac:dyDescent="0.2">
      <c r="A181" s="210"/>
      <c r="B181" s="210"/>
      <c r="C181" s="210"/>
      <c r="D181" s="210"/>
      <c r="E181" s="210"/>
      <c r="F181" s="210"/>
      <c r="G181" s="368"/>
      <c r="H181" s="368"/>
      <c r="I181" s="368"/>
      <c r="J181" s="368"/>
      <c r="K181" s="368"/>
      <c r="L181" s="368"/>
      <c r="M181" s="208"/>
      <c r="N181" s="362"/>
      <c r="O181" s="362"/>
      <c r="P181" s="362"/>
      <c r="Q181" s="362"/>
      <c r="R181" s="362"/>
      <c r="S181" s="362"/>
      <c r="T181" s="362"/>
      <c r="U181" s="362"/>
      <c r="V181" s="362"/>
      <c r="W181" s="362"/>
      <c r="X181" s="362"/>
      <c r="Y181" s="362"/>
      <c r="Z181" s="294"/>
      <c r="AA181" s="208"/>
      <c r="AB181" s="208"/>
      <c r="AC181" s="208"/>
      <c r="AD181" s="208"/>
      <c r="AI181" s="216"/>
      <c r="AJ181" s="216"/>
      <c r="AK181" s="216"/>
      <c r="AL181" s="216"/>
      <c r="AM181" s="216"/>
      <c r="AN181" s="216"/>
      <c r="AO181" s="216"/>
      <c r="AP181" s="216"/>
      <c r="AQ181" s="216"/>
      <c r="AR181" s="216"/>
      <c r="AS181" s="216"/>
      <c r="AT181" s="216"/>
      <c r="AU181" s="216"/>
    </row>
    <row r="182" spans="1:47" ht="14.25" customHeight="1" x14ac:dyDescent="0.2">
      <c r="A182" s="210"/>
      <c r="B182" s="210"/>
      <c r="C182" s="210"/>
      <c r="D182" s="210"/>
      <c r="E182" s="210"/>
      <c r="F182" s="358" t="s">
        <v>126</v>
      </c>
      <c r="G182" s="369">
        <v>8.8599999999999998E-2</v>
      </c>
      <c r="H182" s="361">
        <v>9.4897728819183E-2</v>
      </c>
      <c r="I182" s="370">
        <v>9.4897728819183E-2</v>
      </c>
      <c r="J182" s="370">
        <v>9.4897728819183E-2</v>
      </c>
      <c r="K182" s="370">
        <v>9.4897728819183E-2</v>
      </c>
      <c r="L182" s="370">
        <v>9.4897728819183E-2</v>
      </c>
      <c r="M182" s="370">
        <v>9.4897728819183E-2</v>
      </c>
      <c r="N182" s="370">
        <v>9.4897728819183E-2</v>
      </c>
      <c r="O182" s="370">
        <v>9.4897728819183E-2</v>
      </c>
      <c r="P182" s="370">
        <v>9.4897728819183E-2</v>
      </c>
      <c r="Q182" s="370">
        <v>9.4897728819183E-2</v>
      </c>
      <c r="R182" s="362"/>
      <c r="S182" s="362"/>
      <c r="T182" s="362"/>
      <c r="U182" s="362"/>
      <c r="V182" s="362"/>
      <c r="W182" s="362"/>
      <c r="X182" s="362"/>
      <c r="Y182" s="362"/>
      <c r="Z182" s="294"/>
      <c r="AA182" s="208"/>
      <c r="AB182" s="208"/>
      <c r="AC182" s="208"/>
      <c r="AD182" s="208"/>
      <c r="AI182" s="216"/>
      <c r="AJ182" s="216"/>
      <c r="AK182" s="216"/>
      <c r="AL182" s="216"/>
      <c r="AM182" s="216"/>
      <c r="AN182" s="216"/>
      <c r="AO182" s="216"/>
      <c r="AP182" s="216"/>
      <c r="AQ182" s="216"/>
      <c r="AR182" s="216"/>
      <c r="AS182" s="216"/>
      <c r="AT182" s="216"/>
      <c r="AU182" s="216"/>
    </row>
    <row r="183" spans="1:47" x14ac:dyDescent="0.2">
      <c r="A183" s="210"/>
      <c r="B183" s="210"/>
      <c r="C183" s="210"/>
      <c r="D183" s="210"/>
      <c r="E183" s="210"/>
      <c r="F183" s="358" t="s">
        <v>200</v>
      </c>
      <c r="G183" s="371">
        <v>6.1427457098283789E-2</v>
      </c>
      <c r="H183" s="372">
        <v>6.7413170318836091E-2</v>
      </c>
      <c r="I183" s="372">
        <v>6.7413170318836091E-2</v>
      </c>
      <c r="J183" s="372">
        <v>6.7413170318836091E-2</v>
      </c>
      <c r="K183" s="372">
        <v>6.7413170318836091E-2</v>
      </c>
      <c r="L183" s="372">
        <v>6.7413170318836091E-2</v>
      </c>
      <c r="M183" s="372">
        <v>6.7413170318836091E-2</v>
      </c>
      <c r="N183" s="372">
        <v>6.7413170318836091E-2</v>
      </c>
      <c r="O183" s="372">
        <v>6.7413170318836091E-2</v>
      </c>
      <c r="P183" s="372">
        <v>6.7413170318836091E-2</v>
      </c>
      <c r="Q183" s="372">
        <v>6.7413170318836091E-2</v>
      </c>
      <c r="R183" s="208"/>
      <c r="S183" s="208"/>
      <c r="T183" s="208"/>
      <c r="U183" s="208"/>
      <c r="V183" s="208"/>
      <c r="W183" s="208"/>
      <c r="X183" s="208"/>
      <c r="Y183" s="208"/>
      <c r="Z183" s="273"/>
      <c r="AA183" s="208"/>
      <c r="AB183" s="208"/>
      <c r="AC183" s="208"/>
      <c r="AD183" s="208"/>
      <c r="AI183" s="216"/>
      <c r="AJ183" s="216"/>
      <c r="AK183" s="216"/>
      <c r="AL183" s="216"/>
      <c r="AM183" s="216"/>
      <c r="AN183" s="216"/>
      <c r="AO183" s="216"/>
      <c r="AP183" s="216"/>
      <c r="AQ183" s="216"/>
      <c r="AR183" s="216"/>
      <c r="AS183" s="216"/>
      <c r="AT183" s="216"/>
      <c r="AU183" s="216"/>
    </row>
    <row r="184" spans="1:47" ht="24" customHeight="1" x14ac:dyDescent="0.2">
      <c r="A184" s="210"/>
      <c r="B184" s="210"/>
      <c r="C184" s="210"/>
      <c r="D184" s="210"/>
      <c r="E184" s="210"/>
      <c r="F184" s="373" t="s">
        <v>201</v>
      </c>
      <c r="G184" s="374">
        <v>0</v>
      </c>
      <c r="H184" s="372">
        <v>9.7169053477190515E-2</v>
      </c>
      <c r="I184" s="372">
        <v>0.10496257133501263</v>
      </c>
      <c r="J184" s="372">
        <v>8.8804215816207233E-2</v>
      </c>
      <c r="K184" s="372">
        <v>9.0481038439675254E-2</v>
      </c>
      <c r="L184" s="372">
        <v>9.2045781941578531E-2</v>
      </c>
      <c r="M184" s="372">
        <v>0</v>
      </c>
      <c r="N184" s="372">
        <v>0</v>
      </c>
      <c r="O184" s="372">
        <v>0</v>
      </c>
      <c r="P184" s="372">
        <v>0</v>
      </c>
      <c r="Q184" s="372">
        <v>0</v>
      </c>
      <c r="R184" s="208"/>
      <c r="S184" s="208"/>
      <c r="T184" s="208"/>
      <c r="U184" s="208"/>
      <c r="V184" s="208"/>
      <c r="W184" s="208"/>
      <c r="X184" s="208"/>
      <c r="Y184" s="208"/>
      <c r="Z184" s="273"/>
      <c r="AA184" s="208"/>
      <c r="AB184" s="208"/>
      <c r="AC184" s="208"/>
      <c r="AD184" s="208"/>
      <c r="AI184" s="216"/>
      <c r="AJ184" s="216"/>
      <c r="AK184" s="216"/>
      <c r="AL184" s="216"/>
      <c r="AM184" s="216"/>
      <c r="AN184" s="216"/>
      <c r="AO184" s="216"/>
      <c r="AP184" s="216"/>
      <c r="AQ184" s="216"/>
      <c r="AR184" s="216"/>
      <c r="AS184" s="216"/>
      <c r="AT184" s="216"/>
      <c r="AU184" s="216"/>
    </row>
    <row r="185" spans="1:47" x14ac:dyDescent="0.2">
      <c r="A185" s="210"/>
      <c r="B185" s="210"/>
      <c r="C185" s="210"/>
      <c r="D185" s="210"/>
      <c r="E185" s="210"/>
      <c r="F185" s="358"/>
      <c r="G185" s="358"/>
      <c r="H185" s="375"/>
      <c r="I185" s="375"/>
      <c r="J185" s="375"/>
      <c r="K185" s="375"/>
      <c r="L185" s="375"/>
      <c r="M185" s="375"/>
      <c r="N185" s="210"/>
      <c r="O185" s="210"/>
      <c r="P185" s="210"/>
      <c r="Q185" s="210"/>
      <c r="R185" s="210"/>
      <c r="S185" s="210"/>
      <c r="T185" s="210"/>
      <c r="U185" s="210"/>
      <c r="V185" s="208"/>
      <c r="W185" s="208"/>
      <c r="X185" s="208"/>
      <c r="Y185" s="208"/>
      <c r="Z185" s="208"/>
      <c r="AA185" s="273"/>
      <c r="AB185" s="208"/>
      <c r="AC185" s="208"/>
      <c r="AD185" s="208"/>
      <c r="AI185" s="216"/>
      <c r="AJ185" s="216"/>
      <c r="AK185" s="216"/>
      <c r="AL185" s="216"/>
      <c r="AM185" s="216"/>
      <c r="AN185" s="216"/>
      <c r="AO185" s="216"/>
      <c r="AP185" s="216"/>
      <c r="AQ185" s="216"/>
      <c r="AR185" s="216"/>
      <c r="AS185" s="216"/>
      <c r="AT185" s="216"/>
      <c r="AU185" s="216"/>
    </row>
    <row r="186" spans="1:47" s="208" customFormat="1" ht="22.5" customHeight="1" x14ac:dyDescent="0.2">
      <c r="A186" s="210"/>
      <c r="B186" s="210"/>
      <c r="C186" s="210"/>
      <c r="D186" s="210"/>
      <c r="E186" s="210"/>
      <c r="H186" s="342"/>
      <c r="I186" s="343"/>
      <c r="AA186" s="273"/>
      <c r="AE186" s="271"/>
      <c r="AF186" s="271"/>
      <c r="AG186" s="271"/>
      <c r="AH186" s="271"/>
      <c r="AI186" s="216"/>
      <c r="AJ186" s="216"/>
      <c r="AK186" s="216"/>
      <c r="AL186" s="216"/>
      <c r="AM186" s="216"/>
      <c r="AN186" s="216"/>
      <c r="AO186" s="216"/>
      <c r="AP186" s="216"/>
      <c r="AQ186" s="216"/>
      <c r="AR186" s="216"/>
      <c r="AS186" s="216"/>
      <c r="AT186" s="216"/>
      <c r="AU186" s="216"/>
    </row>
    <row r="187" spans="1:47" x14ac:dyDescent="0.2">
      <c r="A187" s="210"/>
      <c r="B187" s="210"/>
      <c r="C187" s="210"/>
      <c r="D187" s="210"/>
      <c r="E187" s="210"/>
      <c r="F187" s="208"/>
      <c r="G187" s="208"/>
      <c r="H187" s="342"/>
      <c r="I187" s="343"/>
      <c r="J187" s="208"/>
      <c r="K187" s="208"/>
      <c r="L187" s="208"/>
      <c r="M187" s="208"/>
      <c r="N187" s="208"/>
      <c r="O187" s="208"/>
      <c r="P187" s="208"/>
      <c r="Q187" s="208"/>
      <c r="R187" s="208"/>
      <c r="S187" s="208"/>
      <c r="T187" s="208"/>
      <c r="U187" s="208"/>
      <c r="V187" s="208"/>
      <c r="W187" s="208"/>
      <c r="X187" s="208"/>
      <c r="Y187" s="208"/>
      <c r="Z187" s="208"/>
      <c r="AA187" s="273"/>
      <c r="AB187" s="208"/>
      <c r="AC187" s="208"/>
      <c r="AD187" s="208"/>
      <c r="AI187" s="216"/>
      <c r="AJ187" s="216"/>
      <c r="AK187" s="216"/>
      <c r="AL187" s="216"/>
      <c r="AM187" s="216"/>
      <c r="AN187" s="216"/>
      <c r="AO187" s="216"/>
      <c r="AP187" s="216"/>
      <c r="AQ187" s="216"/>
      <c r="AR187" s="216"/>
      <c r="AS187" s="216"/>
      <c r="AT187" s="216"/>
      <c r="AU187" s="216"/>
    </row>
    <row r="188" spans="1:47" x14ac:dyDescent="0.2">
      <c r="A188" s="210"/>
      <c r="B188" s="210"/>
      <c r="C188" s="210"/>
      <c r="D188" s="210"/>
      <c r="E188" s="210"/>
      <c r="F188" s="208">
        <v>1</v>
      </c>
      <c r="G188" s="208">
        <v>1</v>
      </c>
      <c r="H188" s="342">
        <v>1.0278766310794782</v>
      </c>
      <c r="I188" s="343">
        <v>1.0640352179217516</v>
      </c>
      <c r="J188" s="208">
        <v>1.0853585689823075</v>
      </c>
      <c r="K188" s="208">
        <v>1.1088142551489193</v>
      </c>
      <c r="L188" s="208">
        <v>1.1344022764215869</v>
      </c>
      <c r="M188" s="208">
        <v>1.1344022764215869</v>
      </c>
      <c r="N188" s="208">
        <v>1.1344022764215869</v>
      </c>
      <c r="O188" s="208">
        <v>1.1344022764215869</v>
      </c>
      <c r="P188" s="208">
        <v>1.1344022764215869</v>
      </c>
      <c r="Q188" s="208">
        <v>1.1344022764215869</v>
      </c>
      <c r="R188" s="208"/>
      <c r="S188" s="208"/>
      <c r="T188" s="208"/>
      <c r="U188" s="208"/>
      <c r="V188" s="208"/>
      <c r="W188" s="208"/>
      <c r="X188" s="208"/>
      <c r="Y188" s="208"/>
      <c r="Z188" s="208"/>
      <c r="AA188" s="273"/>
      <c r="AB188" s="208"/>
      <c r="AC188" s="208"/>
      <c r="AD188" s="208"/>
      <c r="AI188" s="216"/>
      <c r="AJ188" s="216"/>
      <c r="AK188" s="216"/>
      <c r="AL188" s="216"/>
      <c r="AM188" s="216"/>
      <c r="AN188" s="216"/>
      <c r="AO188" s="216"/>
      <c r="AP188" s="216"/>
      <c r="AQ188" s="216"/>
      <c r="AR188" s="216"/>
      <c r="AS188" s="216"/>
      <c r="AT188" s="216"/>
      <c r="AU188" s="216"/>
    </row>
    <row r="189" spans="1:47" x14ac:dyDescent="0.2">
      <c r="A189" s="210"/>
      <c r="B189" s="210"/>
      <c r="C189" s="210"/>
      <c r="D189" s="210"/>
      <c r="E189" s="210"/>
      <c r="F189" s="208"/>
      <c r="G189" s="208"/>
      <c r="H189" s="342"/>
      <c r="I189" s="343"/>
      <c r="J189" s="208"/>
      <c r="K189" s="208"/>
      <c r="L189" s="208"/>
      <c r="M189" s="208"/>
      <c r="N189" s="208"/>
      <c r="O189" s="208"/>
      <c r="P189" s="208"/>
      <c r="Q189" s="208"/>
      <c r="R189" s="208"/>
      <c r="S189" s="208"/>
      <c r="T189" s="208"/>
      <c r="U189" s="208"/>
      <c r="V189" s="208"/>
      <c r="W189" s="208"/>
      <c r="X189" s="208"/>
      <c r="Y189" s="208"/>
      <c r="Z189" s="208"/>
      <c r="AA189" s="273"/>
      <c r="AB189" s="208"/>
      <c r="AC189" s="208"/>
      <c r="AD189" s="208"/>
      <c r="AI189" s="216"/>
      <c r="AJ189" s="216"/>
      <c r="AK189" s="216"/>
      <c r="AL189" s="216"/>
      <c r="AM189" s="216"/>
      <c r="AN189" s="216"/>
      <c r="AO189" s="216"/>
      <c r="AP189" s="216"/>
      <c r="AQ189" s="216"/>
      <c r="AR189" s="216"/>
      <c r="AS189" s="216"/>
      <c r="AT189" s="216"/>
      <c r="AU189" s="216"/>
    </row>
    <row r="190" spans="1:47" x14ac:dyDescent="0.2">
      <c r="A190" s="210"/>
      <c r="B190" s="210"/>
      <c r="C190" s="210"/>
      <c r="D190" s="210"/>
      <c r="E190" s="210"/>
      <c r="F190" s="208"/>
      <c r="G190" s="208"/>
      <c r="H190" s="342"/>
      <c r="I190" s="343"/>
      <c r="J190" s="208"/>
      <c r="K190" s="208"/>
      <c r="L190" s="208"/>
      <c r="M190" s="208"/>
      <c r="N190" s="208"/>
      <c r="O190" s="208"/>
      <c r="P190" s="208"/>
      <c r="Q190" s="208"/>
      <c r="R190" s="208"/>
      <c r="S190" s="208"/>
      <c r="T190" s="208"/>
      <c r="U190" s="208"/>
      <c r="V190" s="208"/>
      <c r="W190" s="208"/>
      <c r="X190" s="208"/>
      <c r="Y190" s="208"/>
      <c r="Z190" s="208"/>
      <c r="AA190" s="273"/>
      <c r="AB190" s="208"/>
      <c r="AC190" s="208"/>
      <c r="AD190" s="208"/>
      <c r="AI190" s="216"/>
      <c r="AJ190" s="216"/>
      <c r="AK190" s="216"/>
      <c r="AL190" s="216"/>
      <c r="AM190" s="216"/>
      <c r="AN190" s="216"/>
      <c r="AO190" s="216"/>
      <c r="AP190" s="216"/>
      <c r="AQ190" s="216"/>
      <c r="AR190" s="216"/>
      <c r="AS190" s="216"/>
      <c r="AT190" s="216"/>
      <c r="AU190" s="216"/>
    </row>
    <row r="191" spans="1:47" x14ac:dyDescent="0.2">
      <c r="A191" s="210"/>
      <c r="B191" s="210"/>
      <c r="C191" s="210"/>
      <c r="D191" s="210"/>
      <c r="E191" s="210"/>
      <c r="F191" s="208"/>
      <c r="G191" s="208"/>
      <c r="H191" s="342"/>
      <c r="I191" s="343"/>
      <c r="J191" s="208"/>
      <c r="K191" s="208"/>
      <c r="L191" s="208"/>
      <c r="M191" s="208"/>
      <c r="N191" s="208"/>
      <c r="O191" s="208"/>
      <c r="P191" s="208"/>
      <c r="Q191" s="208"/>
      <c r="R191" s="208"/>
      <c r="S191" s="208"/>
      <c r="T191" s="208"/>
      <c r="U191" s="208"/>
      <c r="V191" s="208"/>
      <c r="W191" s="208"/>
      <c r="X191" s="208"/>
      <c r="Y191" s="208"/>
      <c r="Z191" s="208"/>
      <c r="AA191" s="273"/>
      <c r="AB191" s="208"/>
      <c r="AC191" s="208"/>
      <c r="AD191" s="208"/>
      <c r="AI191" s="216"/>
      <c r="AJ191" s="216"/>
      <c r="AK191" s="216"/>
      <c r="AL191" s="216"/>
      <c r="AM191" s="216"/>
      <c r="AN191" s="216"/>
      <c r="AO191" s="216"/>
      <c r="AP191" s="216"/>
      <c r="AQ191" s="216"/>
      <c r="AR191" s="216"/>
      <c r="AS191" s="216"/>
      <c r="AT191" s="216"/>
      <c r="AU191" s="216"/>
    </row>
    <row r="192" spans="1:47" x14ac:dyDescent="0.2">
      <c r="A192" s="210"/>
      <c r="B192" s="210"/>
      <c r="C192" s="210"/>
      <c r="D192" s="210"/>
      <c r="E192" s="210"/>
      <c r="F192" s="208"/>
      <c r="G192" s="208"/>
      <c r="H192" s="342"/>
      <c r="I192" s="343"/>
      <c r="J192" s="208"/>
      <c r="K192" s="208"/>
      <c r="L192" s="208"/>
      <c r="M192" s="208"/>
      <c r="N192" s="208"/>
      <c r="O192" s="208"/>
      <c r="P192" s="208"/>
      <c r="Q192" s="208"/>
      <c r="R192" s="208"/>
      <c r="S192" s="208"/>
      <c r="T192" s="208"/>
      <c r="U192" s="208"/>
      <c r="V192" s="208"/>
      <c r="W192" s="208"/>
      <c r="X192" s="208"/>
      <c r="Y192" s="208"/>
      <c r="Z192" s="208"/>
      <c r="AA192" s="273"/>
      <c r="AB192" s="208"/>
      <c r="AC192" s="208"/>
      <c r="AD192" s="208"/>
      <c r="AI192" s="216"/>
      <c r="AJ192" s="216"/>
      <c r="AK192" s="216"/>
      <c r="AL192" s="216"/>
      <c r="AM192" s="216"/>
      <c r="AN192" s="216"/>
      <c r="AO192" s="216"/>
      <c r="AP192" s="216"/>
      <c r="AQ192" s="216"/>
      <c r="AR192" s="216"/>
      <c r="AS192" s="216"/>
      <c r="AT192" s="216"/>
      <c r="AU192" s="216"/>
    </row>
    <row r="193" spans="1:47" x14ac:dyDescent="0.2">
      <c r="A193" s="210"/>
      <c r="B193" s="210"/>
      <c r="C193" s="210"/>
      <c r="D193" s="210"/>
      <c r="E193" s="210"/>
      <c r="F193" s="208"/>
      <c r="G193" s="208"/>
      <c r="H193" s="342"/>
      <c r="I193" s="343"/>
      <c r="J193" s="208"/>
      <c r="K193" s="208"/>
      <c r="L193" s="208"/>
      <c r="M193" s="208"/>
      <c r="N193" s="208"/>
      <c r="O193" s="208"/>
      <c r="P193" s="208"/>
      <c r="Q193" s="208"/>
      <c r="R193" s="208"/>
      <c r="S193" s="208"/>
      <c r="T193" s="208"/>
      <c r="U193" s="208"/>
      <c r="V193" s="208"/>
      <c r="W193" s="208"/>
      <c r="X193" s="208"/>
      <c r="Y193" s="208"/>
      <c r="Z193" s="208"/>
      <c r="AA193" s="273"/>
      <c r="AB193" s="208"/>
      <c r="AC193" s="208"/>
      <c r="AD193" s="208"/>
      <c r="AI193" s="216"/>
      <c r="AJ193" s="216"/>
      <c r="AK193" s="216"/>
      <c r="AL193" s="216"/>
      <c r="AM193" s="216"/>
      <c r="AN193" s="216"/>
      <c r="AO193" s="216"/>
      <c r="AP193" s="216"/>
      <c r="AQ193" s="216"/>
      <c r="AR193" s="216"/>
      <c r="AS193" s="216"/>
      <c r="AT193" s="216"/>
      <c r="AU193" s="216"/>
    </row>
    <row r="194" spans="1:47" x14ac:dyDescent="0.2">
      <c r="A194" s="210"/>
      <c r="B194" s="210"/>
      <c r="C194" s="210"/>
      <c r="D194" s="210"/>
      <c r="E194" s="210"/>
      <c r="F194" s="208"/>
      <c r="G194" s="208"/>
      <c r="H194" s="342"/>
      <c r="I194" s="343"/>
      <c r="J194" s="208"/>
      <c r="K194" s="208"/>
      <c r="L194" s="208"/>
      <c r="M194" s="208"/>
      <c r="N194" s="208"/>
      <c r="O194" s="208"/>
      <c r="P194" s="208"/>
      <c r="Q194" s="208"/>
      <c r="R194" s="208"/>
      <c r="S194" s="208"/>
      <c r="T194" s="208"/>
      <c r="U194" s="208"/>
      <c r="V194" s="208"/>
      <c r="W194" s="208"/>
      <c r="X194" s="208"/>
      <c r="Y194" s="208"/>
      <c r="Z194" s="208"/>
      <c r="AA194" s="273"/>
      <c r="AB194" s="208"/>
      <c r="AC194" s="208"/>
      <c r="AD194" s="208"/>
      <c r="AI194" s="216"/>
      <c r="AJ194" s="216"/>
      <c r="AK194" s="216"/>
      <c r="AL194" s="216"/>
      <c r="AM194" s="216"/>
      <c r="AN194" s="216"/>
      <c r="AO194" s="216"/>
      <c r="AP194" s="216"/>
      <c r="AQ194" s="216"/>
      <c r="AR194" s="216"/>
      <c r="AS194" s="216"/>
      <c r="AT194" s="216"/>
      <c r="AU194" s="216"/>
    </row>
    <row r="195" spans="1:47" x14ac:dyDescent="0.2">
      <c r="A195" s="210"/>
      <c r="B195" s="210"/>
      <c r="C195" s="210"/>
      <c r="D195" s="210"/>
      <c r="E195" s="210"/>
      <c r="F195" s="208"/>
      <c r="G195" s="208"/>
      <c r="H195" s="342"/>
      <c r="I195" s="343"/>
      <c r="J195" s="208"/>
      <c r="K195" s="208"/>
      <c r="L195" s="208"/>
      <c r="M195" s="208"/>
      <c r="N195" s="208"/>
      <c r="O195" s="208"/>
      <c r="P195" s="208"/>
      <c r="Q195" s="208"/>
      <c r="R195" s="208"/>
      <c r="S195" s="208"/>
      <c r="T195" s="208"/>
      <c r="U195" s="208"/>
      <c r="V195" s="208"/>
      <c r="W195" s="208"/>
      <c r="X195" s="208"/>
      <c r="Y195" s="208"/>
      <c r="Z195" s="208"/>
      <c r="AA195" s="273"/>
      <c r="AB195" s="208"/>
      <c r="AC195" s="208"/>
      <c r="AD195" s="208"/>
      <c r="AI195" s="216"/>
      <c r="AJ195" s="216"/>
      <c r="AK195" s="216"/>
      <c r="AL195" s="216"/>
      <c r="AM195" s="216"/>
      <c r="AN195" s="216"/>
      <c r="AO195" s="216"/>
      <c r="AP195" s="216"/>
      <c r="AQ195" s="216"/>
      <c r="AR195" s="216"/>
      <c r="AS195" s="216"/>
      <c r="AT195" s="216"/>
      <c r="AU195" s="216"/>
    </row>
    <row r="196" spans="1:47" x14ac:dyDescent="0.2">
      <c r="A196" s="210"/>
      <c r="B196" s="210"/>
      <c r="C196" s="210"/>
      <c r="D196" s="210"/>
      <c r="E196" s="210"/>
      <c r="F196" s="208"/>
      <c r="G196" s="208"/>
      <c r="H196" s="342"/>
      <c r="I196" s="343"/>
      <c r="J196" s="208"/>
      <c r="K196" s="208"/>
      <c r="L196" s="208"/>
      <c r="M196" s="208"/>
      <c r="N196" s="208"/>
      <c r="O196" s="208"/>
      <c r="P196" s="208"/>
      <c r="Q196" s="208"/>
      <c r="R196" s="208"/>
      <c r="S196" s="208"/>
      <c r="T196" s="208"/>
      <c r="U196" s="208"/>
      <c r="V196" s="208"/>
      <c r="W196" s="208"/>
      <c r="X196" s="208"/>
      <c r="Y196" s="208"/>
      <c r="Z196" s="208"/>
      <c r="AA196" s="273"/>
      <c r="AB196" s="208"/>
      <c r="AC196" s="208"/>
      <c r="AD196" s="208"/>
      <c r="AI196" s="216"/>
      <c r="AJ196" s="216"/>
      <c r="AK196" s="216"/>
      <c r="AL196" s="216"/>
      <c r="AM196" s="216"/>
      <c r="AN196" s="216"/>
      <c r="AO196" s="216"/>
      <c r="AP196" s="216"/>
      <c r="AQ196" s="216"/>
      <c r="AR196" s="216"/>
      <c r="AS196" s="216"/>
      <c r="AT196" s="216"/>
      <c r="AU196" s="216"/>
    </row>
    <row r="197" spans="1:47" x14ac:dyDescent="0.2">
      <c r="A197" s="210"/>
      <c r="B197" s="210"/>
      <c r="C197" s="210"/>
      <c r="D197" s="210"/>
      <c r="E197" s="210"/>
      <c r="F197" s="208"/>
      <c r="G197" s="208"/>
      <c r="H197" s="342"/>
      <c r="I197" s="343"/>
      <c r="J197" s="208"/>
      <c r="K197" s="208"/>
      <c r="L197" s="208"/>
      <c r="M197" s="208"/>
      <c r="N197" s="208"/>
      <c r="O197" s="208"/>
      <c r="P197" s="208"/>
      <c r="Q197" s="208"/>
      <c r="R197" s="208"/>
      <c r="S197" s="208"/>
      <c r="T197" s="208"/>
      <c r="U197" s="208"/>
      <c r="V197" s="208"/>
      <c r="W197" s="208"/>
      <c r="X197" s="208"/>
      <c r="Y197" s="208"/>
      <c r="Z197" s="208"/>
      <c r="AA197" s="273"/>
      <c r="AB197" s="208"/>
      <c r="AC197" s="208"/>
      <c r="AD197" s="208"/>
      <c r="AI197" s="216"/>
      <c r="AJ197" s="216"/>
      <c r="AK197" s="216"/>
      <c r="AL197" s="216"/>
      <c r="AM197" s="216"/>
      <c r="AN197" s="216"/>
      <c r="AO197" s="216"/>
      <c r="AP197" s="216"/>
      <c r="AQ197" s="216"/>
      <c r="AR197" s="216"/>
      <c r="AS197" s="216"/>
      <c r="AT197" s="216"/>
      <c r="AU197" s="216"/>
    </row>
    <row r="198" spans="1:47" x14ac:dyDescent="0.2">
      <c r="A198" s="210"/>
      <c r="B198" s="210"/>
      <c r="C198" s="210"/>
      <c r="D198" s="210"/>
      <c r="E198" s="210"/>
      <c r="F198" s="208"/>
      <c r="G198" s="208"/>
      <c r="H198" s="342"/>
      <c r="I198" s="343"/>
      <c r="J198" s="208"/>
      <c r="K198" s="208"/>
      <c r="L198" s="208"/>
      <c r="M198" s="208"/>
      <c r="N198" s="208"/>
      <c r="O198" s="208"/>
      <c r="P198" s="208"/>
      <c r="Q198" s="208"/>
      <c r="R198" s="208"/>
      <c r="S198" s="208"/>
      <c r="T198" s="208"/>
      <c r="U198" s="208"/>
      <c r="V198" s="208"/>
      <c r="W198" s="208"/>
      <c r="X198" s="208"/>
      <c r="Y198" s="208"/>
      <c r="Z198" s="208"/>
      <c r="AA198" s="273"/>
      <c r="AB198" s="208"/>
      <c r="AC198" s="208"/>
      <c r="AD198" s="208"/>
      <c r="AI198" s="216"/>
      <c r="AJ198" s="216"/>
      <c r="AK198" s="216"/>
      <c r="AL198" s="216"/>
      <c r="AM198" s="216"/>
      <c r="AN198" s="216"/>
      <c r="AO198" s="216"/>
      <c r="AP198" s="216"/>
      <c r="AQ198" s="216"/>
      <c r="AR198" s="216"/>
      <c r="AS198" s="216"/>
      <c r="AT198" s="216"/>
      <c r="AU198" s="216"/>
    </row>
    <row r="199" spans="1:47" x14ac:dyDescent="0.2">
      <c r="A199" s="210"/>
      <c r="B199" s="210"/>
      <c r="C199" s="210"/>
      <c r="D199" s="210"/>
      <c r="E199" s="210"/>
      <c r="F199" s="208"/>
      <c r="G199" s="208"/>
      <c r="H199" s="342"/>
      <c r="I199" s="343"/>
      <c r="J199" s="208"/>
      <c r="K199" s="208"/>
      <c r="L199" s="208"/>
      <c r="M199" s="208"/>
      <c r="N199" s="208"/>
      <c r="O199" s="208"/>
      <c r="P199" s="208"/>
      <c r="Q199" s="208"/>
      <c r="R199" s="208"/>
      <c r="S199" s="208"/>
      <c r="T199" s="208"/>
      <c r="U199" s="208"/>
      <c r="V199" s="208"/>
      <c r="W199" s="208"/>
      <c r="X199" s="208"/>
      <c r="Y199" s="208"/>
      <c r="Z199" s="208"/>
      <c r="AA199" s="273"/>
      <c r="AB199" s="208"/>
      <c r="AC199" s="208"/>
      <c r="AD199" s="208"/>
      <c r="AI199" s="216"/>
      <c r="AJ199" s="216"/>
      <c r="AK199" s="216"/>
      <c r="AL199" s="216"/>
      <c r="AM199" s="216"/>
      <c r="AN199" s="216"/>
      <c r="AO199" s="216"/>
      <c r="AP199" s="216"/>
      <c r="AQ199" s="216"/>
      <c r="AR199" s="216"/>
      <c r="AS199" s="216"/>
      <c r="AT199" s="216"/>
      <c r="AU199" s="216"/>
    </row>
    <row r="200" spans="1:47" x14ac:dyDescent="0.2">
      <c r="A200" s="210"/>
      <c r="B200" s="210"/>
      <c r="C200" s="210"/>
      <c r="D200" s="210"/>
      <c r="E200" s="210"/>
      <c r="F200" s="208"/>
      <c r="G200" s="208"/>
      <c r="H200" s="342"/>
      <c r="I200" s="343"/>
      <c r="J200" s="208"/>
      <c r="K200" s="208"/>
      <c r="L200" s="208"/>
      <c r="M200" s="208"/>
      <c r="N200" s="208"/>
      <c r="O200" s="208"/>
      <c r="P200" s="208"/>
      <c r="Q200" s="208"/>
      <c r="R200" s="208"/>
      <c r="S200" s="208"/>
      <c r="T200" s="208"/>
      <c r="U200" s="208"/>
      <c r="V200" s="208"/>
      <c r="W200" s="208"/>
      <c r="X200" s="208"/>
      <c r="Y200" s="208"/>
      <c r="Z200" s="208"/>
      <c r="AA200" s="273"/>
      <c r="AB200" s="208"/>
      <c r="AC200" s="208"/>
      <c r="AD200" s="208"/>
      <c r="AI200" s="216"/>
      <c r="AJ200" s="216"/>
      <c r="AK200" s="216"/>
      <c r="AL200" s="216"/>
      <c r="AM200" s="216"/>
      <c r="AN200" s="216"/>
      <c r="AO200" s="216"/>
      <c r="AP200" s="216"/>
      <c r="AQ200" s="216"/>
      <c r="AR200" s="216"/>
      <c r="AS200" s="216"/>
      <c r="AT200" s="216"/>
      <c r="AU200" s="216"/>
    </row>
    <row r="201" spans="1:47" x14ac:dyDescent="0.2">
      <c r="A201" s="210"/>
      <c r="B201" s="210"/>
      <c r="C201" s="210"/>
      <c r="D201" s="210"/>
      <c r="E201" s="210"/>
      <c r="F201" s="208"/>
      <c r="G201" s="208"/>
      <c r="H201" s="342"/>
      <c r="I201" s="343"/>
      <c r="J201" s="208"/>
      <c r="K201" s="208"/>
      <c r="L201" s="208"/>
      <c r="M201" s="208"/>
      <c r="N201" s="208"/>
      <c r="O201" s="208"/>
      <c r="P201" s="208"/>
      <c r="Q201" s="208"/>
      <c r="R201" s="208"/>
      <c r="S201" s="208"/>
      <c r="T201" s="208"/>
      <c r="U201" s="208"/>
      <c r="V201" s="208"/>
      <c r="W201" s="208"/>
      <c r="X201" s="208"/>
      <c r="Y201" s="208"/>
      <c r="Z201" s="208"/>
      <c r="AA201" s="273"/>
      <c r="AB201" s="208"/>
      <c r="AC201" s="208"/>
      <c r="AD201" s="208"/>
      <c r="AI201" s="216"/>
      <c r="AJ201" s="216"/>
      <c r="AK201" s="216"/>
      <c r="AL201" s="216"/>
      <c r="AM201" s="216"/>
      <c r="AN201" s="216"/>
      <c r="AO201" s="216"/>
      <c r="AP201" s="216"/>
      <c r="AQ201" s="216"/>
      <c r="AR201" s="216"/>
      <c r="AS201" s="216"/>
      <c r="AT201" s="216"/>
      <c r="AU201" s="216"/>
    </row>
    <row r="202" spans="1:47" x14ac:dyDescent="0.2">
      <c r="A202" s="210"/>
      <c r="B202" s="210"/>
      <c r="C202" s="210"/>
      <c r="D202" s="210"/>
      <c r="E202" s="210"/>
      <c r="F202" s="208"/>
      <c r="G202" s="208"/>
      <c r="H202" s="342"/>
      <c r="I202" s="343"/>
      <c r="J202" s="208"/>
      <c r="K202" s="208"/>
      <c r="L202" s="208"/>
      <c r="M202" s="208"/>
      <c r="N202" s="208"/>
      <c r="O202" s="208"/>
      <c r="P202" s="208"/>
      <c r="Q202" s="208"/>
      <c r="R202" s="208"/>
      <c r="S202" s="208"/>
      <c r="T202" s="208"/>
      <c r="U202" s="208"/>
      <c r="V202" s="208"/>
      <c r="W202" s="208"/>
      <c r="X202" s="208"/>
      <c r="Y202" s="208"/>
      <c r="Z202" s="208"/>
      <c r="AA202" s="273"/>
      <c r="AB202" s="208"/>
      <c r="AC202" s="208"/>
      <c r="AD202" s="208"/>
      <c r="AI202" s="216"/>
      <c r="AJ202" s="216"/>
      <c r="AK202" s="216"/>
      <c r="AL202" s="216"/>
      <c r="AM202" s="216"/>
      <c r="AN202" s="216"/>
      <c r="AO202" s="216"/>
      <c r="AP202" s="216"/>
      <c r="AQ202" s="216"/>
      <c r="AR202" s="216"/>
      <c r="AS202" s="216"/>
      <c r="AT202" s="216"/>
      <c r="AU202" s="216"/>
    </row>
    <row r="203" spans="1:47" x14ac:dyDescent="0.2">
      <c r="A203" s="210"/>
      <c r="B203" s="210"/>
      <c r="C203" s="210"/>
      <c r="D203" s="210"/>
      <c r="E203" s="210"/>
      <c r="F203" s="208"/>
      <c r="G203" s="208"/>
      <c r="H203" s="342"/>
      <c r="I203" s="343"/>
      <c r="J203" s="208"/>
      <c r="K203" s="208"/>
      <c r="L203" s="208"/>
      <c r="M203" s="208"/>
      <c r="N203" s="208"/>
      <c r="O203" s="208"/>
      <c r="P203" s="208"/>
      <c r="Q203" s="208"/>
      <c r="R203" s="208"/>
      <c r="S203" s="208"/>
      <c r="T203" s="208"/>
      <c r="U203" s="208"/>
      <c r="V203" s="208"/>
      <c r="W203" s="208"/>
      <c r="X203" s="208"/>
      <c r="Y203" s="208"/>
      <c r="Z203" s="208"/>
      <c r="AA203" s="273"/>
      <c r="AB203" s="208"/>
      <c r="AC203" s="208"/>
      <c r="AD203" s="208"/>
      <c r="AI203" s="216"/>
      <c r="AJ203" s="216"/>
      <c r="AK203" s="216"/>
      <c r="AL203" s="216"/>
      <c r="AM203" s="216"/>
      <c r="AN203" s="216"/>
      <c r="AO203" s="216"/>
      <c r="AP203" s="216"/>
      <c r="AQ203" s="216"/>
      <c r="AR203" s="216"/>
      <c r="AS203" s="216"/>
      <c r="AT203" s="216"/>
      <c r="AU203" s="216"/>
    </row>
    <row r="204" spans="1:47" x14ac:dyDescent="0.2">
      <c r="A204" s="210"/>
      <c r="B204" s="210"/>
      <c r="C204" s="210"/>
      <c r="D204" s="210"/>
      <c r="E204" s="210"/>
      <c r="F204" s="208"/>
      <c r="G204" s="208"/>
      <c r="H204" s="342"/>
      <c r="I204" s="343"/>
      <c r="J204" s="208"/>
      <c r="K204" s="208"/>
      <c r="L204" s="208"/>
      <c r="M204" s="208"/>
      <c r="N204" s="208"/>
      <c r="O204" s="208"/>
      <c r="P204" s="208"/>
      <c r="Q204" s="208"/>
      <c r="R204" s="208"/>
      <c r="S204" s="208"/>
      <c r="T204" s="208"/>
      <c r="U204" s="208"/>
      <c r="V204" s="208"/>
      <c r="W204" s="208"/>
      <c r="X204" s="208"/>
      <c r="Y204" s="208"/>
      <c r="Z204" s="208"/>
      <c r="AA204" s="273"/>
      <c r="AB204" s="208"/>
      <c r="AC204" s="208"/>
      <c r="AD204" s="208"/>
      <c r="AI204" s="216"/>
      <c r="AJ204" s="216"/>
      <c r="AK204" s="216"/>
      <c r="AL204" s="216"/>
      <c r="AM204" s="216"/>
      <c r="AN204" s="216"/>
      <c r="AO204" s="216"/>
      <c r="AP204" s="216"/>
      <c r="AQ204" s="216"/>
      <c r="AR204" s="216"/>
      <c r="AS204" s="216"/>
      <c r="AT204" s="216"/>
      <c r="AU204" s="216"/>
    </row>
    <row r="205" spans="1:47" x14ac:dyDescent="0.2">
      <c r="A205" s="210"/>
      <c r="B205" s="210"/>
      <c r="C205" s="210"/>
      <c r="D205" s="210"/>
      <c r="E205" s="210"/>
      <c r="F205" s="208"/>
      <c r="G205" s="208"/>
      <c r="H205" s="342"/>
      <c r="I205" s="343"/>
      <c r="J205" s="208"/>
      <c r="K205" s="208"/>
      <c r="L205" s="208"/>
      <c r="M205" s="208"/>
      <c r="N205" s="208"/>
      <c r="O205" s="208"/>
      <c r="P205" s="208"/>
      <c r="Q205" s="208"/>
      <c r="R205" s="208"/>
      <c r="S205" s="208"/>
      <c r="T205" s="208"/>
      <c r="U205" s="208"/>
      <c r="V205" s="208"/>
      <c r="W205" s="208"/>
      <c r="X205" s="208"/>
      <c r="Y205" s="208"/>
      <c r="Z205" s="208"/>
      <c r="AA205" s="273"/>
      <c r="AB205" s="208"/>
      <c r="AC205" s="208"/>
      <c r="AD205" s="208"/>
    </row>
    <row r="206" spans="1:47" x14ac:dyDescent="0.2">
      <c r="A206" s="210"/>
      <c r="B206" s="210"/>
      <c r="C206" s="210"/>
      <c r="D206" s="210"/>
      <c r="E206" s="210"/>
      <c r="F206" s="208"/>
      <c r="G206" s="208"/>
      <c r="H206" s="342"/>
      <c r="I206" s="343"/>
      <c r="J206" s="208"/>
      <c r="K206" s="208"/>
      <c r="L206" s="208"/>
      <c r="M206" s="208"/>
      <c r="N206" s="208"/>
      <c r="O206" s="208"/>
      <c r="P206" s="208"/>
      <c r="Q206" s="208"/>
      <c r="R206" s="208"/>
      <c r="S206" s="208"/>
      <c r="T206" s="208"/>
      <c r="U206" s="208"/>
      <c r="V206" s="208"/>
      <c r="W206" s="208"/>
      <c r="X206" s="208"/>
      <c r="Y206" s="208"/>
      <c r="Z206" s="208"/>
      <c r="AA206" s="273"/>
      <c r="AB206" s="208"/>
      <c r="AC206" s="208"/>
      <c r="AD206" s="208"/>
    </row>
    <row r="207" spans="1:47" x14ac:dyDescent="0.2">
      <c r="A207" s="210"/>
      <c r="B207" s="210"/>
      <c r="C207" s="210"/>
      <c r="D207" s="210"/>
      <c r="E207" s="210"/>
      <c r="F207" s="208"/>
      <c r="G207" s="208"/>
      <c r="H207" s="342"/>
      <c r="I207" s="343"/>
      <c r="J207" s="208"/>
      <c r="K207" s="208"/>
      <c r="L207" s="208"/>
      <c r="M207" s="208"/>
      <c r="N207" s="208"/>
      <c r="O207" s="208"/>
      <c r="P207" s="208"/>
      <c r="Q207" s="208"/>
      <c r="R207" s="208"/>
      <c r="S207" s="208"/>
      <c r="T207" s="208"/>
      <c r="U207" s="208"/>
      <c r="V207" s="208"/>
      <c r="W207" s="208"/>
      <c r="X207" s="208"/>
      <c r="Y207" s="208"/>
      <c r="Z207" s="208"/>
      <c r="AA207" s="273"/>
      <c r="AB207" s="208"/>
      <c r="AC207" s="208"/>
      <c r="AD207" s="208"/>
    </row>
    <row r="208" spans="1:47" x14ac:dyDescent="0.2">
      <c r="A208" s="210"/>
      <c r="B208" s="210"/>
      <c r="C208" s="210"/>
      <c r="D208" s="210"/>
      <c r="E208" s="210"/>
      <c r="F208" s="208"/>
      <c r="G208" s="208"/>
      <c r="H208" s="342"/>
      <c r="I208" s="343"/>
      <c r="J208" s="208"/>
      <c r="K208" s="208"/>
      <c r="L208" s="208"/>
      <c r="M208" s="208"/>
      <c r="N208" s="208"/>
      <c r="O208" s="208"/>
      <c r="P208" s="208"/>
      <c r="Q208" s="208"/>
      <c r="R208" s="208"/>
      <c r="S208" s="208"/>
      <c r="T208" s="208"/>
      <c r="U208" s="208"/>
      <c r="V208" s="208"/>
      <c r="W208" s="208"/>
      <c r="X208" s="208"/>
      <c r="Y208" s="208"/>
      <c r="Z208" s="208"/>
      <c r="AA208" s="273"/>
      <c r="AB208" s="208"/>
      <c r="AC208" s="208"/>
      <c r="AD208" s="208"/>
    </row>
    <row r="209" spans="1:30" x14ac:dyDescent="0.2">
      <c r="A209" s="210"/>
      <c r="B209" s="210"/>
      <c r="C209" s="210"/>
      <c r="D209" s="210"/>
      <c r="E209" s="210"/>
      <c r="F209" s="208"/>
      <c r="G209" s="208"/>
      <c r="H209" s="342"/>
      <c r="I209" s="343"/>
      <c r="J209" s="208"/>
      <c r="K209" s="208"/>
      <c r="L209" s="208"/>
      <c r="M209" s="208"/>
      <c r="N209" s="208"/>
      <c r="O209" s="208"/>
      <c r="P209" s="208"/>
      <c r="Q209" s="208"/>
      <c r="R209" s="208"/>
      <c r="S209" s="208"/>
      <c r="T209" s="208"/>
      <c r="U209" s="208"/>
      <c r="V209" s="208"/>
      <c r="W209" s="208"/>
      <c r="X209" s="208"/>
      <c r="Y209" s="208"/>
      <c r="Z209" s="208"/>
      <c r="AA209" s="273"/>
      <c r="AB209" s="208"/>
      <c r="AC209" s="208"/>
      <c r="AD209" s="208"/>
    </row>
    <row r="210" spans="1:30" x14ac:dyDescent="0.2">
      <c r="A210" s="210"/>
      <c r="B210" s="210"/>
      <c r="C210" s="210"/>
      <c r="D210" s="210"/>
      <c r="E210" s="210"/>
      <c r="F210" s="208"/>
      <c r="G210" s="208"/>
      <c r="H210" s="342"/>
      <c r="I210" s="343"/>
      <c r="J210" s="208"/>
      <c r="K210" s="208"/>
      <c r="L210" s="208"/>
      <c r="M210" s="208"/>
      <c r="N210" s="208"/>
      <c r="O210" s="208"/>
      <c r="P210" s="208"/>
      <c r="Q210" s="208"/>
      <c r="R210" s="208"/>
      <c r="S210" s="208"/>
      <c r="T210" s="208"/>
      <c r="U210" s="208"/>
      <c r="V210" s="208"/>
      <c r="W210" s="208"/>
      <c r="X210" s="208"/>
      <c r="Y210" s="208"/>
      <c r="Z210" s="208"/>
      <c r="AA210" s="273"/>
      <c r="AB210" s="208"/>
      <c r="AC210" s="208"/>
      <c r="AD210" s="208"/>
    </row>
    <row r="211" spans="1:30" x14ac:dyDescent="0.2">
      <c r="A211" s="210"/>
      <c r="B211" s="210"/>
      <c r="C211" s="210"/>
      <c r="D211" s="210"/>
      <c r="E211" s="210"/>
      <c r="F211" s="208"/>
      <c r="G211" s="208"/>
      <c r="H211" s="342"/>
      <c r="I211" s="343"/>
      <c r="J211" s="208"/>
      <c r="K211" s="208"/>
      <c r="L211" s="208"/>
      <c r="M211" s="208"/>
      <c r="N211" s="208"/>
      <c r="O211" s="208"/>
      <c r="P211" s="208"/>
      <c r="Q211" s="208"/>
      <c r="R211" s="208"/>
      <c r="S211" s="208"/>
      <c r="T211" s="208"/>
      <c r="U211" s="208"/>
      <c r="V211" s="208"/>
      <c r="W211" s="208"/>
      <c r="X211" s="208"/>
      <c r="Y211" s="208"/>
      <c r="Z211" s="208"/>
      <c r="AA211" s="273"/>
      <c r="AB211" s="208"/>
      <c r="AC211" s="208"/>
      <c r="AD211" s="208"/>
    </row>
    <row r="212" spans="1:30" x14ac:dyDescent="0.2">
      <c r="A212" s="210"/>
      <c r="B212" s="210"/>
      <c r="C212" s="210"/>
      <c r="D212" s="210"/>
      <c r="E212" s="210"/>
      <c r="F212" s="208"/>
      <c r="G212" s="208"/>
      <c r="H212" s="342"/>
      <c r="I212" s="343"/>
      <c r="J212" s="208"/>
      <c r="K212" s="208"/>
      <c r="L212" s="208"/>
      <c r="M212" s="208"/>
      <c r="N212" s="208"/>
      <c r="O212" s="208"/>
      <c r="P212" s="208"/>
      <c r="Q212" s="208"/>
      <c r="R212" s="208"/>
      <c r="S212" s="208"/>
      <c r="T212" s="208"/>
      <c r="U212" s="208"/>
      <c r="V212" s="208"/>
      <c r="W212" s="208"/>
      <c r="X212" s="208"/>
      <c r="Y212" s="208"/>
      <c r="Z212" s="208"/>
      <c r="AA212" s="273"/>
      <c r="AB212" s="208"/>
      <c r="AC212" s="208"/>
      <c r="AD212" s="208"/>
    </row>
  </sheetData>
  <mergeCells count="32">
    <mergeCell ref="G35:I35"/>
    <mergeCell ref="G36:I36"/>
    <mergeCell ref="G29:I29"/>
    <mergeCell ref="G30:I30"/>
    <mergeCell ref="G31:I31"/>
    <mergeCell ref="G32:I32"/>
    <mergeCell ref="G33:I33"/>
    <mergeCell ref="G34:I34"/>
    <mergeCell ref="G28:I28"/>
    <mergeCell ref="G17:I17"/>
    <mergeCell ref="G18:I18"/>
    <mergeCell ref="G19:I19"/>
    <mergeCell ref="G20:I20"/>
    <mergeCell ref="G21:I21"/>
    <mergeCell ref="G22:I22"/>
    <mergeCell ref="G23:I23"/>
    <mergeCell ref="G24:I24"/>
    <mergeCell ref="G25:I25"/>
    <mergeCell ref="G26:I26"/>
    <mergeCell ref="G27:I27"/>
    <mergeCell ref="G16:I16"/>
    <mergeCell ref="G2:H2"/>
    <mergeCell ref="G6:I6"/>
    <mergeCell ref="G7:I7"/>
    <mergeCell ref="G8:I8"/>
    <mergeCell ref="G9:I9"/>
    <mergeCell ref="G10:I10"/>
    <mergeCell ref="G11:I11"/>
    <mergeCell ref="G12:I12"/>
    <mergeCell ref="G13:I13"/>
    <mergeCell ref="G14:I14"/>
    <mergeCell ref="G15:I15"/>
  </mergeCells>
  <dataValidations count="1">
    <dataValidation type="custom" showInputMessage="1" showErrorMessage="1" error="Invalid input, please try again." sqref="K7:L25 T7:U25">
      <formula1>AND(K7&lt;&gt;"",OR(K7="n/a",AND(K7&gt;=0,K7&lt;=100)))</formula1>
    </dataValidation>
  </dataValidations>
  <printOptions headings="1"/>
  <pageMargins left="0.75" right="0.75" top="1" bottom="1" header="0.5" footer="0.5"/>
  <pageSetup paperSize="9" scale="55"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163"/>
  <sheetViews>
    <sheetView workbookViewId="0">
      <selection activeCell="P184" sqref="P184"/>
    </sheetView>
  </sheetViews>
  <sheetFormatPr defaultRowHeight="15" outlineLevelRow="2" x14ac:dyDescent="0.25"/>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4" width="10" bestFit="1" customWidth="1"/>
    <col min="15" max="62" width="9.5703125" bestFit="1" customWidth="1"/>
  </cols>
  <sheetData>
    <row r="1" spans="1:256" x14ac:dyDescent="0.25">
      <c r="A1" s="143"/>
      <c r="B1" s="143"/>
      <c r="C1" s="143"/>
      <c r="D1" s="143"/>
      <c r="E1" s="143"/>
      <c r="F1" s="143"/>
      <c r="G1" s="144"/>
      <c r="H1" s="144"/>
      <c r="I1" s="144"/>
      <c r="J1" s="144"/>
      <c r="K1" s="144"/>
      <c r="L1" s="144"/>
      <c r="M1" s="144"/>
      <c r="N1" s="144"/>
      <c r="O1" s="144"/>
      <c r="P1" s="144"/>
      <c r="Q1" s="144"/>
      <c r="R1" s="144"/>
      <c r="S1" s="144"/>
      <c r="T1" s="144"/>
      <c r="U1" s="144"/>
      <c r="V1" s="144"/>
      <c r="W1" s="144"/>
      <c r="X1" s="144"/>
      <c r="Y1" s="144"/>
      <c r="Z1" s="144"/>
      <c r="AA1" s="144"/>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4"/>
      <c r="BE1" s="144"/>
      <c r="BF1" s="144"/>
      <c r="BG1" s="144"/>
      <c r="BH1" s="144"/>
      <c r="BI1" s="144"/>
      <c r="BJ1" s="144"/>
      <c r="BK1" s="146"/>
      <c r="BL1" s="146"/>
    </row>
    <row r="2" spans="1:256" ht="15.75" x14ac:dyDescent="0.25">
      <c r="A2" s="143"/>
      <c r="B2" s="143"/>
      <c r="C2" s="147" t="s">
        <v>50</v>
      </c>
      <c r="D2" s="143"/>
      <c r="E2" s="143"/>
      <c r="F2" s="143"/>
      <c r="G2" s="143"/>
      <c r="H2" s="143"/>
      <c r="I2" s="143"/>
      <c r="J2" s="143"/>
      <c r="K2" s="143"/>
      <c r="L2" s="143"/>
      <c r="M2" s="143"/>
      <c r="N2" s="143"/>
      <c r="O2" s="143"/>
      <c r="P2" s="143"/>
      <c r="Q2" s="143"/>
      <c r="R2" s="143"/>
      <c r="S2" s="146"/>
      <c r="T2" s="146"/>
      <c r="U2" s="146"/>
      <c r="V2" s="146"/>
      <c r="W2" s="146"/>
      <c r="X2" s="146"/>
      <c r="Y2" s="146"/>
      <c r="Z2" s="146"/>
      <c r="AA2" s="146"/>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46"/>
      <c r="BE2" s="146"/>
      <c r="BF2" s="146"/>
      <c r="BG2" s="146"/>
      <c r="BH2" s="146"/>
      <c r="BI2" s="146"/>
      <c r="BJ2" s="146"/>
      <c r="BK2" s="146"/>
      <c r="BL2" s="146"/>
    </row>
    <row r="3" spans="1:256" s="153" customFormat="1" ht="12.75" x14ac:dyDescent="0.2">
      <c r="A3" s="148"/>
      <c r="B3" s="148"/>
      <c r="C3" s="149"/>
      <c r="D3" s="148"/>
      <c r="E3" s="148"/>
      <c r="F3" s="148"/>
      <c r="G3" s="150">
        <v>0</v>
      </c>
      <c r="H3" s="150">
        <v>1</v>
      </c>
      <c r="I3" s="150">
        <v>2</v>
      </c>
      <c r="J3" s="150">
        <v>3</v>
      </c>
      <c r="K3" s="150">
        <v>4</v>
      </c>
      <c r="L3" s="150">
        <v>5</v>
      </c>
      <c r="M3" s="150">
        <v>6</v>
      </c>
      <c r="N3" s="150">
        <v>7</v>
      </c>
      <c r="O3" s="150">
        <v>8</v>
      </c>
      <c r="P3" s="150">
        <v>9</v>
      </c>
      <c r="Q3" s="150">
        <v>10</v>
      </c>
      <c r="R3" s="150">
        <v>11</v>
      </c>
      <c r="S3" s="144"/>
      <c r="T3" s="144"/>
      <c r="U3" s="144"/>
      <c r="V3" s="144"/>
      <c r="W3" s="144"/>
      <c r="X3" s="144"/>
      <c r="Y3" s="144"/>
      <c r="Z3" s="144"/>
      <c r="AA3" s="144"/>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4"/>
      <c r="BE3" s="144"/>
      <c r="BF3" s="144"/>
      <c r="BG3" s="144"/>
      <c r="BH3" s="144"/>
      <c r="BI3" s="144"/>
      <c r="BJ3" s="144"/>
      <c r="BK3" s="151"/>
      <c r="BL3" s="151"/>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row>
    <row r="4" spans="1:256" s="160" customFormat="1" ht="15.75" x14ac:dyDescent="0.25">
      <c r="A4" s="154"/>
      <c r="B4" s="154"/>
      <c r="C4" s="155" t="s">
        <v>49</v>
      </c>
      <c r="D4" s="154"/>
      <c r="E4" s="154"/>
      <c r="F4" s="154">
        <v>2009</v>
      </c>
      <c r="G4" s="156">
        <v>2010</v>
      </c>
      <c r="H4" s="156">
        <v>2011</v>
      </c>
      <c r="I4" s="156">
        <v>2012</v>
      </c>
      <c r="J4" s="156">
        <v>2013</v>
      </c>
      <c r="K4" s="156">
        <v>2014</v>
      </c>
      <c r="L4" s="156">
        <v>2015</v>
      </c>
      <c r="M4" s="156">
        <v>2016</v>
      </c>
      <c r="N4" s="156">
        <v>2017</v>
      </c>
      <c r="O4" s="156">
        <v>2018</v>
      </c>
      <c r="P4" s="156">
        <v>2019</v>
      </c>
      <c r="Q4" s="156">
        <v>2020</v>
      </c>
      <c r="R4" s="157">
        <v>2021</v>
      </c>
      <c r="S4" s="156"/>
      <c r="T4" s="158"/>
      <c r="U4" s="158"/>
      <c r="V4" s="158"/>
      <c r="W4" s="158"/>
      <c r="X4" s="158"/>
      <c r="Y4" s="158"/>
      <c r="Z4" s="158"/>
      <c r="AA4" s="158"/>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8"/>
      <c r="BE4" s="158"/>
      <c r="BF4" s="158"/>
      <c r="BG4" s="158"/>
      <c r="BH4" s="158"/>
      <c r="BI4" s="158"/>
      <c r="BJ4" s="158"/>
      <c r="BK4" s="146"/>
      <c r="BL4" s="146"/>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60" customFormat="1" x14ac:dyDescent="0.25">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1"/>
      <c r="BE5" s="161"/>
      <c r="BF5" s="161"/>
      <c r="BG5" s="161"/>
      <c r="BH5" s="161"/>
      <c r="BI5" s="161"/>
      <c r="BJ5" s="161"/>
      <c r="BK5" s="146"/>
      <c r="BL5" s="146"/>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x14ac:dyDescent="0.25">
      <c r="A6" s="143"/>
      <c r="B6" s="143"/>
      <c r="C6" s="143" t="s">
        <v>48</v>
      </c>
      <c r="D6" s="143"/>
      <c r="E6" s="88"/>
      <c r="F6" s="163"/>
      <c r="G6" s="91">
        <v>1.2612612612612484E-2</v>
      </c>
      <c r="H6" s="90">
        <v>2.7876631079478242E-2</v>
      </c>
      <c r="I6" s="90">
        <v>3.5177944267785755E-2</v>
      </c>
      <c r="J6" s="90">
        <v>2.0040080160320401E-2</v>
      </c>
      <c r="K6" s="90">
        <v>2.16110019646365E-2</v>
      </c>
      <c r="L6" s="90">
        <v>2.3076923076923217E-2</v>
      </c>
      <c r="M6" s="90">
        <v>0</v>
      </c>
      <c r="N6" s="90">
        <v>0</v>
      </c>
      <c r="O6" s="90">
        <v>0</v>
      </c>
      <c r="P6" s="90">
        <v>0</v>
      </c>
      <c r="Q6" s="90">
        <v>0</v>
      </c>
      <c r="R6" s="90"/>
      <c r="S6" s="88"/>
      <c r="T6" s="88"/>
      <c r="U6" s="88"/>
      <c r="V6" s="88"/>
      <c r="W6" s="88"/>
      <c r="X6" s="88"/>
      <c r="Y6" s="88"/>
      <c r="Z6" s="88"/>
      <c r="AA6" s="88"/>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8"/>
      <c r="BE6" s="88"/>
      <c r="BF6" s="88"/>
      <c r="BG6" s="88"/>
      <c r="BH6" s="88"/>
      <c r="BI6" s="88"/>
      <c r="BJ6" s="88"/>
      <c r="BK6" s="146"/>
      <c r="BL6" s="146"/>
    </row>
    <row r="7" spans="1:256" x14ac:dyDescent="0.25">
      <c r="A7" s="143"/>
      <c r="B7" s="143"/>
      <c r="C7" s="143" t="s">
        <v>47</v>
      </c>
      <c r="D7" s="143"/>
      <c r="E7" s="143"/>
      <c r="F7" s="143"/>
      <c r="G7" s="164">
        <v>1</v>
      </c>
      <c r="H7" s="165">
        <v>1.0278766310794782</v>
      </c>
      <c r="I7" s="166">
        <v>1.0640352179217516</v>
      </c>
      <c r="J7" s="166">
        <v>1.0853585689823075</v>
      </c>
      <c r="K7" s="166">
        <v>1.1088142551489193</v>
      </c>
      <c r="L7" s="166">
        <v>1.1344022764215869</v>
      </c>
      <c r="M7" s="166">
        <v>1.1344022764215869</v>
      </c>
      <c r="N7" s="166">
        <v>1.1344022764215869</v>
      </c>
      <c r="O7" s="166">
        <v>1.1344022764215869</v>
      </c>
      <c r="P7" s="166">
        <v>1.1344022764215869</v>
      </c>
      <c r="Q7" s="166">
        <v>1.1344022764215869</v>
      </c>
      <c r="R7" s="86"/>
      <c r="S7" s="45"/>
      <c r="T7" s="45"/>
      <c r="U7" s="45"/>
      <c r="V7" s="45"/>
      <c r="W7" s="45"/>
      <c r="X7" s="45"/>
      <c r="Y7" s="45"/>
      <c r="Z7" s="45"/>
      <c r="AA7" s="45"/>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5"/>
      <c r="BE7" s="45"/>
      <c r="BF7" s="45"/>
      <c r="BG7" s="45"/>
      <c r="BH7" s="45"/>
      <c r="BI7" s="45"/>
      <c r="BJ7" s="45"/>
      <c r="BK7" s="146"/>
      <c r="BL7" s="146"/>
    </row>
    <row r="8" spans="1:256" x14ac:dyDescent="0.25">
      <c r="A8" s="143"/>
      <c r="B8" s="143"/>
      <c r="C8" s="143"/>
      <c r="D8" s="143"/>
      <c r="E8" s="143"/>
      <c r="F8" s="143"/>
      <c r="G8" s="87"/>
      <c r="H8" s="87"/>
      <c r="I8" s="87"/>
      <c r="J8" s="87"/>
      <c r="K8" s="87"/>
      <c r="L8" s="87"/>
      <c r="M8" s="87"/>
      <c r="N8" s="86"/>
      <c r="O8" s="86"/>
      <c r="P8" s="86"/>
      <c r="Q8" s="86"/>
      <c r="R8" s="86"/>
      <c r="S8" s="45"/>
      <c r="T8" s="45"/>
      <c r="U8" s="45"/>
      <c r="V8" s="45"/>
      <c r="W8" s="45"/>
      <c r="X8" s="45"/>
      <c r="Y8" s="45"/>
      <c r="Z8" s="45"/>
      <c r="AA8" s="45"/>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5"/>
      <c r="BE8" s="45"/>
      <c r="BF8" s="45"/>
      <c r="BG8" s="45"/>
      <c r="BH8" s="45"/>
      <c r="BI8" s="45"/>
      <c r="BJ8" s="45"/>
      <c r="BK8" s="146"/>
      <c r="BL8" s="146"/>
    </row>
    <row r="9" spans="1:256" x14ac:dyDescent="0.25">
      <c r="A9" s="167"/>
      <c r="B9" s="167"/>
      <c r="C9" s="167" t="s">
        <v>46</v>
      </c>
      <c r="D9" s="85"/>
      <c r="E9" s="85"/>
      <c r="F9" s="85"/>
      <c r="G9" s="85"/>
      <c r="H9" s="85"/>
      <c r="I9" s="168"/>
      <c r="J9" s="168"/>
      <c r="K9" s="168"/>
      <c r="L9" s="168"/>
      <c r="M9" s="168"/>
      <c r="N9" s="168"/>
      <c r="O9" s="168"/>
      <c r="P9" s="168"/>
      <c r="Q9" s="168"/>
      <c r="R9" s="168"/>
      <c r="S9" s="168"/>
      <c r="T9" s="45"/>
      <c r="U9" s="45"/>
      <c r="V9" s="45"/>
      <c r="W9" s="45"/>
      <c r="X9" s="45"/>
      <c r="Y9" s="45"/>
      <c r="Z9" s="45"/>
      <c r="AA9" s="45"/>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5"/>
      <c r="BE9" s="45"/>
      <c r="BF9" s="45"/>
      <c r="BG9" s="45"/>
      <c r="BH9" s="45"/>
      <c r="BI9" s="45"/>
      <c r="BJ9" s="45"/>
      <c r="BK9" s="146"/>
      <c r="BL9" s="146"/>
    </row>
    <row r="10" spans="1:256" x14ac:dyDescent="0.25">
      <c r="A10" s="143"/>
      <c r="B10" s="158"/>
      <c r="C10" s="158"/>
      <c r="D10" s="84"/>
      <c r="E10" s="84"/>
      <c r="F10" s="84"/>
      <c r="G10" s="84"/>
      <c r="H10" s="84"/>
      <c r="I10" s="146"/>
      <c r="J10" s="146"/>
      <c r="K10" s="146"/>
      <c r="L10" s="146"/>
      <c r="M10" s="146"/>
      <c r="N10" s="146"/>
      <c r="O10" s="146"/>
      <c r="P10" s="146"/>
      <c r="Q10" s="146"/>
      <c r="R10" s="146"/>
      <c r="S10" s="45"/>
      <c r="T10" s="45"/>
      <c r="U10" s="45"/>
      <c r="V10" s="45"/>
      <c r="W10" s="45"/>
      <c r="X10" s="45"/>
      <c r="Y10" s="45"/>
      <c r="Z10" s="45"/>
      <c r="AA10" s="45"/>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5"/>
      <c r="BE10" s="45"/>
      <c r="BF10" s="45"/>
      <c r="BG10" s="45"/>
      <c r="BH10" s="45"/>
      <c r="BI10" s="45"/>
      <c r="BJ10" s="45"/>
      <c r="BK10" s="146"/>
      <c r="BL10" s="146"/>
    </row>
    <row r="11" spans="1:256" x14ac:dyDescent="0.25">
      <c r="A11" s="143"/>
      <c r="B11" s="143"/>
      <c r="C11" s="169" t="s">
        <v>45</v>
      </c>
      <c r="D11" s="143"/>
      <c r="E11" s="143"/>
      <c r="F11" s="143"/>
      <c r="G11" s="170"/>
      <c r="H11" s="170">
        <v>177.91679883080667</v>
      </c>
      <c r="I11" s="170">
        <v>184.30818615970955</v>
      </c>
      <c r="J11" s="170">
        <v>170.18789913210401</v>
      </c>
      <c r="K11" s="170">
        <v>189.71381953481986</v>
      </c>
      <c r="L11" s="170">
        <v>176.19240675896665</v>
      </c>
      <c r="M11" s="170">
        <v>0</v>
      </c>
      <c r="N11" s="170">
        <v>0</v>
      </c>
      <c r="O11" s="170">
        <v>0</v>
      </c>
      <c r="P11" s="170">
        <v>0</v>
      </c>
      <c r="Q11" s="170">
        <v>0</v>
      </c>
      <c r="R11" s="171"/>
      <c r="S11" s="172"/>
      <c r="T11" s="172"/>
      <c r="U11" s="172"/>
      <c r="V11" s="172"/>
      <c r="W11" s="172"/>
      <c r="X11" s="172"/>
      <c r="Y11" s="172"/>
      <c r="Z11" s="172"/>
      <c r="AA11" s="172"/>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2"/>
      <c r="BE11" s="172"/>
      <c r="BF11" s="172"/>
      <c r="BG11" s="172"/>
      <c r="BH11" s="172"/>
      <c r="BI11" s="172"/>
      <c r="BJ11" s="172"/>
      <c r="BK11" s="146"/>
      <c r="BL11" s="146"/>
    </row>
    <row r="12" spans="1:256" outlineLevel="1" x14ac:dyDescent="0.25">
      <c r="A12" s="143"/>
      <c r="B12" s="143"/>
      <c r="C12" s="169"/>
      <c r="D12" s="174" t="s">
        <v>0</v>
      </c>
      <c r="E12" s="143"/>
      <c r="F12" s="143"/>
      <c r="G12" s="54"/>
      <c r="H12" s="175">
        <v>22.393002285022359</v>
      </c>
      <c r="I12" s="175">
        <v>52.45433119978064</v>
      </c>
      <c r="J12" s="175">
        <v>34.363736516671963</v>
      </c>
      <c r="K12" s="175">
        <v>37.514430561502678</v>
      </c>
      <c r="L12" s="175">
        <v>37.37388571586596</v>
      </c>
      <c r="M12" s="175">
        <v>0</v>
      </c>
      <c r="N12" s="175">
        <v>0</v>
      </c>
      <c r="O12" s="175">
        <v>0</v>
      </c>
      <c r="P12" s="175">
        <v>0</v>
      </c>
      <c r="Q12" s="175">
        <v>0</v>
      </c>
      <c r="R12" s="171"/>
      <c r="S12" s="172"/>
      <c r="T12" s="172"/>
      <c r="U12" s="172"/>
      <c r="V12" s="172"/>
      <c r="W12" s="172"/>
      <c r="X12" s="172"/>
      <c r="Y12" s="172"/>
      <c r="Z12" s="172"/>
      <c r="AA12" s="172"/>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2"/>
      <c r="BE12" s="172"/>
      <c r="BF12" s="172"/>
      <c r="BG12" s="172"/>
      <c r="BH12" s="172"/>
      <c r="BI12" s="172"/>
      <c r="BJ12" s="172"/>
      <c r="BK12" s="146"/>
      <c r="BL12" s="146"/>
    </row>
    <row r="13" spans="1:256" outlineLevel="1" x14ac:dyDescent="0.25">
      <c r="A13" s="143"/>
      <c r="B13" s="143"/>
      <c r="C13" s="169"/>
      <c r="D13" s="174" t="s">
        <v>1</v>
      </c>
      <c r="E13" s="143"/>
      <c r="F13" s="143"/>
      <c r="G13" s="54"/>
      <c r="H13" s="175">
        <v>90.665502958055839</v>
      </c>
      <c r="I13" s="175">
        <v>104.01485422337582</v>
      </c>
      <c r="J13" s="175">
        <v>117.91692859809476</v>
      </c>
      <c r="K13" s="175">
        <v>126.29162002691774</v>
      </c>
      <c r="L13" s="175">
        <v>113.08821221447653</v>
      </c>
      <c r="M13" s="175">
        <v>0</v>
      </c>
      <c r="N13" s="175">
        <v>0</v>
      </c>
      <c r="O13" s="175">
        <v>0</v>
      </c>
      <c r="P13" s="175">
        <v>0</v>
      </c>
      <c r="Q13" s="175">
        <v>0</v>
      </c>
      <c r="R13" s="171"/>
      <c r="S13" s="172"/>
      <c r="T13" s="172"/>
      <c r="U13" s="172"/>
      <c r="V13" s="172"/>
      <c r="W13" s="172"/>
      <c r="X13" s="172"/>
      <c r="Y13" s="172"/>
      <c r="Z13" s="172"/>
      <c r="AA13" s="172"/>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2"/>
      <c r="BE13" s="172"/>
      <c r="BF13" s="172"/>
      <c r="BG13" s="172"/>
      <c r="BH13" s="172"/>
      <c r="BI13" s="172"/>
      <c r="BJ13" s="172"/>
      <c r="BK13" s="146"/>
      <c r="BL13" s="146"/>
    </row>
    <row r="14" spans="1:256" outlineLevel="1" x14ac:dyDescent="0.25">
      <c r="A14" s="143"/>
      <c r="B14" s="143"/>
      <c r="C14" s="169"/>
      <c r="D14" s="174" t="s">
        <v>2</v>
      </c>
      <c r="E14" s="143"/>
      <c r="F14" s="143"/>
      <c r="G14" s="54"/>
      <c r="H14" s="175">
        <v>-4.2392508209626034E-3</v>
      </c>
      <c r="I14" s="175">
        <v>0</v>
      </c>
      <c r="J14" s="175">
        <v>0</v>
      </c>
      <c r="K14" s="175">
        <v>0</v>
      </c>
      <c r="L14" s="175">
        <v>0</v>
      </c>
      <c r="M14" s="175">
        <v>0</v>
      </c>
      <c r="N14" s="175">
        <v>0</v>
      </c>
      <c r="O14" s="175">
        <v>0</v>
      </c>
      <c r="P14" s="175">
        <v>0</v>
      </c>
      <c r="Q14" s="175">
        <v>0</v>
      </c>
      <c r="R14" s="171"/>
      <c r="S14" s="172"/>
      <c r="T14" s="172"/>
      <c r="U14" s="172"/>
      <c r="V14" s="172"/>
      <c r="W14" s="172"/>
      <c r="X14" s="172"/>
      <c r="Y14" s="172"/>
      <c r="Z14" s="172"/>
      <c r="AA14" s="172"/>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2"/>
      <c r="BE14" s="172"/>
      <c r="BF14" s="172"/>
      <c r="BG14" s="172"/>
      <c r="BH14" s="172"/>
      <c r="BI14" s="172"/>
      <c r="BJ14" s="172"/>
      <c r="BK14" s="146"/>
      <c r="BL14" s="146"/>
    </row>
    <row r="15" spans="1:256" outlineLevel="1" x14ac:dyDescent="0.25">
      <c r="A15" s="143"/>
      <c r="B15" s="143"/>
      <c r="C15" s="169"/>
      <c r="D15" s="174" t="s">
        <v>3</v>
      </c>
      <c r="E15" s="143"/>
      <c r="F15" s="143"/>
      <c r="G15" s="54"/>
      <c r="H15" s="175">
        <v>-5.3640229116797583E-2</v>
      </c>
      <c r="I15" s="175">
        <v>-0.10867225480180343</v>
      </c>
      <c r="J15" s="175">
        <v>0</v>
      </c>
      <c r="K15" s="175">
        <v>0</v>
      </c>
      <c r="L15" s="175">
        <v>0</v>
      </c>
      <c r="M15" s="175">
        <v>0</v>
      </c>
      <c r="N15" s="175">
        <v>0</v>
      </c>
      <c r="O15" s="175">
        <v>0</v>
      </c>
      <c r="P15" s="175">
        <v>0</v>
      </c>
      <c r="Q15" s="175">
        <v>0</v>
      </c>
      <c r="R15" s="171"/>
      <c r="S15" s="172"/>
      <c r="T15" s="172"/>
      <c r="U15" s="172"/>
      <c r="V15" s="172"/>
      <c r="W15" s="172"/>
      <c r="X15" s="172"/>
      <c r="Y15" s="172"/>
      <c r="Z15" s="172"/>
      <c r="AA15" s="172"/>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2"/>
      <c r="BE15" s="172"/>
      <c r="BF15" s="172"/>
      <c r="BG15" s="172"/>
      <c r="BH15" s="172"/>
      <c r="BI15" s="172"/>
      <c r="BJ15" s="172"/>
      <c r="BK15" s="146"/>
      <c r="BL15" s="146"/>
    </row>
    <row r="16" spans="1:256" outlineLevel="1" x14ac:dyDescent="0.25">
      <c r="A16" s="143"/>
      <c r="B16" s="143"/>
      <c r="C16" s="169"/>
      <c r="D16" s="174" t="s">
        <v>4</v>
      </c>
      <c r="E16" s="143"/>
      <c r="F16" s="143"/>
      <c r="G16" s="54"/>
      <c r="H16" s="175">
        <v>1.0236195918313431</v>
      </c>
      <c r="I16" s="175">
        <v>4.4295025425978958</v>
      </c>
      <c r="J16" s="175">
        <v>1.9773257131366657</v>
      </c>
      <c r="K16" s="175">
        <v>-4.7809549232607475E-2</v>
      </c>
      <c r="L16" s="175">
        <v>0</v>
      </c>
      <c r="M16" s="175">
        <v>0</v>
      </c>
      <c r="N16" s="175">
        <v>0</v>
      </c>
      <c r="O16" s="175">
        <v>0</v>
      </c>
      <c r="P16" s="175">
        <v>0</v>
      </c>
      <c r="Q16" s="175">
        <v>0</v>
      </c>
      <c r="R16" s="171"/>
      <c r="S16" s="172"/>
      <c r="T16" s="172"/>
      <c r="U16" s="172"/>
      <c r="V16" s="172"/>
      <c r="W16" s="172"/>
      <c r="X16" s="172"/>
      <c r="Y16" s="172"/>
      <c r="Z16" s="172"/>
      <c r="AA16" s="172"/>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2"/>
      <c r="BE16" s="172"/>
      <c r="BF16" s="172"/>
      <c r="BG16" s="172"/>
      <c r="BH16" s="172"/>
      <c r="BI16" s="172"/>
      <c r="BJ16" s="172"/>
      <c r="BK16" s="146"/>
      <c r="BL16" s="146"/>
    </row>
    <row r="17" spans="1:64" ht="12.75" customHeight="1" outlineLevel="1" x14ac:dyDescent="0.25">
      <c r="A17" s="143"/>
      <c r="B17" s="143"/>
      <c r="C17" s="169"/>
      <c r="D17" s="174" t="s">
        <v>5</v>
      </c>
      <c r="E17" s="143"/>
      <c r="F17" s="143"/>
      <c r="G17" s="54"/>
      <c r="H17" s="175">
        <v>50.819795727336341</v>
      </c>
      <c r="I17" s="175">
        <v>11.234857764391448</v>
      </c>
      <c r="J17" s="175">
        <v>7.9431794259082125</v>
      </c>
      <c r="K17" s="175">
        <v>22.340640925873426</v>
      </c>
      <c r="L17" s="175">
        <v>22.42655659574762</v>
      </c>
      <c r="M17" s="175">
        <v>0</v>
      </c>
      <c r="N17" s="175">
        <v>0</v>
      </c>
      <c r="O17" s="175">
        <v>0</v>
      </c>
      <c r="P17" s="175">
        <v>0</v>
      </c>
      <c r="Q17" s="175">
        <v>0</v>
      </c>
      <c r="R17" s="171"/>
      <c r="S17" s="172"/>
      <c r="T17" s="172"/>
      <c r="U17" s="172"/>
      <c r="V17" s="172"/>
      <c r="W17" s="172"/>
      <c r="X17" s="172"/>
      <c r="Y17" s="172"/>
      <c r="Z17" s="172"/>
      <c r="AA17" s="172"/>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2"/>
      <c r="BE17" s="172"/>
      <c r="BF17" s="172"/>
      <c r="BG17" s="172"/>
      <c r="BH17" s="172"/>
      <c r="BI17" s="172"/>
      <c r="BJ17" s="172"/>
      <c r="BK17" s="146"/>
      <c r="BL17" s="146"/>
    </row>
    <row r="18" spans="1:64" ht="12.75" customHeight="1" outlineLevel="1" x14ac:dyDescent="0.25">
      <c r="A18" s="143"/>
      <c r="B18" s="143"/>
      <c r="C18" s="169"/>
      <c r="D18" s="174" t="s">
        <v>6</v>
      </c>
      <c r="E18" s="143"/>
      <c r="F18" s="143"/>
      <c r="G18" s="54"/>
      <c r="H18" s="175">
        <v>9.4616417078608936</v>
      </c>
      <c r="I18" s="175">
        <v>12.283312684365542</v>
      </c>
      <c r="J18" s="175">
        <v>7.9867288782924213</v>
      </c>
      <c r="K18" s="175">
        <v>3.6149375697586223</v>
      </c>
      <c r="L18" s="175">
        <v>3.3037522328765405</v>
      </c>
      <c r="M18" s="175">
        <v>0</v>
      </c>
      <c r="N18" s="175">
        <v>0</v>
      </c>
      <c r="O18" s="175">
        <v>0</v>
      </c>
      <c r="P18" s="175">
        <v>0</v>
      </c>
      <c r="Q18" s="175">
        <v>0</v>
      </c>
      <c r="R18" s="171"/>
      <c r="S18" s="172"/>
      <c r="T18" s="172"/>
      <c r="U18" s="172"/>
      <c r="V18" s="172"/>
      <c r="W18" s="172"/>
      <c r="X18" s="172"/>
      <c r="Y18" s="172"/>
      <c r="Z18" s="172"/>
      <c r="AA18" s="172"/>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2"/>
      <c r="BE18" s="172"/>
      <c r="BF18" s="172"/>
      <c r="BG18" s="172"/>
      <c r="BH18" s="172"/>
      <c r="BI18" s="172"/>
      <c r="BJ18" s="172"/>
      <c r="BK18" s="146"/>
      <c r="BL18" s="146"/>
    </row>
    <row r="19" spans="1:64" ht="12.75" customHeight="1" outlineLevel="1" x14ac:dyDescent="0.25">
      <c r="A19" s="143"/>
      <c r="B19" s="143"/>
      <c r="C19" s="169"/>
      <c r="D19" s="174" t="s">
        <v>7</v>
      </c>
      <c r="E19" s="143"/>
      <c r="F19" s="143"/>
      <c r="G19" s="54"/>
      <c r="H19" s="175">
        <v>0</v>
      </c>
      <c r="I19" s="175">
        <v>0</v>
      </c>
      <c r="J19" s="175">
        <v>0</v>
      </c>
      <c r="K19" s="175">
        <v>0</v>
      </c>
      <c r="L19" s="175">
        <v>0</v>
      </c>
      <c r="M19" s="175">
        <v>0</v>
      </c>
      <c r="N19" s="175">
        <v>0</v>
      </c>
      <c r="O19" s="175">
        <v>0</v>
      </c>
      <c r="P19" s="175">
        <v>0</v>
      </c>
      <c r="Q19" s="175">
        <v>0</v>
      </c>
      <c r="R19" s="171"/>
      <c r="S19" s="172"/>
      <c r="T19" s="172"/>
      <c r="U19" s="172"/>
      <c r="V19" s="172"/>
      <c r="W19" s="172"/>
      <c r="X19" s="172"/>
      <c r="Y19" s="172"/>
      <c r="Z19" s="172"/>
      <c r="AA19" s="172"/>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172"/>
      <c r="BE19" s="172"/>
      <c r="BF19" s="172"/>
      <c r="BG19" s="172"/>
      <c r="BH19" s="172"/>
      <c r="BI19" s="172"/>
      <c r="BJ19" s="172"/>
      <c r="BK19" s="146"/>
      <c r="BL19" s="146"/>
    </row>
    <row r="20" spans="1:64" ht="12.75" customHeight="1" outlineLevel="1" x14ac:dyDescent="0.25">
      <c r="A20" s="143"/>
      <c r="B20" s="143"/>
      <c r="C20" s="169"/>
      <c r="D20" s="174" t="s">
        <v>8</v>
      </c>
      <c r="E20" s="143"/>
      <c r="F20" s="143"/>
      <c r="G20" s="54"/>
      <c r="H20" s="175">
        <v>0</v>
      </c>
      <c r="I20" s="175">
        <v>0</v>
      </c>
      <c r="J20" s="175">
        <v>0</v>
      </c>
      <c r="K20" s="175">
        <v>0</v>
      </c>
      <c r="L20" s="175">
        <v>0</v>
      </c>
      <c r="M20" s="175">
        <v>0</v>
      </c>
      <c r="N20" s="175">
        <v>0</v>
      </c>
      <c r="O20" s="175">
        <v>0</v>
      </c>
      <c r="P20" s="175">
        <v>0</v>
      </c>
      <c r="Q20" s="175">
        <v>0</v>
      </c>
      <c r="R20" s="171"/>
      <c r="S20" s="172"/>
      <c r="T20" s="172"/>
      <c r="U20" s="172"/>
      <c r="V20" s="172"/>
      <c r="W20" s="172"/>
      <c r="X20" s="172"/>
      <c r="Y20" s="172"/>
      <c r="Z20" s="172"/>
      <c r="AA20" s="172"/>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2"/>
      <c r="BE20" s="172"/>
      <c r="BF20" s="172"/>
      <c r="BG20" s="172"/>
      <c r="BH20" s="172"/>
      <c r="BI20" s="172"/>
      <c r="BJ20" s="172"/>
      <c r="BK20" s="146"/>
      <c r="BL20" s="146"/>
    </row>
    <row r="21" spans="1:64" ht="12.75" customHeight="1" outlineLevel="1" x14ac:dyDescent="0.25">
      <c r="A21" s="143"/>
      <c r="B21" s="143"/>
      <c r="C21" s="169"/>
      <c r="D21" s="174" t="s">
        <v>14</v>
      </c>
      <c r="E21" s="143"/>
      <c r="F21" s="143"/>
      <c r="G21" s="54"/>
      <c r="H21" s="175">
        <v>3.6111160406376319</v>
      </c>
      <c r="I21" s="175">
        <v>0</v>
      </c>
      <c r="J21" s="175">
        <v>0</v>
      </c>
      <c r="K21" s="175">
        <v>0</v>
      </c>
      <c r="L21" s="175">
        <v>0</v>
      </c>
      <c r="M21" s="175">
        <v>0</v>
      </c>
      <c r="N21" s="175">
        <v>0</v>
      </c>
      <c r="O21" s="175">
        <v>0</v>
      </c>
      <c r="P21" s="175">
        <v>0</v>
      </c>
      <c r="Q21" s="175">
        <v>0</v>
      </c>
      <c r="R21" s="171"/>
      <c r="S21" s="172"/>
      <c r="T21" s="172"/>
      <c r="U21" s="172"/>
      <c r="V21" s="172"/>
      <c r="W21" s="172"/>
      <c r="X21" s="172"/>
      <c r="Y21" s="172"/>
      <c r="Z21" s="172"/>
      <c r="AA21" s="172"/>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2"/>
      <c r="BE21" s="172"/>
      <c r="BF21" s="172"/>
      <c r="BG21" s="172"/>
      <c r="BH21" s="172"/>
      <c r="BI21" s="172"/>
      <c r="BJ21" s="172"/>
      <c r="BK21" s="146"/>
      <c r="BL21" s="146"/>
    </row>
    <row r="22" spans="1:64" ht="12.75" customHeight="1" outlineLevel="1" x14ac:dyDescent="0.25">
      <c r="A22" s="143"/>
      <c r="B22" s="143"/>
      <c r="C22" s="169"/>
      <c r="D22" s="174">
        <v>0</v>
      </c>
      <c r="E22" s="143"/>
      <c r="F22" s="143"/>
      <c r="G22" s="54"/>
      <c r="H22" s="175">
        <v>0</v>
      </c>
      <c r="I22" s="175">
        <v>0</v>
      </c>
      <c r="J22" s="175">
        <v>0</v>
      </c>
      <c r="K22" s="175">
        <v>0</v>
      </c>
      <c r="L22" s="175">
        <v>0</v>
      </c>
      <c r="M22" s="175">
        <v>0</v>
      </c>
      <c r="N22" s="175">
        <v>0</v>
      </c>
      <c r="O22" s="175">
        <v>0</v>
      </c>
      <c r="P22" s="175">
        <v>0</v>
      </c>
      <c r="Q22" s="175">
        <v>0</v>
      </c>
      <c r="R22" s="171"/>
      <c r="S22" s="172"/>
      <c r="T22" s="172"/>
      <c r="U22" s="172"/>
      <c r="V22" s="172"/>
      <c r="W22" s="172"/>
      <c r="X22" s="172"/>
      <c r="Y22" s="172"/>
      <c r="Z22" s="172"/>
      <c r="AA22" s="172"/>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2"/>
      <c r="BE22" s="172"/>
      <c r="BF22" s="172"/>
      <c r="BG22" s="172"/>
      <c r="BH22" s="172"/>
      <c r="BI22" s="172"/>
      <c r="BJ22" s="172"/>
      <c r="BK22" s="146"/>
      <c r="BL22" s="146"/>
    </row>
    <row r="23" spans="1:64" ht="12.75" customHeight="1" outlineLevel="1" x14ac:dyDescent="0.25">
      <c r="A23" s="143"/>
      <c r="B23" s="143"/>
      <c r="C23" s="169"/>
      <c r="D23" s="174">
        <v>0</v>
      </c>
      <c r="E23" s="143"/>
      <c r="F23" s="143"/>
      <c r="G23" s="54"/>
      <c r="H23" s="175">
        <v>0</v>
      </c>
      <c r="I23" s="175">
        <v>0</v>
      </c>
      <c r="J23" s="175">
        <v>0</v>
      </c>
      <c r="K23" s="175">
        <v>0</v>
      </c>
      <c r="L23" s="175">
        <v>0</v>
      </c>
      <c r="M23" s="175">
        <v>0</v>
      </c>
      <c r="N23" s="175">
        <v>0</v>
      </c>
      <c r="O23" s="175">
        <v>0</v>
      </c>
      <c r="P23" s="175">
        <v>0</v>
      </c>
      <c r="Q23" s="175">
        <v>0</v>
      </c>
      <c r="R23" s="171"/>
      <c r="S23" s="172"/>
      <c r="T23" s="172"/>
      <c r="U23" s="172"/>
      <c r="V23" s="172"/>
      <c r="W23" s="172"/>
      <c r="X23" s="172"/>
      <c r="Y23" s="172"/>
      <c r="Z23" s="172"/>
      <c r="AA23" s="172"/>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2"/>
      <c r="BE23" s="172"/>
      <c r="BF23" s="172"/>
      <c r="BG23" s="172"/>
      <c r="BH23" s="172"/>
      <c r="BI23" s="172"/>
      <c r="BJ23" s="172"/>
      <c r="BK23" s="146"/>
      <c r="BL23" s="146"/>
    </row>
    <row r="24" spans="1:64" ht="12.75" customHeight="1" outlineLevel="1" x14ac:dyDescent="0.25">
      <c r="A24" s="143"/>
      <c r="B24" s="143"/>
      <c r="C24" s="169"/>
      <c r="D24" s="174">
        <v>0</v>
      </c>
      <c r="E24" s="143"/>
      <c r="F24" s="143"/>
      <c r="G24" s="54"/>
      <c r="H24" s="175">
        <v>0</v>
      </c>
      <c r="I24" s="175">
        <v>0</v>
      </c>
      <c r="J24" s="175">
        <v>0</v>
      </c>
      <c r="K24" s="175">
        <v>0</v>
      </c>
      <c r="L24" s="175">
        <v>0</v>
      </c>
      <c r="M24" s="175">
        <v>0</v>
      </c>
      <c r="N24" s="175">
        <v>0</v>
      </c>
      <c r="O24" s="175">
        <v>0</v>
      </c>
      <c r="P24" s="175">
        <v>0</v>
      </c>
      <c r="Q24" s="175">
        <v>0</v>
      </c>
      <c r="R24" s="171"/>
      <c r="S24" s="172"/>
      <c r="T24" s="172"/>
      <c r="U24" s="172"/>
      <c r="V24" s="172"/>
      <c r="W24" s="172"/>
      <c r="X24" s="172"/>
      <c r="Y24" s="172"/>
      <c r="Z24" s="172"/>
      <c r="AA24" s="172"/>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2"/>
      <c r="BE24" s="172"/>
      <c r="BF24" s="172"/>
      <c r="BG24" s="172"/>
      <c r="BH24" s="172"/>
      <c r="BI24" s="172"/>
      <c r="BJ24" s="172"/>
      <c r="BK24" s="146"/>
      <c r="BL24" s="146"/>
    </row>
    <row r="25" spans="1:64" ht="12.75" customHeight="1" outlineLevel="1" x14ac:dyDescent="0.25">
      <c r="A25" s="143"/>
      <c r="B25" s="143"/>
      <c r="C25" s="169"/>
      <c r="D25" s="174">
        <v>0</v>
      </c>
      <c r="E25" s="143"/>
      <c r="F25" s="143"/>
      <c r="G25" s="54"/>
      <c r="H25" s="175">
        <v>0</v>
      </c>
      <c r="I25" s="175">
        <v>0</v>
      </c>
      <c r="J25" s="175">
        <v>0</v>
      </c>
      <c r="K25" s="175">
        <v>0</v>
      </c>
      <c r="L25" s="175">
        <v>0</v>
      </c>
      <c r="M25" s="175">
        <v>0</v>
      </c>
      <c r="N25" s="175">
        <v>0</v>
      </c>
      <c r="O25" s="175">
        <v>0</v>
      </c>
      <c r="P25" s="175">
        <v>0</v>
      </c>
      <c r="Q25" s="175">
        <v>0</v>
      </c>
      <c r="R25" s="171"/>
      <c r="S25" s="172"/>
      <c r="T25" s="172"/>
      <c r="U25" s="172"/>
      <c r="V25" s="172"/>
      <c r="W25" s="172"/>
      <c r="X25" s="172"/>
      <c r="Y25" s="172"/>
      <c r="Z25" s="172"/>
      <c r="AA25" s="172"/>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2"/>
      <c r="BE25" s="172"/>
      <c r="BF25" s="172"/>
      <c r="BG25" s="172"/>
      <c r="BH25" s="172"/>
      <c r="BI25" s="172"/>
      <c r="BJ25" s="172"/>
      <c r="BK25" s="146"/>
      <c r="BL25" s="146"/>
    </row>
    <row r="26" spans="1:64" ht="12.75" customHeight="1" outlineLevel="1" x14ac:dyDescent="0.25">
      <c r="A26" s="143"/>
      <c r="B26" s="143"/>
      <c r="C26" s="169"/>
      <c r="D26" s="174">
        <v>0</v>
      </c>
      <c r="E26" s="143"/>
      <c r="F26" s="143"/>
      <c r="G26" s="54"/>
      <c r="H26" s="175">
        <v>0</v>
      </c>
      <c r="I26" s="175">
        <v>0</v>
      </c>
      <c r="J26" s="175">
        <v>0</v>
      </c>
      <c r="K26" s="175">
        <v>0</v>
      </c>
      <c r="L26" s="175">
        <v>0</v>
      </c>
      <c r="M26" s="175">
        <v>0</v>
      </c>
      <c r="N26" s="175">
        <v>0</v>
      </c>
      <c r="O26" s="175">
        <v>0</v>
      </c>
      <c r="P26" s="175">
        <v>0</v>
      </c>
      <c r="Q26" s="175">
        <v>0</v>
      </c>
      <c r="R26" s="171"/>
      <c r="S26" s="172"/>
      <c r="T26" s="172"/>
      <c r="U26" s="172"/>
      <c r="V26" s="172"/>
      <c r="W26" s="172"/>
      <c r="X26" s="172"/>
      <c r="Y26" s="172"/>
      <c r="Z26" s="172"/>
      <c r="AA26" s="172"/>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2"/>
      <c r="BE26" s="172"/>
      <c r="BF26" s="172"/>
      <c r="BG26" s="172"/>
      <c r="BH26" s="172"/>
      <c r="BI26" s="172"/>
      <c r="BJ26" s="172"/>
      <c r="BK26" s="146"/>
      <c r="BL26" s="146"/>
    </row>
    <row r="27" spans="1:64" ht="12.75" customHeight="1" outlineLevel="1" x14ac:dyDescent="0.25">
      <c r="A27" s="143"/>
      <c r="B27" s="143"/>
      <c r="C27" s="169"/>
      <c r="D27" s="174">
        <v>0</v>
      </c>
      <c r="E27" s="143"/>
      <c r="F27" s="143"/>
      <c r="G27" s="54"/>
      <c r="H27" s="175">
        <v>0</v>
      </c>
      <c r="I27" s="175">
        <v>0</v>
      </c>
      <c r="J27" s="175">
        <v>0</v>
      </c>
      <c r="K27" s="175">
        <v>0</v>
      </c>
      <c r="L27" s="175">
        <v>0</v>
      </c>
      <c r="M27" s="175">
        <v>0</v>
      </c>
      <c r="N27" s="175">
        <v>0</v>
      </c>
      <c r="O27" s="175">
        <v>0</v>
      </c>
      <c r="P27" s="175">
        <v>0</v>
      </c>
      <c r="Q27" s="175">
        <v>0</v>
      </c>
      <c r="R27" s="171"/>
      <c r="S27" s="172"/>
      <c r="T27" s="172"/>
      <c r="U27" s="172"/>
      <c r="V27" s="172"/>
      <c r="W27" s="172"/>
      <c r="X27" s="172"/>
      <c r="Y27" s="172"/>
      <c r="Z27" s="172"/>
      <c r="AA27" s="172"/>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2"/>
      <c r="BE27" s="172"/>
      <c r="BF27" s="172"/>
      <c r="BG27" s="172"/>
      <c r="BH27" s="172"/>
      <c r="BI27" s="172"/>
      <c r="BJ27" s="172"/>
      <c r="BK27" s="146"/>
      <c r="BL27" s="146"/>
    </row>
    <row r="28" spans="1:64" ht="12.75" customHeight="1" outlineLevel="1" x14ac:dyDescent="0.25">
      <c r="A28" s="143"/>
      <c r="B28" s="143"/>
      <c r="C28" s="169"/>
      <c r="D28" s="174">
        <v>0</v>
      </c>
      <c r="E28" s="143"/>
      <c r="F28" s="143"/>
      <c r="G28" s="54"/>
      <c r="H28" s="175">
        <v>0</v>
      </c>
      <c r="I28" s="175">
        <v>0</v>
      </c>
      <c r="J28" s="175">
        <v>0</v>
      </c>
      <c r="K28" s="175">
        <v>0</v>
      </c>
      <c r="L28" s="175">
        <v>0</v>
      </c>
      <c r="M28" s="175">
        <v>0</v>
      </c>
      <c r="N28" s="175">
        <v>0</v>
      </c>
      <c r="O28" s="175">
        <v>0</v>
      </c>
      <c r="P28" s="175">
        <v>0</v>
      </c>
      <c r="Q28" s="175">
        <v>0</v>
      </c>
      <c r="R28" s="171"/>
      <c r="S28" s="172"/>
      <c r="T28" s="172"/>
      <c r="U28" s="172"/>
      <c r="V28" s="172"/>
      <c r="W28" s="172"/>
      <c r="X28" s="172"/>
      <c r="Y28" s="172"/>
      <c r="Z28" s="172"/>
      <c r="AA28" s="172"/>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2"/>
      <c r="BE28" s="172"/>
      <c r="BF28" s="172"/>
      <c r="BG28" s="172"/>
      <c r="BH28" s="172"/>
      <c r="BI28" s="172"/>
      <c r="BJ28" s="172"/>
      <c r="BK28" s="146"/>
      <c r="BL28" s="146"/>
    </row>
    <row r="29" spans="1:64" ht="12.75" customHeight="1" outlineLevel="1" x14ac:dyDescent="0.25">
      <c r="A29" s="143"/>
      <c r="B29" s="143"/>
      <c r="C29" s="169"/>
      <c r="D29" s="174">
        <v>0</v>
      </c>
      <c r="E29" s="143"/>
      <c r="F29" s="143"/>
      <c r="G29" s="54"/>
      <c r="H29" s="175">
        <v>0</v>
      </c>
      <c r="I29" s="175">
        <v>0</v>
      </c>
      <c r="J29" s="175">
        <v>0</v>
      </c>
      <c r="K29" s="175">
        <v>0</v>
      </c>
      <c r="L29" s="175">
        <v>0</v>
      </c>
      <c r="M29" s="175">
        <v>0</v>
      </c>
      <c r="N29" s="175">
        <v>0</v>
      </c>
      <c r="O29" s="175">
        <v>0</v>
      </c>
      <c r="P29" s="175">
        <v>0</v>
      </c>
      <c r="Q29" s="175">
        <v>0</v>
      </c>
      <c r="R29" s="171"/>
      <c r="S29" s="172"/>
      <c r="T29" s="172"/>
      <c r="U29" s="172"/>
      <c r="V29" s="172"/>
      <c r="W29" s="172"/>
      <c r="X29" s="172"/>
      <c r="Y29" s="172"/>
      <c r="Z29" s="172"/>
      <c r="AA29" s="172"/>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2"/>
      <c r="BE29" s="172"/>
      <c r="BF29" s="172"/>
      <c r="BG29" s="172"/>
      <c r="BH29" s="172"/>
      <c r="BI29" s="172"/>
      <c r="BJ29" s="172"/>
      <c r="BK29" s="146"/>
      <c r="BL29" s="146"/>
    </row>
    <row r="30" spans="1:64" ht="12.75" customHeight="1" outlineLevel="1" x14ac:dyDescent="0.25">
      <c r="A30" s="143"/>
      <c r="B30" s="143"/>
      <c r="C30" s="169"/>
      <c r="D30" s="174">
        <v>0</v>
      </c>
      <c r="E30" s="143"/>
      <c r="F30" s="143"/>
      <c r="G30" s="54"/>
      <c r="H30" s="175">
        <v>0</v>
      </c>
      <c r="I30" s="175">
        <v>0</v>
      </c>
      <c r="J30" s="175">
        <v>0</v>
      </c>
      <c r="K30" s="175">
        <v>0</v>
      </c>
      <c r="L30" s="175">
        <v>0</v>
      </c>
      <c r="M30" s="175">
        <v>0</v>
      </c>
      <c r="N30" s="175">
        <v>0</v>
      </c>
      <c r="O30" s="175">
        <v>0</v>
      </c>
      <c r="P30" s="175">
        <v>0</v>
      </c>
      <c r="Q30" s="175">
        <v>0</v>
      </c>
      <c r="R30" s="171"/>
      <c r="S30" s="172"/>
      <c r="T30" s="172"/>
      <c r="U30" s="172"/>
      <c r="V30" s="172"/>
      <c r="W30" s="172"/>
      <c r="X30" s="172"/>
      <c r="Y30" s="172"/>
      <c r="Z30" s="172"/>
      <c r="AA30" s="172"/>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172"/>
      <c r="BE30" s="172"/>
      <c r="BF30" s="172"/>
      <c r="BG30" s="172"/>
      <c r="BH30" s="172"/>
      <c r="BI30" s="172"/>
      <c r="BJ30" s="172"/>
      <c r="BK30" s="146"/>
      <c r="BL30" s="146"/>
    </row>
    <row r="31" spans="1:64" ht="12.75" customHeight="1" outlineLevel="1" x14ac:dyDescent="0.25">
      <c r="A31" s="143"/>
      <c r="B31" s="143"/>
      <c r="C31" s="169"/>
      <c r="D31" s="174">
        <v>0</v>
      </c>
      <c r="E31" s="143"/>
      <c r="F31" s="143"/>
      <c r="G31" s="54"/>
      <c r="H31" s="175">
        <v>0</v>
      </c>
      <c r="I31" s="175">
        <v>0</v>
      </c>
      <c r="J31" s="175">
        <v>0</v>
      </c>
      <c r="K31" s="175">
        <v>0</v>
      </c>
      <c r="L31" s="175">
        <v>0</v>
      </c>
      <c r="M31" s="175">
        <v>0</v>
      </c>
      <c r="N31" s="175">
        <v>0</v>
      </c>
      <c r="O31" s="175">
        <v>0</v>
      </c>
      <c r="P31" s="175">
        <v>0</v>
      </c>
      <c r="Q31" s="175">
        <v>0</v>
      </c>
      <c r="R31" s="171"/>
      <c r="S31" s="172"/>
      <c r="T31" s="172"/>
      <c r="U31" s="172"/>
      <c r="V31" s="172"/>
      <c r="W31" s="172"/>
      <c r="X31" s="172"/>
      <c r="Y31" s="172"/>
      <c r="Z31" s="172"/>
      <c r="AA31" s="172"/>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2"/>
      <c r="BE31" s="172"/>
      <c r="BF31" s="172"/>
      <c r="BG31" s="172"/>
      <c r="BH31" s="172"/>
      <c r="BI31" s="172"/>
      <c r="BJ31" s="172"/>
      <c r="BK31" s="146"/>
      <c r="BL31" s="146"/>
    </row>
    <row r="32" spans="1:64" ht="12.75" customHeight="1" outlineLevel="1" x14ac:dyDescent="0.25">
      <c r="A32" s="143"/>
      <c r="B32" s="143"/>
      <c r="C32" s="169"/>
      <c r="D32" s="174">
        <v>0</v>
      </c>
      <c r="E32" s="143"/>
      <c r="F32" s="143"/>
      <c r="G32" s="54"/>
      <c r="H32" s="175">
        <v>0</v>
      </c>
      <c r="I32" s="175">
        <v>0</v>
      </c>
      <c r="J32" s="175">
        <v>0</v>
      </c>
      <c r="K32" s="175">
        <v>0</v>
      </c>
      <c r="L32" s="175">
        <v>0</v>
      </c>
      <c r="M32" s="175">
        <v>0</v>
      </c>
      <c r="N32" s="175">
        <v>0</v>
      </c>
      <c r="O32" s="175">
        <v>0</v>
      </c>
      <c r="P32" s="175">
        <v>0</v>
      </c>
      <c r="Q32" s="175">
        <v>0</v>
      </c>
      <c r="R32" s="171"/>
      <c r="S32" s="172"/>
      <c r="T32" s="172"/>
      <c r="U32" s="172"/>
      <c r="V32" s="172"/>
      <c r="W32" s="172"/>
      <c r="X32" s="172"/>
      <c r="Y32" s="172"/>
      <c r="Z32" s="172"/>
      <c r="AA32" s="172"/>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2"/>
      <c r="BE32" s="172"/>
      <c r="BF32" s="172"/>
      <c r="BG32" s="172"/>
      <c r="BH32" s="172"/>
      <c r="BI32" s="172"/>
      <c r="BJ32" s="172"/>
      <c r="BK32" s="146"/>
      <c r="BL32" s="146"/>
    </row>
    <row r="33" spans="1:256" outlineLevel="1" x14ac:dyDescent="0.25">
      <c r="A33" s="143"/>
      <c r="B33" s="143"/>
      <c r="C33" s="169"/>
      <c r="D33" s="174">
        <v>0</v>
      </c>
      <c r="E33" s="143"/>
      <c r="F33" s="143"/>
      <c r="G33" s="54"/>
      <c r="H33" s="175">
        <v>0</v>
      </c>
      <c r="I33" s="175">
        <v>0</v>
      </c>
      <c r="J33" s="175">
        <v>0</v>
      </c>
      <c r="K33" s="175">
        <v>0</v>
      </c>
      <c r="L33" s="175">
        <v>0</v>
      </c>
      <c r="M33" s="175">
        <v>0</v>
      </c>
      <c r="N33" s="175">
        <v>0</v>
      </c>
      <c r="O33" s="175">
        <v>0</v>
      </c>
      <c r="P33" s="175">
        <v>0</v>
      </c>
      <c r="Q33" s="175">
        <v>0</v>
      </c>
      <c r="R33" s="171"/>
      <c r="S33" s="172"/>
      <c r="T33" s="172"/>
      <c r="U33" s="172"/>
      <c r="V33" s="172"/>
      <c r="W33" s="172"/>
      <c r="X33" s="172"/>
      <c r="Y33" s="172"/>
      <c r="Z33" s="172"/>
      <c r="AA33" s="172"/>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173"/>
      <c r="BD33" s="172"/>
      <c r="BE33" s="172"/>
      <c r="BF33" s="172"/>
      <c r="BG33" s="172"/>
      <c r="BH33" s="172"/>
      <c r="BI33" s="172"/>
      <c r="BJ33" s="172"/>
      <c r="BK33" s="146"/>
      <c r="BL33" s="146"/>
    </row>
    <row r="34" spans="1:256" outlineLevel="1" x14ac:dyDescent="0.25">
      <c r="A34" s="143"/>
      <c r="B34" s="143"/>
      <c r="C34" s="169"/>
      <c r="D34" s="174">
        <v>0</v>
      </c>
      <c r="E34" s="143"/>
      <c r="F34" s="143"/>
      <c r="G34" s="54"/>
      <c r="H34" s="175">
        <v>0</v>
      </c>
      <c r="I34" s="175">
        <v>0</v>
      </c>
      <c r="J34" s="175">
        <v>0</v>
      </c>
      <c r="K34" s="175">
        <v>0</v>
      </c>
      <c r="L34" s="175">
        <v>0</v>
      </c>
      <c r="M34" s="175">
        <v>0</v>
      </c>
      <c r="N34" s="175">
        <v>0</v>
      </c>
      <c r="O34" s="175">
        <v>0</v>
      </c>
      <c r="P34" s="175">
        <v>0</v>
      </c>
      <c r="Q34" s="175">
        <v>0</v>
      </c>
      <c r="R34" s="171"/>
      <c r="S34" s="172"/>
      <c r="T34" s="172"/>
      <c r="U34" s="172"/>
      <c r="V34" s="172"/>
      <c r="W34" s="172"/>
      <c r="X34" s="172"/>
      <c r="Y34" s="172"/>
      <c r="Z34" s="172"/>
      <c r="AA34" s="172"/>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2"/>
      <c r="BE34" s="172"/>
      <c r="BF34" s="172"/>
      <c r="BG34" s="172"/>
      <c r="BH34" s="172"/>
      <c r="BI34" s="172"/>
      <c r="BJ34" s="172"/>
      <c r="BK34" s="146"/>
      <c r="BL34" s="146"/>
    </row>
    <row r="35" spans="1:256" outlineLevel="1" x14ac:dyDescent="0.25">
      <c r="A35" s="143"/>
      <c r="B35" s="143"/>
      <c r="C35" s="169"/>
      <c r="D35" s="174">
        <v>0</v>
      </c>
      <c r="E35" s="143"/>
      <c r="F35" s="143"/>
      <c r="G35" s="54"/>
      <c r="H35" s="175">
        <v>0</v>
      </c>
      <c r="I35" s="175">
        <v>0</v>
      </c>
      <c r="J35" s="175">
        <v>0</v>
      </c>
      <c r="K35" s="175">
        <v>0</v>
      </c>
      <c r="L35" s="175">
        <v>0</v>
      </c>
      <c r="M35" s="175">
        <v>0</v>
      </c>
      <c r="N35" s="175">
        <v>0</v>
      </c>
      <c r="O35" s="175">
        <v>0</v>
      </c>
      <c r="P35" s="175">
        <v>0</v>
      </c>
      <c r="Q35" s="175">
        <v>0</v>
      </c>
      <c r="R35" s="171"/>
      <c r="S35" s="172"/>
      <c r="T35" s="172"/>
      <c r="U35" s="172"/>
      <c r="V35" s="172"/>
      <c r="W35" s="172"/>
      <c r="X35" s="172"/>
      <c r="Y35" s="172"/>
      <c r="Z35" s="172"/>
      <c r="AA35" s="172"/>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2"/>
      <c r="BE35" s="172"/>
      <c r="BF35" s="172"/>
      <c r="BG35" s="172"/>
      <c r="BH35" s="172"/>
      <c r="BI35" s="172"/>
      <c r="BJ35" s="172"/>
      <c r="BK35" s="146"/>
      <c r="BL35" s="146"/>
    </row>
    <row r="36" spans="1:256" outlineLevel="1" x14ac:dyDescent="0.25">
      <c r="A36" s="143"/>
      <c r="B36" s="143"/>
      <c r="C36" s="169"/>
      <c r="D36" s="174">
        <v>0</v>
      </c>
      <c r="E36" s="143"/>
      <c r="F36" s="143"/>
      <c r="G36" s="54"/>
      <c r="H36" s="175">
        <v>0</v>
      </c>
      <c r="I36" s="175">
        <v>0</v>
      </c>
      <c r="J36" s="175">
        <v>0</v>
      </c>
      <c r="K36" s="175">
        <v>0</v>
      </c>
      <c r="L36" s="175">
        <v>0</v>
      </c>
      <c r="M36" s="175">
        <v>0</v>
      </c>
      <c r="N36" s="175">
        <v>0</v>
      </c>
      <c r="O36" s="175">
        <v>0</v>
      </c>
      <c r="P36" s="175">
        <v>0</v>
      </c>
      <c r="Q36" s="175">
        <v>0</v>
      </c>
      <c r="R36" s="171"/>
      <c r="S36" s="172"/>
      <c r="T36" s="172"/>
      <c r="U36" s="172"/>
      <c r="V36" s="172"/>
      <c r="W36" s="172"/>
      <c r="X36" s="172"/>
      <c r="Y36" s="172"/>
      <c r="Z36" s="172"/>
      <c r="AA36" s="172"/>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2"/>
      <c r="BE36" s="172"/>
      <c r="BF36" s="172"/>
      <c r="BG36" s="172"/>
      <c r="BH36" s="172"/>
      <c r="BI36" s="172"/>
      <c r="BJ36" s="172"/>
      <c r="BK36" s="146"/>
      <c r="BL36" s="146"/>
    </row>
    <row r="37" spans="1:256" outlineLevel="1" x14ac:dyDescent="0.25">
      <c r="A37" s="143"/>
      <c r="B37" s="143"/>
      <c r="C37" s="169"/>
      <c r="D37" s="174">
        <v>0</v>
      </c>
      <c r="E37" s="143"/>
      <c r="F37" s="143"/>
      <c r="G37" s="54"/>
      <c r="H37" s="175">
        <v>0</v>
      </c>
      <c r="I37" s="175">
        <v>0</v>
      </c>
      <c r="J37" s="175">
        <v>0</v>
      </c>
      <c r="K37" s="175">
        <v>0</v>
      </c>
      <c r="L37" s="175">
        <v>0</v>
      </c>
      <c r="M37" s="175">
        <v>0</v>
      </c>
      <c r="N37" s="175">
        <v>0</v>
      </c>
      <c r="O37" s="175">
        <v>0</v>
      </c>
      <c r="P37" s="175">
        <v>0</v>
      </c>
      <c r="Q37" s="175">
        <v>0</v>
      </c>
      <c r="R37" s="171"/>
      <c r="S37" s="172"/>
      <c r="T37" s="172"/>
      <c r="U37" s="172"/>
      <c r="V37" s="172"/>
      <c r="W37" s="172"/>
      <c r="X37" s="172"/>
      <c r="Y37" s="172"/>
      <c r="Z37" s="172"/>
      <c r="AA37" s="172"/>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2"/>
      <c r="BE37" s="172"/>
      <c r="BF37" s="172"/>
      <c r="BG37" s="172"/>
      <c r="BH37" s="172"/>
      <c r="BI37" s="172"/>
      <c r="BJ37" s="172"/>
      <c r="BK37" s="146"/>
      <c r="BL37" s="146"/>
    </row>
    <row r="38" spans="1:256" outlineLevel="1" x14ac:dyDescent="0.25">
      <c r="A38" s="143"/>
      <c r="B38" s="143"/>
      <c r="C38" s="169"/>
      <c r="D38" s="174">
        <v>0</v>
      </c>
      <c r="E38" s="143"/>
      <c r="F38" s="143"/>
      <c r="G38" s="54"/>
      <c r="H38" s="175">
        <v>0</v>
      </c>
      <c r="I38" s="175">
        <v>0</v>
      </c>
      <c r="J38" s="175">
        <v>0</v>
      </c>
      <c r="K38" s="175">
        <v>0</v>
      </c>
      <c r="L38" s="175">
        <v>0</v>
      </c>
      <c r="M38" s="175">
        <v>0</v>
      </c>
      <c r="N38" s="175">
        <v>0</v>
      </c>
      <c r="O38" s="175">
        <v>0</v>
      </c>
      <c r="P38" s="175">
        <v>0</v>
      </c>
      <c r="Q38" s="175">
        <v>0</v>
      </c>
      <c r="R38" s="171"/>
      <c r="S38" s="172"/>
      <c r="T38" s="172"/>
      <c r="U38" s="172"/>
      <c r="V38" s="172"/>
      <c r="W38" s="172"/>
      <c r="X38" s="172"/>
      <c r="Y38" s="172"/>
      <c r="Z38" s="172"/>
      <c r="AA38" s="172"/>
      <c r="AB38" s="173"/>
      <c r="AC38" s="173"/>
      <c r="AD38" s="173"/>
      <c r="AE38" s="173"/>
      <c r="AF38" s="173"/>
      <c r="AG38" s="173"/>
      <c r="AH38" s="173"/>
      <c r="AI38" s="173"/>
      <c r="AJ38" s="173"/>
      <c r="AK38" s="173"/>
      <c r="AL38" s="173"/>
      <c r="AM38" s="173"/>
      <c r="AN38" s="173"/>
      <c r="AO38" s="173"/>
      <c r="AP38" s="173"/>
      <c r="AQ38" s="173"/>
      <c r="AR38" s="173"/>
      <c r="AS38" s="173"/>
      <c r="AT38" s="173"/>
      <c r="AU38" s="173"/>
      <c r="AV38" s="173"/>
      <c r="AW38" s="173"/>
      <c r="AX38" s="173"/>
      <c r="AY38" s="173"/>
      <c r="AZ38" s="173"/>
      <c r="BA38" s="173"/>
      <c r="BB38" s="173"/>
      <c r="BC38" s="173"/>
      <c r="BD38" s="172"/>
      <c r="BE38" s="172"/>
      <c r="BF38" s="172"/>
      <c r="BG38" s="172"/>
      <c r="BH38" s="172"/>
      <c r="BI38" s="172"/>
      <c r="BJ38" s="172"/>
      <c r="BK38" s="146"/>
      <c r="BL38" s="146"/>
    </row>
    <row r="39" spans="1:256" outlineLevel="1" x14ac:dyDescent="0.25">
      <c r="A39" s="143"/>
      <c r="B39" s="143"/>
      <c r="C39" s="169"/>
      <c r="D39" s="174">
        <v>0</v>
      </c>
      <c r="E39" s="143"/>
      <c r="F39" s="143"/>
      <c r="G39" s="54"/>
      <c r="H39" s="175">
        <v>0</v>
      </c>
      <c r="I39" s="175">
        <v>0</v>
      </c>
      <c r="J39" s="175">
        <v>0</v>
      </c>
      <c r="K39" s="175">
        <v>0</v>
      </c>
      <c r="L39" s="175">
        <v>0</v>
      </c>
      <c r="M39" s="175">
        <v>0</v>
      </c>
      <c r="N39" s="175">
        <v>0</v>
      </c>
      <c r="O39" s="175">
        <v>0</v>
      </c>
      <c r="P39" s="175">
        <v>0</v>
      </c>
      <c r="Q39" s="175">
        <v>0</v>
      </c>
      <c r="R39" s="171"/>
      <c r="S39" s="172"/>
      <c r="T39" s="172"/>
      <c r="U39" s="172"/>
      <c r="V39" s="172"/>
      <c r="W39" s="172"/>
      <c r="X39" s="172"/>
      <c r="Y39" s="172"/>
      <c r="Z39" s="172"/>
      <c r="AA39" s="172"/>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3"/>
      <c r="BA39" s="173"/>
      <c r="BB39" s="173"/>
      <c r="BC39" s="173"/>
      <c r="BD39" s="172"/>
      <c r="BE39" s="172"/>
      <c r="BF39" s="172"/>
      <c r="BG39" s="172"/>
      <c r="BH39" s="172"/>
      <c r="BI39" s="172"/>
      <c r="BJ39" s="172"/>
      <c r="BK39" s="146"/>
      <c r="BL39" s="146"/>
    </row>
    <row r="40" spans="1:256" outlineLevel="1" x14ac:dyDescent="0.25">
      <c r="A40" s="143"/>
      <c r="B40" s="143"/>
      <c r="C40" s="169"/>
      <c r="D40" s="174">
        <v>0</v>
      </c>
      <c r="E40" s="143"/>
      <c r="F40" s="143"/>
      <c r="G40" s="54"/>
      <c r="H40" s="175">
        <v>0</v>
      </c>
      <c r="I40" s="175">
        <v>0</v>
      </c>
      <c r="J40" s="175">
        <v>0</v>
      </c>
      <c r="K40" s="175">
        <v>0</v>
      </c>
      <c r="L40" s="175">
        <v>0</v>
      </c>
      <c r="M40" s="175">
        <v>0</v>
      </c>
      <c r="N40" s="175">
        <v>0</v>
      </c>
      <c r="O40" s="175">
        <v>0</v>
      </c>
      <c r="P40" s="175">
        <v>0</v>
      </c>
      <c r="Q40" s="175">
        <v>0</v>
      </c>
      <c r="R40" s="171"/>
      <c r="S40" s="172"/>
      <c r="T40" s="172"/>
      <c r="U40" s="172"/>
      <c r="V40" s="172"/>
      <c r="W40" s="172"/>
      <c r="X40" s="172"/>
      <c r="Y40" s="172"/>
      <c r="Z40" s="172"/>
      <c r="AA40" s="172"/>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2"/>
      <c r="BE40" s="172"/>
      <c r="BF40" s="172"/>
      <c r="BG40" s="172"/>
      <c r="BH40" s="172"/>
      <c r="BI40" s="172"/>
      <c r="BJ40" s="172"/>
      <c r="BK40" s="146"/>
      <c r="BL40" s="146"/>
    </row>
    <row r="41" spans="1:256" outlineLevel="1" x14ac:dyDescent="0.25">
      <c r="A41" s="143"/>
      <c r="B41" s="143"/>
      <c r="C41" s="169"/>
      <c r="D41" s="174">
        <v>0</v>
      </c>
      <c r="E41" s="143"/>
      <c r="F41" s="143"/>
      <c r="G41" s="54"/>
      <c r="H41" s="175">
        <v>0</v>
      </c>
      <c r="I41" s="175">
        <v>0</v>
      </c>
      <c r="J41" s="175">
        <v>0</v>
      </c>
      <c r="K41" s="175">
        <v>0</v>
      </c>
      <c r="L41" s="175">
        <v>0</v>
      </c>
      <c r="M41" s="175">
        <v>0</v>
      </c>
      <c r="N41" s="175">
        <v>0</v>
      </c>
      <c r="O41" s="175">
        <v>0</v>
      </c>
      <c r="P41" s="175">
        <v>0</v>
      </c>
      <c r="Q41" s="175">
        <v>0</v>
      </c>
      <c r="R41" s="171"/>
      <c r="S41" s="172"/>
      <c r="T41" s="172"/>
      <c r="U41" s="172"/>
      <c r="V41" s="172"/>
      <c r="W41" s="172"/>
      <c r="X41" s="172"/>
      <c r="Y41" s="172"/>
      <c r="Z41" s="172"/>
      <c r="AA41" s="172"/>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3"/>
      <c r="BC41" s="173"/>
      <c r="BD41" s="172"/>
      <c r="BE41" s="172"/>
      <c r="BF41" s="172"/>
      <c r="BG41" s="172"/>
      <c r="BH41" s="172"/>
      <c r="BI41" s="172"/>
      <c r="BJ41" s="172"/>
      <c r="BK41" s="146"/>
      <c r="BL41" s="146"/>
    </row>
    <row r="42" spans="1:256" x14ac:dyDescent="0.25">
      <c r="A42" s="143"/>
      <c r="B42" s="143"/>
      <c r="C42" s="169"/>
      <c r="D42" s="176"/>
      <c r="E42" s="143"/>
      <c r="F42" s="143"/>
      <c r="G42" s="41"/>
      <c r="H42" s="170"/>
      <c r="I42" s="170"/>
      <c r="J42" s="170"/>
      <c r="K42" s="170"/>
      <c r="L42" s="170"/>
      <c r="M42" s="170"/>
      <c r="N42" s="177"/>
      <c r="O42" s="171"/>
      <c r="P42" s="171"/>
      <c r="Q42" s="171"/>
      <c r="R42" s="171"/>
      <c r="S42" s="172"/>
      <c r="T42" s="172"/>
      <c r="U42" s="172"/>
      <c r="V42" s="172"/>
      <c r="W42" s="172"/>
      <c r="X42" s="172"/>
      <c r="Y42" s="172"/>
      <c r="Z42" s="172"/>
      <c r="AA42" s="172"/>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2"/>
      <c r="BE42" s="172"/>
      <c r="BF42" s="172"/>
      <c r="BG42" s="172"/>
      <c r="BH42" s="172"/>
      <c r="BI42" s="172"/>
      <c r="BJ42" s="172"/>
      <c r="BK42" s="146"/>
      <c r="BL42" s="146"/>
    </row>
    <row r="43" spans="1:256" x14ac:dyDescent="0.25">
      <c r="A43" s="143"/>
      <c r="B43" s="143"/>
      <c r="C43" s="143" t="s">
        <v>44</v>
      </c>
      <c r="D43" s="143"/>
      <c r="E43" s="143"/>
      <c r="F43" s="143"/>
      <c r="G43" s="178"/>
      <c r="H43" s="178">
        <v>-74.621933727866647</v>
      </c>
      <c r="I43" s="178">
        <v>-89.249912790256715</v>
      </c>
      <c r="J43" s="178">
        <v>-97.794829846678326</v>
      </c>
      <c r="K43" s="178">
        <v>-104.72883027543155</v>
      </c>
      <c r="L43" s="178">
        <v>-113.84214615257233</v>
      </c>
      <c r="M43" s="178">
        <v>0</v>
      </c>
      <c r="N43" s="178">
        <v>0</v>
      </c>
      <c r="O43" s="178">
        <v>0</v>
      </c>
      <c r="P43" s="178">
        <v>0</v>
      </c>
      <c r="Q43" s="178">
        <v>0</v>
      </c>
      <c r="R43" s="143"/>
      <c r="S43" s="143"/>
      <c r="T43" s="143"/>
      <c r="U43" s="143"/>
      <c r="V43" s="143"/>
      <c r="W43" s="143"/>
      <c r="X43" s="143"/>
      <c r="Y43" s="143"/>
      <c r="Z43" s="143"/>
      <c r="AA43" s="143"/>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43"/>
      <c r="BE43" s="143"/>
      <c r="BF43" s="143"/>
      <c r="BG43" s="143"/>
      <c r="BH43" s="143"/>
      <c r="BI43" s="143"/>
      <c r="BJ43" s="143"/>
      <c r="BK43" s="143"/>
      <c r="BL43" s="143"/>
    </row>
    <row r="44" spans="1:256" s="183" customFormat="1" ht="12.75" customHeight="1" outlineLevel="2" x14ac:dyDescent="0.25">
      <c r="A44" s="143"/>
      <c r="B44" s="143"/>
      <c r="C44" s="180" t="s">
        <v>0</v>
      </c>
      <c r="D44" s="181"/>
      <c r="E44" s="182" t="s">
        <v>23</v>
      </c>
      <c r="F44" s="181"/>
      <c r="G44" s="83"/>
      <c r="H44" s="65">
        <v>15.675111743401345</v>
      </c>
      <c r="I44" s="65">
        <v>15.675111743401345</v>
      </c>
      <c r="J44" s="65">
        <v>15.675111743401345</v>
      </c>
      <c r="K44" s="65">
        <v>15.675111743401345</v>
      </c>
      <c r="L44" s="65">
        <v>15.675111743401345</v>
      </c>
      <c r="M44" s="65">
        <v>15.675111743401345</v>
      </c>
      <c r="N44" s="65">
        <v>15.675111743401345</v>
      </c>
      <c r="O44" s="65">
        <v>15.675111743401345</v>
      </c>
      <c r="P44" s="65">
        <v>15.675111743401345</v>
      </c>
      <c r="Q44" s="65">
        <v>15.675111743401345</v>
      </c>
      <c r="R44" s="82"/>
      <c r="S44" s="74"/>
      <c r="T44" s="74"/>
      <c r="U44" s="74"/>
      <c r="V44" s="74"/>
      <c r="W44" s="74"/>
      <c r="X44" s="74"/>
      <c r="Y44" s="74"/>
      <c r="Z44" s="74"/>
      <c r="AA44" s="74"/>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4"/>
      <c r="BE44" s="74"/>
      <c r="BF44" s="74"/>
      <c r="BG44" s="74"/>
      <c r="BH44" s="74"/>
      <c r="BI44" s="74"/>
      <c r="BJ44" s="74"/>
      <c r="BK44" s="146"/>
      <c r="BL44" s="146"/>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183" customFormat="1" ht="12.75" customHeight="1" outlineLevel="2" x14ac:dyDescent="0.25">
      <c r="A45" s="143"/>
      <c r="B45" s="143"/>
      <c r="C45" s="184"/>
      <c r="D45" s="185"/>
      <c r="E45" s="390" t="s">
        <v>43</v>
      </c>
      <c r="F45" s="186">
        <v>0</v>
      </c>
      <c r="G45" s="61"/>
      <c r="H45" s="81"/>
      <c r="I45" s="81"/>
      <c r="J45" s="81"/>
      <c r="K45" s="81"/>
      <c r="L45" s="81"/>
      <c r="M45" s="81"/>
      <c r="N45" s="80"/>
      <c r="O45" s="80"/>
      <c r="P45" s="80"/>
      <c r="Q45" s="80"/>
      <c r="R45" s="80"/>
      <c r="S45" s="74"/>
      <c r="T45" s="74"/>
      <c r="U45" s="74"/>
      <c r="V45" s="74"/>
      <c r="W45" s="74"/>
      <c r="X45" s="74"/>
      <c r="Y45" s="74"/>
      <c r="Z45" s="74"/>
      <c r="AA45" s="74"/>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4"/>
      <c r="BE45" s="74"/>
      <c r="BF45" s="74"/>
      <c r="BG45" s="74"/>
      <c r="BH45" s="74"/>
      <c r="BI45" s="74"/>
      <c r="BJ45" s="74"/>
      <c r="BK45" s="146"/>
      <c r="BL45" s="146"/>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183" customFormat="1" ht="12.75" customHeight="1" outlineLevel="2" x14ac:dyDescent="0.25">
      <c r="A46" s="143"/>
      <c r="B46" s="143"/>
      <c r="C46" s="184"/>
      <c r="D46" s="185"/>
      <c r="E46" s="391"/>
      <c r="F46" s="186">
        <v>1</v>
      </c>
      <c r="G46" s="61"/>
      <c r="H46" s="62"/>
      <c r="I46" s="57">
        <v>0.37321670475037266</v>
      </c>
      <c r="J46" s="57">
        <v>0.37321670475037266</v>
      </c>
      <c r="K46" s="57">
        <v>0.37321670475037266</v>
      </c>
      <c r="L46" s="57">
        <v>0.37321670475037266</v>
      </c>
      <c r="M46" s="57">
        <v>0.37321670475037266</v>
      </c>
      <c r="N46" s="57">
        <v>0.37321670475037266</v>
      </c>
      <c r="O46" s="57">
        <v>0.37321670475037266</v>
      </c>
      <c r="P46" s="57">
        <v>0.37321670475037266</v>
      </c>
      <c r="Q46" s="57">
        <v>0.37321670475037266</v>
      </c>
      <c r="R46" s="76"/>
      <c r="S46" s="74"/>
      <c r="T46" s="74"/>
      <c r="U46" s="74"/>
      <c r="V46" s="74"/>
      <c r="W46" s="74"/>
      <c r="X46" s="74"/>
      <c r="Y46" s="74"/>
      <c r="Z46" s="74"/>
      <c r="AA46" s="74"/>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4"/>
      <c r="BE46" s="74"/>
      <c r="BF46" s="74"/>
      <c r="BG46" s="74"/>
      <c r="BH46" s="74"/>
      <c r="BI46" s="74"/>
      <c r="BJ46" s="74"/>
      <c r="BK46" s="146"/>
      <c r="BL46" s="1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183" customFormat="1" ht="12.75" customHeight="1" outlineLevel="2" x14ac:dyDescent="0.25">
      <c r="A47" s="143"/>
      <c r="B47" s="143"/>
      <c r="C47" s="184"/>
      <c r="D47" s="185"/>
      <c r="E47" s="391"/>
      <c r="F47" s="186">
        <v>2</v>
      </c>
      <c r="G47" s="61"/>
      <c r="H47" s="60"/>
      <c r="I47" s="58"/>
      <c r="J47" s="57">
        <v>0.87423885332967732</v>
      </c>
      <c r="K47" s="57">
        <v>0.87423885332967732</v>
      </c>
      <c r="L47" s="57">
        <v>0.87423885332967732</v>
      </c>
      <c r="M47" s="57">
        <v>0.87423885332967732</v>
      </c>
      <c r="N47" s="57">
        <v>0.87423885332967732</v>
      </c>
      <c r="O47" s="57">
        <v>0.87423885332967732</v>
      </c>
      <c r="P47" s="57">
        <v>0.87423885332967732</v>
      </c>
      <c r="Q47" s="57">
        <v>0.87423885332967732</v>
      </c>
      <c r="R47" s="76"/>
      <c r="S47" s="74"/>
      <c r="T47" s="74"/>
      <c r="U47" s="74"/>
      <c r="V47" s="74"/>
      <c r="W47" s="74"/>
      <c r="X47" s="74"/>
      <c r="Y47" s="74"/>
      <c r="Z47" s="74"/>
      <c r="AA47" s="74"/>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4"/>
      <c r="BE47" s="74"/>
      <c r="BF47" s="74"/>
      <c r="BG47" s="74"/>
      <c r="BH47" s="74"/>
      <c r="BI47" s="74"/>
      <c r="BJ47" s="74"/>
      <c r="BK47" s="146"/>
      <c r="BL47" s="146"/>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183" customFormat="1" ht="12.75" customHeight="1" outlineLevel="2" x14ac:dyDescent="0.25">
      <c r="A48" s="143"/>
      <c r="B48" s="143"/>
      <c r="C48" s="184"/>
      <c r="D48" s="185"/>
      <c r="E48" s="391"/>
      <c r="F48" s="186">
        <v>3</v>
      </c>
      <c r="G48" s="61"/>
      <c r="H48" s="60"/>
      <c r="I48" s="59"/>
      <c r="J48" s="58"/>
      <c r="K48" s="57">
        <v>0.57272894194453272</v>
      </c>
      <c r="L48" s="57">
        <v>0.57272894194453272</v>
      </c>
      <c r="M48" s="57">
        <v>0.57272894194453272</v>
      </c>
      <c r="N48" s="57">
        <v>0.57272894194453272</v>
      </c>
      <c r="O48" s="57">
        <v>0.57272894194453272</v>
      </c>
      <c r="P48" s="57">
        <v>0.57272894194453272</v>
      </c>
      <c r="Q48" s="57">
        <v>0.57272894194453272</v>
      </c>
      <c r="R48" s="76"/>
      <c r="S48" s="74"/>
      <c r="T48" s="74"/>
      <c r="U48" s="74"/>
      <c r="V48" s="74"/>
      <c r="W48" s="74"/>
      <c r="X48" s="74"/>
      <c r="Y48" s="74"/>
      <c r="Z48" s="74"/>
      <c r="AA48" s="74"/>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4"/>
      <c r="BE48" s="74"/>
      <c r="BF48" s="74"/>
      <c r="BG48" s="74"/>
      <c r="BH48" s="74"/>
      <c r="BI48" s="74"/>
      <c r="BJ48" s="74"/>
      <c r="BK48" s="146"/>
      <c r="BL48" s="146"/>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183" customFormat="1" ht="12.75" customHeight="1" outlineLevel="2" x14ac:dyDescent="0.25">
      <c r="A49" s="143"/>
      <c r="B49" s="143"/>
      <c r="C49" s="184"/>
      <c r="D49" s="185"/>
      <c r="E49" s="391"/>
      <c r="F49" s="186">
        <v>4</v>
      </c>
      <c r="G49" s="61"/>
      <c r="H49" s="60"/>
      <c r="I49" s="59"/>
      <c r="J49" s="59"/>
      <c r="K49" s="58"/>
      <c r="L49" s="57">
        <v>0.62524050935837794</v>
      </c>
      <c r="M49" s="57">
        <v>0.62524050935837794</v>
      </c>
      <c r="N49" s="57">
        <v>0.62524050935837794</v>
      </c>
      <c r="O49" s="57">
        <v>0.62524050935837794</v>
      </c>
      <c r="P49" s="57">
        <v>0.62524050935837794</v>
      </c>
      <c r="Q49" s="57">
        <v>0.62524050935837794</v>
      </c>
      <c r="R49" s="76"/>
      <c r="S49" s="74"/>
      <c r="T49" s="74"/>
      <c r="U49" s="74"/>
      <c r="V49" s="74"/>
      <c r="W49" s="74"/>
      <c r="X49" s="74"/>
      <c r="Y49" s="74"/>
      <c r="Z49" s="74"/>
      <c r="AA49" s="74"/>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4"/>
      <c r="BE49" s="74"/>
      <c r="BF49" s="74"/>
      <c r="BG49" s="74"/>
      <c r="BH49" s="74"/>
      <c r="BI49" s="74"/>
      <c r="BJ49" s="74"/>
      <c r="BK49" s="146"/>
      <c r="BL49" s="146"/>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183" customFormat="1" ht="12.75" customHeight="1" outlineLevel="2" x14ac:dyDescent="0.25">
      <c r="A50" s="143"/>
      <c r="B50" s="143"/>
      <c r="C50" s="184"/>
      <c r="D50" s="185"/>
      <c r="E50" s="391"/>
      <c r="F50" s="186">
        <v>5</v>
      </c>
      <c r="G50" s="61"/>
      <c r="H50" s="79"/>
      <c r="I50" s="78"/>
      <c r="J50" s="78"/>
      <c r="K50" s="78"/>
      <c r="L50" s="77"/>
      <c r="M50" s="76">
        <v>0.62289809526443263</v>
      </c>
      <c r="N50" s="76">
        <v>0.62289809526443263</v>
      </c>
      <c r="O50" s="76">
        <v>0.62289809526443263</v>
      </c>
      <c r="P50" s="76">
        <v>0.62289809526443263</v>
      </c>
      <c r="Q50" s="76">
        <v>0.62289809526443263</v>
      </c>
      <c r="R50" s="76"/>
      <c r="S50" s="74"/>
      <c r="T50" s="74"/>
      <c r="U50" s="74"/>
      <c r="V50" s="74"/>
      <c r="W50" s="74"/>
      <c r="X50" s="74"/>
      <c r="Y50" s="74"/>
      <c r="Z50" s="74"/>
      <c r="AA50" s="74"/>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4"/>
      <c r="BE50" s="74"/>
      <c r="BF50" s="74"/>
      <c r="BG50" s="74"/>
      <c r="BH50" s="74"/>
      <c r="BI50" s="74"/>
      <c r="BJ50" s="74"/>
      <c r="BK50" s="146"/>
      <c r="BL50" s="146"/>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183" customFormat="1" ht="12.75" customHeight="1" outlineLevel="2" x14ac:dyDescent="0.25">
      <c r="A51" s="143"/>
      <c r="B51" s="143"/>
      <c r="C51" s="184"/>
      <c r="D51" s="185"/>
      <c r="E51" s="391"/>
      <c r="F51" s="186">
        <v>6</v>
      </c>
      <c r="G51" s="61"/>
      <c r="H51" s="79"/>
      <c r="I51" s="78"/>
      <c r="J51" s="78"/>
      <c r="K51" s="78"/>
      <c r="L51" s="78"/>
      <c r="M51" s="77"/>
      <c r="N51" s="76">
        <v>0</v>
      </c>
      <c r="O51" s="76">
        <v>0</v>
      </c>
      <c r="P51" s="76">
        <v>0</v>
      </c>
      <c r="Q51" s="76">
        <v>0</v>
      </c>
      <c r="R51" s="76"/>
      <c r="S51" s="74"/>
      <c r="T51" s="74"/>
      <c r="U51" s="74"/>
      <c r="V51" s="74"/>
      <c r="W51" s="74"/>
      <c r="X51" s="74"/>
      <c r="Y51" s="74"/>
      <c r="Z51" s="74"/>
      <c r="AA51" s="74"/>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4"/>
      <c r="BE51" s="74"/>
      <c r="BF51" s="74"/>
      <c r="BG51" s="74"/>
      <c r="BH51" s="74"/>
      <c r="BI51" s="74"/>
      <c r="BJ51" s="74"/>
      <c r="BK51" s="146"/>
      <c r="BL51" s="146"/>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183" customFormat="1" ht="12.75" customHeight="1" outlineLevel="2" x14ac:dyDescent="0.25">
      <c r="A52" s="143"/>
      <c r="B52" s="143"/>
      <c r="C52" s="184"/>
      <c r="D52" s="185"/>
      <c r="E52" s="391"/>
      <c r="F52" s="186">
        <v>7</v>
      </c>
      <c r="G52" s="61"/>
      <c r="H52" s="79"/>
      <c r="I52" s="78"/>
      <c r="J52" s="78"/>
      <c r="K52" s="78"/>
      <c r="L52" s="78"/>
      <c r="M52" s="78"/>
      <c r="N52" s="77"/>
      <c r="O52" s="76">
        <v>0</v>
      </c>
      <c r="P52" s="76">
        <v>0</v>
      </c>
      <c r="Q52" s="76">
        <v>0</v>
      </c>
      <c r="R52" s="76"/>
      <c r="S52" s="74"/>
      <c r="T52" s="74"/>
      <c r="U52" s="74"/>
      <c r="V52" s="74"/>
      <c r="W52" s="74"/>
      <c r="X52" s="74"/>
      <c r="Y52" s="74"/>
      <c r="Z52" s="74"/>
      <c r="AA52" s="74"/>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4"/>
      <c r="BE52" s="74"/>
      <c r="BF52" s="74"/>
      <c r="BG52" s="74"/>
      <c r="BH52" s="74"/>
      <c r="BI52" s="74"/>
      <c r="BJ52" s="74"/>
      <c r="BK52" s="146"/>
      <c r="BL52" s="146"/>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183" customFormat="1" ht="12.75" customHeight="1" outlineLevel="2" x14ac:dyDescent="0.25">
      <c r="A53" s="143"/>
      <c r="B53" s="143"/>
      <c r="C53" s="184"/>
      <c r="D53" s="185"/>
      <c r="E53" s="391"/>
      <c r="F53" s="186">
        <v>8</v>
      </c>
      <c r="G53" s="61"/>
      <c r="H53" s="79"/>
      <c r="I53" s="78"/>
      <c r="J53" s="78"/>
      <c r="K53" s="78"/>
      <c r="L53" s="78"/>
      <c r="M53" s="78"/>
      <c r="N53" s="78"/>
      <c r="O53" s="77"/>
      <c r="P53" s="76">
        <v>0</v>
      </c>
      <c r="Q53" s="76">
        <v>0</v>
      </c>
      <c r="R53" s="76"/>
      <c r="S53" s="74"/>
      <c r="T53" s="74"/>
      <c r="U53" s="74"/>
      <c r="V53" s="74"/>
      <c r="W53" s="74"/>
      <c r="X53" s="74"/>
      <c r="Y53" s="74"/>
      <c r="Z53" s="74"/>
      <c r="AA53" s="74"/>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4"/>
      <c r="BE53" s="74"/>
      <c r="BF53" s="74"/>
      <c r="BG53" s="74"/>
      <c r="BH53" s="74"/>
      <c r="BI53" s="74"/>
      <c r="BJ53" s="74"/>
      <c r="BK53" s="146"/>
      <c r="BL53" s="146"/>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183" customFormat="1" ht="12.75" customHeight="1" outlineLevel="2" x14ac:dyDescent="0.25">
      <c r="A54" s="143"/>
      <c r="B54" s="143"/>
      <c r="C54" s="184"/>
      <c r="D54" s="185"/>
      <c r="E54" s="391"/>
      <c r="F54" s="186">
        <v>9</v>
      </c>
      <c r="G54" s="61"/>
      <c r="H54" s="79"/>
      <c r="I54" s="78"/>
      <c r="J54" s="78"/>
      <c r="K54" s="78"/>
      <c r="L54" s="78"/>
      <c r="M54" s="78"/>
      <c r="N54" s="78"/>
      <c r="O54" s="78"/>
      <c r="P54" s="77"/>
      <c r="Q54" s="76">
        <v>0</v>
      </c>
      <c r="R54" s="76"/>
      <c r="S54" s="74"/>
      <c r="T54" s="74"/>
      <c r="U54" s="74"/>
      <c r="V54" s="74"/>
      <c r="W54" s="74"/>
      <c r="X54" s="74"/>
      <c r="Y54" s="74"/>
      <c r="Z54" s="74"/>
      <c r="AA54" s="74"/>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4"/>
      <c r="BE54" s="74"/>
      <c r="BF54" s="74"/>
      <c r="BG54" s="74"/>
      <c r="BH54" s="74"/>
      <c r="BI54" s="74"/>
      <c r="BJ54" s="74"/>
      <c r="BK54" s="146"/>
      <c r="BL54" s="146"/>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183" customFormat="1" ht="12.75" customHeight="1" outlineLevel="2" x14ac:dyDescent="0.25">
      <c r="A55" s="143"/>
      <c r="B55" s="143"/>
      <c r="C55" s="184"/>
      <c r="D55" s="185"/>
      <c r="E55" s="391"/>
      <c r="F55" s="187">
        <v>10</v>
      </c>
      <c r="G55" s="61"/>
      <c r="H55" s="79"/>
      <c r="I55" s="78"/>
      <c r="J55" s="78"/>
      <c r="K55" s="78"/>
      <c r="L55" s="78"/>
      <c r="M55" s="78"/>
      <c r="N55" s="78"/>
      <c r="O55" s="78"/>
      <c r="P55" s="78"/>
      <c r="Q55" s="77"/>
      <c r="R55" s="76"/>
      <c r="S55" s="74"/>
      <c r="T55" s="74"/>
      <c r="U55" s="74"/>
      <c r="V55" s="74"/>
      <c r="W55" s="74"/>
      <c r="X55" s="74"/>
      <c r="Y55" s="74"/>
      <c r="Z55" s="74"/>
      <c r="AA55" s="74"/>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4"/>
      <c r="BE55" s="74"/>
      <c r="BF55" s="74"/>
      <c r="BG55" s="74"/>
      <c r="BH55" s="74"/>
      <c r="BI55" s="74"/>
      <c r="BJ55" s="74"/>
      <c r="BK55" s="146"/>
      <c r="BL55" s="146"/>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183" customFormat="1" outlineLevel="1" x14ac:dyDescent="0.25">
      <c r="A56" s="143"/>
      <c r="B56" s="143"/>
      <c r="C56" s="143"/>
      <c r="D56" s="184" t="s">
        <v>0</v>
      </c>
      <c r="E56" s="143"/>
      <c r="F56" s="143"/>
      <c r="G56" s="54"/>
      <c r="H56" s="73">
        <v>-15.675111743401345</v>
      </c>
      <c r="I56" s="73">
        <v>-16.048328448151718</v>
      </c>
      <c r="J56" s="73">
        <v>-16.922567301481397</v>
      </c>
      <c r="K56" s="73">
        <v>-17.49529624342593</v>
      </c>
      <c r="L56" s="73">
        <v>-18.120536752784307</v>
      </c>
      <c r="M56" s="73">
        <v>0</v>
      </c>
      <c r="N56" s="73">
        <v>0</v>
      </c>
      <c r="O56" s="73">
        <v>0</v>
      </c>
      <c r="P56" s="73">
        <v>0</v>
      </c>
      <c r="Q56" s="73">
        <v>0</v>
      </c>
      <c r="R56" s="72"/>
      <c r="S56" s="70"/>
      <c r="T56" s="70"/>
      <c r="U56" s="70"/>
      <c r="V56" s="70"/>
      <c r="W56" s="70"/>
      <c r="X56" s="70"/>
      <c r="Y56" s="70"/>
      <c r="Z56" s="70"/>
      <c r="AA56" s="70"/>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0"/>
      <c r="BE56" s="70"/>
      <c r="BF56" s="70"/>
      <c r="BG56" s="70"/>
      <c r="BH56" s="70"/>
      <c r="BI56" s="70"/>
      <c r="BJ56" s="70"/>
      <c r="BK56" s="146"/>
      <c r="BL56" s="14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183" customFormat="1" outlineLevel="2" x14ac:dyDescent="0.25">
      <c r="A57" s="143"/>
      <c r="B57" s="143"/>
      <c r="C57" s="180" t="s">
        <v>1</v>
      </c>
      <c r="D57" s="188"/>
      <c r="E57" s="182" t="s">
        <v>23</v>
      </c>
      <c r="F57" s="181"/>
      <c r="G57" s="66"/>
      <c r="H57" s="65">
        <v>37.331090873150842</v>
      </c>
      <c r="I57" s="65">
        <v>37.331090873150842</v>
      </c>
      <c r="J57" s="65">
        <v>37.331090873150842</v>
      </c>
      <c r="K57" s="65">
        <v>37.331090873150842</v>
      </c>
      <c r="L57" s="65">
        <v>37.331090873150842</v>
      </c>
      <c r="M57" s="65">
        <v>37.331090873150842</v>
      </c>
      <c r="N57" s="65">
        <v>37.331090873150842</v>
      </c>
      <c r="O57" s="65">
        <v>37.331090873150842</v>
      </c>
      <c r="P57" s="65">
        <v>37.331090873150842</v>
      </c>
      <c r="Q57" s="65">
        <v>37.331090873150842</v>
      </c>
      <c r="R57" s="65"/>
      <c r="S57" s="55"/>
      <c r="T57" s="55"/>
      <c r="U57" s="55"/>
      <c r="V57" s="55"/>
      <c r="W57" s="55"/>
      <c r="X57" s="55"/>
      <c r="Y57" s="55"/>
      <c r="Z57" s="55"/>
      <c r="AA57" s="55"/>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5"/>
      <c r="BE57" s="55"/>
      <c r="BF57" s="55"/>
      <c r="BG57" s="55"/>
      <c r="BH57" s="55"/>
      <c r="BI57" s="55"/>
      <c r="BJ57" s="55"/>
      <c r="BK57" s="146"/>
      <c r="BL57" s="146"/>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183" customFormat="1" ht="12.75" customHeight="1" outlineLevel="2" x14ac:dyDescent="0.25">
      <c r="A58" s="143"/>
      <c r="B58" s="143"/>
      <c r="C58" s="143"/>
      <c r="D58" s="184"/>
      <c r="E58" s="390" t="s">
        <v>43</v>
      </c>
      <c r="F58" s="186">
        <v>0</v>
      </c>
      <c r="G58" s="54"/>
      <c r="H58" s="57"/>
      <c r="I58" s="57"/>
      <c r="J58" s="57"/>
      <c r="K58" s="57"/>
      <c r="L58" s="57"/>
      <c r="M58" s="64"/>
      <c r="N58" s="63"/>
      <c r="O58" s="57"/>
      <c r="P58" s="57"/>
      <c r="Q58" s="57"/>
      <c r="R58" s="57"/>
      <c r="S58" s="55"/>
      <c r="T58" s="55"/>
      <c r="U58" s="55"/>
      <c r="V58" s="55"/>
      <c r="W58" s="55"/>
      <c r="X58" s="55"/>
      <c r="Y58" s="55"/>
      <c r="Z58" s="55"/>
      <c r="AA58" s="55"/>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5"/>
      <c r="BE58" s="55"/>
      <c r="BF58" s="55"/>
      <c r="BG58" s="55"/>
      <c r="BH58" s="55"/>
      <c r="BI58" s="55"/>
      <c r="BJ58" s="55"/>
      <c r="BK58" s="146"/>
      <c r="BL58" s="146"/>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183" customFormat="1" outlineLevel="2" x14ac:dyDescent="0.25">
      <c r="A59" s="143"/>
      <c r="B59" s="143"/>
      <c r="C59" s="143"/>
      <c r="D59" s="184"/>
      <c r="E59" s="391"/>
      <c r="F59" s="186">
        <v>1</v>
      </c>
      <c r="G59" s="54"/>
      <c r="H59" s="62"/>
      <c r="I59" s="57">
        <v>2.5467837909566247</v>
      </c>
      <c r="J59" s="57">
        <v>2.5467837909566247</v>
      </c>
      <c r="K59" s="57">
        <v>2.5467837909566247</v>
      </c>
      <c r="L59" s="57">
        <v>2.5467837909566247</v>
      </c>
      <c r="M59" s="57">
        <v>2.5467837909566247</v>
      </c>
      <c r="N59" s="57">
        <v>2.5467837909566247</v>
      </c>
      <c r="O59" s="57">
        <v>2.5467837909566247</v>
      </c>
      <c r="P59" s="57">
        <v>2.5467837909566247</v>
      </c>
      <c r="Q59" s="57">
        <v>2.5467837909566247</v>
      </c>
      <c r="R59" s="57"/>
      <c r="S59" s="55"/>
      <c r="T59" s="55"/>
      <c r="U59" s="55"/>
      <c r="V59" s="55"/>
      <c r="W59" s="55"/>
      <c r="X59" s="55"/>
      <c r="Y59" s="55"/>
      <c r="Z59" s="55"/>
      <c r="AA59" s="55"/>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5"/>
      <c r="BE59" s="55"/>
      <c r="BF59" s="55"/>
      <c r="BG59" s="55"/>
      <c r="BH59" s="55"/>
      <c r="BI59" s="55"/>
      <c r="BJ59" s="55"/>
      <c r="BK59" s="146"/>
      <c r="BL59" s="146"/>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183" customFormat="1" outlineLevel="2" x14ac:dyDescent="0.25">
      <c r="A60" s="143"/>
      <c r="B60" s="143"/>
      <c r="C60" s="143"/>
      <c r="D60" s="184"/>
      <c r="E60" s="391"/>
      <c r="F60" s="186">
        <v>2</v>
      </c>
      <c r="G60" s="54"/>
      <c r="H60" s="60"/>
      <c r="I60" s="58"/>
      <c r="J60" s="57">
        <v>2.9217655680723542</v>
      </c>
      <c r="K60" s="57">
        <v>2.9217655680723542</v>
      </c>
      <c r="L60" s="57">
        <v>2.9217655680723542</v>
      </c>
      <c r="M60" s="57">
        <v>2.9217655680723542</v>
      </c>
      <c r="N60" s="57">
        <v>2.9217655680723542</v>
      </c>
      <c r="O60" s="57">
        <v>2.9217655680723542</v>
      </c>
      <c r="P60" s="57">
        <v>2.9217655680723542</v>
      </c>
      <c r="Q60" s="57">
        <v>2.9217655680723542</v>
      </c>
      <c r="R60" s="57"/>
      <c r="S60" s="55"/>
      <c r="T60" s="55"/>
      <c r="U60" s="55"/>
      <c r="V60" s="55"/>
      <c r="W60" s="55"/>
      <c r="X60" s="55"/>
      <c r="Y60" s="55"/>
      <c r="Z60" s="55"/>
      <c r="AA60" s="55"/>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5"/>
      <c r="BE60" s="55"/>
      <c r="BF60" s="55"/>
      <c r="BG60" s="55"/>
      <c r="BH60" s="55"/>
      <c r="BI60" s="55"/>
      <c r="BJ60" s="55"/>
      <c r="BK60" s="146"/>
      <c r="BL60" s="146"/>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183" customFormat="1" outlineLevel="2" x14ac:dyDescent="0.25">
      <c r="A61" s="143"/>
      <c r="B61" s="143"/>
      <c r="C61" s="143"/>
      <c r="D61" s="184"/>
      <c r="E61" s="391"/>
      <c r="F61" s="186">
        <v>3</v>
      </c>
      <c r="G61" s="54"/>
      <c r="H61" s="60"/>
      <c r="I61" s="59"/>
      <c r="J61" s="58"/>
      <c r="K61" s="57">
        <v>3.3122732752273807</v>
      </c>
      <c r="L61" s="57">
        <v>3.3122732752273807</v>
      </c>
      <c r="M61" s="57">
        <v>3.3122732752273807</v>
      </c>
      <c r="N61" s="57">
        <v>3.3122732752273807</v>
      </c>
      <c r="O61" s="57">
        <v>3.3122732752273807</v>
      </c>
      <c r="P61" s="57">
        <v>3.3122732752273807</v>
      </c>
      <c r="Q61" s="57">
        <v>3.3122732752273807</v>
      </c>
      <c r="R61" s="57"/>
      <c r="S61" s="55"/>
      <c r="T61" s="55"/>
      <c r="U61" s="55"/>
      <c r="V61" s="55"/>
      <c r="W61" s="55"/>
      <c r="X61" s="55"/>
      <c r="Y61" s="55"/>
      <c r="Z61" s="55"/>
      <c r="AA61" s="55"/>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5"/>
      <c r="BE61" s="55"/>
      <c r="BF61" s="55"/>
      <c r="BG61" s="55"/>
      <c r="BH61" s="55"/>
      <c r="BI61" s="55"/>
      <c r="BJ61" s="55"/>
      <c r="BK61" s="146"/>
      <c r="BL61" s="146"/>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183" customFormat="1" outlineLevel="2" x14ac:dyDescent="0.25">
      <c r="A62" s="143"/>
      <c r="B62" s="143"/>
      <c r="C62" s="143"/>
      <c r="D62" s="184"/>
      <c r="E62" s="391"/>
      <c r="F62" s="186">
        <v>4</v>
      </c>
      <c r="G62" s="54"/>
      <c r="H62" s="60"/>
      <c r="I62" s="59"/>
      <c r="J62" s="59"/>
      <c r="K62" s="58"/>
      <c r="L62" s="57">
        <v>3.5475174164864534</v>
      </c>
      <c r="M62" s="57">
        <v>3.5475174164864534</v>
      </c>
      <c r="N62" s="57">
        <v>3.5475174164864534</v>
      </c>
      <c r="O62" s="57">
        <v>3.5475174164864534</v>
      </c>
      <c r="P62" s="57">
        <v>3.5475174164864534</v>
      </c>
      <c r="Q62" s="57">
        <v>3.5475174164864534</v>
      </c>
      <c r="R62" s="57"/>
      <c r="S62" s="55"/>
      <c r="T62" s="55"/>
      <c r="U62" s="55"/>
      <c r="V62" s="55"/>
      <c r="W62" s="55"/>
      <c r="X62" s="55"/>
      <c r="Y62" s="55"/>
      <c r="Z62" s="55"/>
      <c r="AA62" s="55"/>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5"/>
      <c r="BE62" s="55"/>
      <c r="BF62" s="55"/>
      <c r="BG62" s="55"/>
      <c r="BH62" s="55"/>
      <c r="BI62" s="55"/>
      <c r="BJ62" s="55"/>
      <c r="BK62" s="146"/>
      <c r="BL62" s="146"/>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183" customFormat="1" outlineLevel="2" x14ac:dyDescent="0.25">
      <c r="A63" s="143"/>
      <c r="B63" s="143"/>
      <c r="C63" s="143"/>
      <c r="D63" s="184"/>
      <c r="E63" s="391"/>
      <c r="F63" s="186">
        <v>5</v>
      </c>
      <c r="G63" s="54"/>
      <c r="H63" s="60"/>
      <c r="I63" s="59"/>
      <c r="J63" s="59"/>
      <c r="K63" s="59"/>
      <c r="L63" s="58"/>
      <c r="M63" s="57">
        <v>3.1766351745639474</v>
      </c>
      <c r="N63" s="57">
        <v>3.1766351745639474</v>
      </c>
      <c r="O63" s="57">
        <v>3.1766351745639474</v>
      </c>
      <c r="P63" s="57">
        <v>3.1766351745639474</v>
      </c>
      <c r="Q63" s="57">
        <v>3.1766351745639474</v>
      </c>
      <c r="R63" s="57"/>
      <c r="S63" s="55"/>
      <c r="T63" s="55"/>
      <c r="U63" s="55"/>
      <c r="V63" s="55"/>
      <c r="W63" s="55"/>
      <c r="X63" s="55"/>
      <c r="Y63" s="55"/>
      <c r="Z63" s="55"/>
      <c r="AA63" s="55"/>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5"/>
      <c r="BE63" s="55"/>
      <c r="BF63" s="55"/>
      <c r="BG63" s="55"/>
      <c r="BH63" s="55"/>
      <c r="BI63" s="55"/>
      <c r="BJ63" s="55"/>
      <c r="BK63" s="146"/>
      <c r="BL63" s="146"/>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183" customFormat="1" outlineLevel="2" x14ac:dyDescent="0.25">
      <c r="A64" s="143"/>
      <c r="B64" s="143"/>
      <c r="C64" s="143"/>
      <c r="D64" s="184"/>
      <c r="E64" s="391"/>
      <c r="F64" s="186">
        <v>6</v>
      </c>
      <c r="G64" s="54"/>
      <c r="H64" s="60"/>
      <c r="I64" s="59"/>
      <c r="J64" s="59"/>
      <c r="K64" s="59"/>
      <c r="L64" s="59"/>
      <c r="M64" s="58"/>
      <c r="N64" s="57">
        <v>0</v>
      </c>
      <c r="O64" s="57">
        <v>0</v>
      </c>
      <c r="P64" s="57">
        <v>0</v>
      </c>
      <c r="Q64" s="57">
        <v>0</v>
      </c>
      <c r="R64" s="57"/>
      <c r="S64" s="55"/>
      <c r="T64" s="55"/>
      <c r="U64" s="55"/>
      <c r="V64" s="55"/>
      <c r="W64" s="55"/>
      <c r="X64" s="55"/>
      <c r="Y64" s="55"/>
      <c r="Z64" s="55"/>
      <c r="AA64" s="55"/>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5"/>
      <c r="BE64" s="55"/>
      <c r="BF64" s="55"/>
      <c r="BG64" s="55"/>
      <c r="BH64" s="55"/>
      <c r="BI64" s="55"/>
      <c r="BJ64" s="55"/>
      <c r="BK64" s="146"/>
      <c r="BL64" s="146"/>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183" customFormat="1" outlineLevel="2" x14ac:dyDescent="0.25">
      <c r="A65" s="143"/>
      <c r="B65" s="143"/>
      <c r="C65" s="143"/>
      <c r="D65" s="184"/>
      <c r="E65" s="391"/>
      <c r="F65" s="186">
        <v>7</v>
      </c>
      <c r="G65" s="54"/>
      <c r="H65" s="60"/>
      <c r="I65" s="59"/>
      <c r="J65" s="59"/>
      <c r="K65" s="59"/>
      <c r="L65" s="59"/>
      <c r="M65" s="59"/>
      <c r="N65" s="58"/>
      <c r="O65" s="57">
        <v>0</v>
      </c>
      <c r="P65" s="57">
        <v>0</v>
      </c>
      <c r="Q65" s="57">
        <v>0</v>
      </c>
      <c r="R65" s="57"/>
      <c r="S65" s="55"/>
      <c r="T65" s="55"/>
      <c r="U65" s="55"/>
      <c r="V65" s="55"/>
      <c r="W65" s="55"/>
      <c r="X65" s="55"/>
      <c r="Y65" s="55"/>
      <c r="Z65" s="55"/>
      <c r="AA65" s="55"/>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5"/>
      <c r="BE65" s="55"/>
      <c r="BF65" s="55"/>
      <c r="BG65" s="55"/>
      <c r="BH65" s="55"/>
      <c r="BI65" s="55"/>
      <c r="BJ65" s="55"/>
      <c r="BK65" s="146"/>
      <c r="BL65" s="146"/>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183" customFormat="1" outlineLevel="2" x14ac:dyDescent="0.25">
      <c r="A66" s="143"/>
      <c r="B66" s="143"/>
      <c r="C66" s="143"/>
      <c r="D66" s="184"/>
      <c r="E66" s="391"/>
      <c r="F66" s="186">
        <v>8</v>
      </c>
      <c r="G66" s="54"/>
      <c r="H66" s="60"/>
      <c r="I66" s="59"/>
      <c r="J66" s="59"/>
      <c r="K66" s="59"/>
      <c r="L66" s="59"/>
      <c r="M66" s="59"/>
      <c r="N66" s="59"/>
      <c r="O66" s="58"/>
      <c r="P66" s="57">
        <v>0</v>
      </c>
      <c r="Q66" s="57">
        <v>0</v>
      </c>
      <c r="R66" s="57"/>
      <c r="S66" s="55"/>
      <c r="T66" s="55"/>
      <c r="U66" s="55"/>
      <c r="V66" s="55"/>
      <c r="W66" s="55"/>
      <c r="X66" s="55"/>
      <c r="Y66" s="55"/>
      <c r="Z66" s="55"/>
      <c r="AA66" s="55"/>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5"/>
      <c r="BE66" s="55"/>
      <c r="BF66" s="55"/>
      <c r="BG66" s="55"/>
      <c r="BH66" s="55"/>
      <c r="BI66" s="55"/>
      <c r="BJ66" s="55"/>
      <c r="BK66" s="146"/>
      <c r="BL66" s="14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183" customFormat="1" outlineLevel="2" x14ac:dyDescent="0.25">
      <c r="A67" s="143"/>
      <c r="B67" s="143"/>
      <c r="C67" s="143"/>
      <c r="D67" s="184"/>
      <c r="E67" s="391"/>
      <c r="F67" s="186">
        <v>9</v>
      </c>
      <c r="G67" s="54"/>
      <c r="H67" s="60"/>
      <c r="I67" s="59"/>
      <c r="J67" s="59"/>
      <c r="K67" s="59"/>
      <c r="L67" s="59"/>
      <c r="M67" s="59"/>
      <c r="N67" s="59"/>
      <c r="O67" s="59"/>
      <c r="P67" s="58"/>
      <c r="Q67" s="57">
        <v>0</v>
      </c>
      <c r="R67" s="57"/>
      <c r="S67" s="55"/>
      <c r="T67" s="55"/>
      <c r="U67" s="55"/>
      <c r="V67" s="55"/>
      <c r="W67" s="55"/>
      <c r="X67" s="55"/>
      <c r="Y67" s="55"/>
      <c r="Z67" s="55"/>
      <c r="AA67" s="55"/>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5"/>
      <c r="BE67" s="55"/>
      <c r="BF67" s="55"/>
      <c r="BG67" s="55"/>
      <c r="BH67" s="55"/>
      <c r="BI67" s="55"/>
      <c r="BJ67" s="55"/>
      <c r="BK67" s="146"/>
      <c r="BL67" s="146"/>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183" customFormat="1" outlineLevel="2" x14ac:dyDescent="0.25">
      <c r="A68" s="143"/>
      <c r="B68" s="143"/>
      <c r="C68" s="143"/>
      <c r="D68" s="184"/>
      <c r="E68" s="391"/>
      <c r="F68" s="187">
        <v>10</v>
      </c>
      <c r="G68" s="54"/>
      <c r="H68" s="60"/>
      <c r="I68" s="59"/>
      <c r="J68" s="59"/>
      <c r="K68" s="59"/>
      <c r="L68" s="59"/>
      <c r="M68" s="59"/>
      <c r="N68" s="59"/>
      <c r="O68" s="59"/>
      <c r="P68" s="59"/>
      <c r="Q68" s="58"/>
      <c r="R68" s="57"/>
      <c r="S68" s="55"/>
      <c r="T68" s="55"/>
      <c r="U68" s="55"/>
      <c r="V68" s="55"/>
      <c r="W68" s="55"/>
      <c r="X68" s="55"/>
      <c r="Y68" s="55"/>
      <c r="Z68" s="55"/>
      <c r="AA68" s="55"/>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5"/>
      <c r="BE68" s="55"/>
      <c r="BF68" s="55"/>
      <c r="BG68" s="55"/>
      <c r="BH68" s="55"/>
      <c r="BI68" s="55"/>
      <c r="BJ68" s="55"/>
      <c r="BK68" s="146"/>
      <c r="BL68" s="146"/>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183" customFormat="1" outlineLevel="1" x14ac:dyDescent="0.25">
      <c r="A69" s="143"/>
      <c r="B69" s="143"/>
      <c r="C69" s="143"/>
      <c r="D69" s="184" t="s">
        <v>1</v>
      </c>
      <c r="E69" s="143"/>
      <c r="F69" s="143"/>
      <c r="G69" s="54"/>
      <c r="H69" s="57">
        <v>-37.331090873150842</v>
      </c>
      <c r="I69" s="57">
        <v>-39.877874664107466</v>
      </c>
      <c r="J69" s="57">
        <v>-42.799640232179819</v>
      </c>
      <c r="K69" s="57">
        <v>-46.111913507407202</v>
      </c>
      <c r="L69" s="57">
        <v>-49.659430923893652</v>
      </c>
      <c r="M69" s="57">
        <v>0</v>
      </c>
      <c r="N69" s="57">
        <v>0</v>
      </c>
      <c r="O69" s="57">
        <v>0</v>
      </c>
      <c r="P69" s="57">
        <v>0</v>
      </c>
      <c r="Q69" s="57">
        <v>0</v>
      </c>
      <c r="R69" s="69"/>
      <c r="S69" s="67"/>
      <c r="T69" s="67"/>
      <c r="U69" s="67"/>
      <c r="V69" s="67"/>
      <c r="W69" s="67"/>
      <c r="X69" s="67"/>
      <c r="Y69" s="67"/>
      <c r="Z69" s="67"/>
      <c r="AA69" s="67"/>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7"/>
      <c r="BE69" s="67"/>
      <c r="BF69" s="67"/>
      <c r="BG69" s="67"/>
      <c r="BH69" s="67"/>
      <c r="BI69" s="67"/>
      <c r="BJ69" s="67"/>
      <c r="BK69" s="146"/>
      <c r="BL69" s="146"/>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183" customFormat="1" outlineLevel="2" x14ac:dyDescent="0.25">
      <c r="A70" s="143"/>
      <c r="B70" s="143"/>
      <c r="C70" s="180" t="s">
        <v>2</v>
      </c>
      <c r="D70" s="188"/>
      <c r="E70" s="182" t="s">
        <v>23</v>
      </c>
      <c r="F70" s="181"/>
      <c r="G70" s="66"/>
      <c r="H70" s="65">
        <v>9.3919294790781169</v>
      </c>
      <c r="I70" s="65">
        <v>9.3919294790781169</v>
      </c>
      <c r="J70" s="65">
        <v>9.3919294790781169</v>
      </c>
      <c r="K70" s="65">
        <v>9.3919294790781169</v>
      </c>
      <c r="L70" s="65">
        <v>9.3919294790781169</v>
      </c>
      <c r="M70" s="65">
        <v>0</v>
      </c>
      <c r="N70" s="65">
        <v>0</v>
      </c>
      <c r="O70" s="65">
        <v>0</v>
      </c>
      <c r="P70" s="65">
        <v>0</v>
      </c>
      <c r="Q70" s="65">
        <v>0</v>
      </c>
      <c r="R70" s="65"/>
      <c r="S70" s="55"/>
      <c r="T70" s="55"/>
      <c r="U70" s="55"/>
      <c r="V70" s="55"/>
      <c r="W70" s="55"/>
      <c r="X70" s="55"/>
      <c r="Y70" s="55"/>
      <c r="Z70" s="55"/>
      <c r="AA70" s="55"/>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5"/>
      <c r="BE70" s="55"/>
      <c r="BF70" s="55"/>
      <c r="BG70" s="55"/>
      <c r="BH70" s="55"/>
      <c r="BI70" s="55"/>
      <c r="BJ70" s="55"/>
      <c r="BK70" s="146"/>
      <c r="BL70" s="146"/>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183" customFormat="1" ht="12.75" customHeight="1" outlineLevel="2" x14ac:dyDescent="0.25">
      <c r="A71" s="143"/>
      <c r="B71" s="143"/>
      <c r="C71" s="143"/>
      <c r="D71" s="184"/>
      <c r="E71" s="390" t="s">
        <v>43</v>
      </c>
      <c r="F71" s="186">
        <v>0</v>
      </c>
      <c r="G71" s="54"/>
      <c r="H71" s="57"/>
      <c r="I71" s="57"/>
      <c r="J71" s="57"/>
      <c r="K71" s="57"/>
      <c r="L71" s="57"/>
      <c r="M71" s="64"/>
      <c r="N71" s="63"/>
      <c r="O71" s="57"/>
      <c r="P71" s="57"/>
      <c r="Q71" s="57"/>
      <c r="R71" s="57"/>
      <c r="S71" s="55"/>
      <c r="T71" s="55"/>
      <c r="U71" s="55"/>
      <c r="V71" s="55"/>
      <c r="W71" s="55"/>
      <c r="X71" s="55"/>
      <c r="Y71" s="55"/>
      <c r="Z71" s="55"/>
      <c r="AA71" s="55"/>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5"/>
      <c r="BE71" s="55"/>
      <c r="BF71" s="55"/>
      <c r="BG71" s="55"/>
      <c r="BH71" s="55"/>
      <c r="BI71" s="55"/>
      <c r="BJ71" s="55"/>
      <c r="BK71" s="146"/>
      <c r="BL71" s="146"/>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183" customFormat="1" outlineLevel="2" x14ac:dyDescent="0.25">
      <c r="A72" s="143"/>
      <c r="B72" s="143"/>
      <c r="C72" s="143"/>
      <c r="D72" s="184"/>
      <c r="E72" s="391"/>
      <c r="F72" s="186">
        <v>1</v>
      </c>
      <c r="G72" s="54"/>
      <c r="H72" s="62"/>
      <c r="I72" s="57">
        <v>-8.4785016419252073E-4</v>
      </c>
      <c r="J72" s="57">
        <v>-8.4785016419252073E-4</v>
      </c>
      <c r="K72" s="57">
        <v>-8.4785016419252073E-4</v>
      </c>
      <c r="L72" s="57">
        <v>-8.4785016419252073E-4</v>
      </c>
      <c r="M72" s="57">
        <v>-8.4785016419252073E-4</v>
      </c>
      <c r="N72" s="57">
        <v>0</v>
      </c>
      <c r="O72" s="57">
        <v>0</v>
      </c>
      <c r="P72" s="57">
        <v>0</v>
      </c>
      <c r="Q72" s="57">
        <v>0</v>
      </c>
      <c r="R72" s="57"/>
      <c r="S72" s="55"/>
      <c r="T72" s="55"/>
      <c r="U72" s="55"/>
      <c r="V72" s="55"/>
      <c r="W72" s="55"/>
      <c r="X72" s="55"/>
      <c r="Y72" s="55"/>
      <c r="Z72" s="55"/>
      <c r="AA72" s="55"/>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5"/>
      <c r="BE72" s="55"/>
      <c r="BF72" s="55"/>
      <c r="BG72" s="55"/>
      <c r="BH72" s="55"/>
      <c r="BI72" s="55"/>
      <c r="BJ72" s="55"/>
      <c r="BK72" s="146"/>
      <c r="BL72" s="146"/>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183" customFormat="1" outlineLevel="2" x14ac:dyDescent="0.25">
      <c r="A73" s="143"/>
      <c r="B73" s="143"/>
      <c r="C73" s="143"/>
      <c r="D73" s="184"/>
      <c r="E73" s="391"/>
      <c r="F73" s="186">
        <v>2</v>
      </c>
      <c r="G73" s="54"/>
      <c r="H73" s="60"/>
      <c r="I73" s="58"/>
      <c r="J73" s="57">
        <v>0</v>
      </c>
      <c r="K73" s="57">
        <v>0</v>
      </c>
      <c r="L73" s="57">
        <v>0</v>
      </c>
      <c r="M73" s="57">
        <v>0</v>
      </c>
      <c r="N73" s="57">
        <v>0</v>
      </c>
      <c r="O73" s="57">
        <v>0</v>
      </c>
      <c r="P73" s="57">
        <v>0</v>
      </c>
      <c r="Q73" s="57">
        <v>0</v>
      </c>
      <c r="R73" s="57"/>
      <c r="S73" s="55"/>
      <c r="T73" s="55"/>
      <c r="U73" s="55"/>
      <c r="V73" s="55"/>
      <c r="W73" s="55"/>
      <c r="X73" s="55"/>
      <c r="Y73" s="55"/>
      <c r="Z73" s="55"/>
      <c r="AA73" s="55"/>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5"/>
      <c r="BE73" s="55"/>
      <c r="BF73" s="55"/>
      <c r="BG73" s="55"/>
      <c r="BH73" s="55"/>
      <c r="BI73" s="55"/>
      <c r="BJ73" s="55"/>
      <c r="BK73" s="146"/>
      <c r="BL73" s="146"/>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183" customFormat="1" outlineLevel="2" x14ac:dyDescent="0.25">
      <c r="A74" s="143"/>
      <c r="B74" s="143"/>
      <c r="C74" s="143"/>
      <c r="D74" s="184"/>
      <c r="E74" s="391"/>
      <c r="F74" s="186">
        <v>3</v>
      </c>
      <c r="G74" s="54"/>
      <c r="H74" s="60"/>
      <c r="I74" s="59"/>
      <c r="J74" s="58"/>
      <c r="K74" s="57">
        <v>0</v>
      </c>
      <c r="L74" s="57">
        <v>0</v>
      </c>
      <c r="M74" s="57">
        <v>0</v>
      </c>
      <c r="N74" s="57">
        <v>0</v>
      </c>
      <c r="O74" s="57">
        <v>0</v>
      </c>
      <c r="P74" s="57">
        <v>0</v>
      </c>
      <c r="Q74" s="57">
        <v>0</v>
      </c>
      <c r="R74" s="57"/>
      <c r="S74" s="55"/>
      <c r="T74" s="55"/>
      <c r="U74" s="55"/>
      <c r="V74" s="55"/>
      <c r="W74" s="55"/>
      <c r="X74" s="55"/>
      <c r="Y74" s="55"/>
      <c r="Z74" s="55"/>
      <c r="AA74" s="55"/>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5"/>
      <c r="BE74" s="55"/>
      <c r="BF74" s="55"/>
      <c r="BG74" s="55"/>
      <c r="BH74" s="55"/>
      <c r="BI74" s="55"/>
      <c r="BJ74" s="55"/>
      <c r="BK74" s="146"/>
      <c r="BL74" s="146"/>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183" customFormat="1" outlineLevel="2" x14ac:dyDescent="0.25">
      <c r="A75" s="143"/>
      <c r="B75" s="143"/>
      <c r="C75" s="143"/>
      <c r="D75" s="184"/>
      <c r="E75" s="391"/>
      <c r="F75" s="186">
        <v>4</v>
      </c>
      <c r="G75" s="54"/>
      <c r="H75" s="60"/>
      <c r="I75" s="59"/>
      <c r="J75" s="59"/>
      <c r="K75" s="58"/>
      <c r="L75" s="57">
        <v>0</v>
      </c>
      <c r="M75" s="57">
        <v>0</v>
      </c>
      <c r="N75" s="57">
        <v>0</v>
      </c>
      <c r="O75" s="57">
        <v>0</v>
      </c>
      <c r="P75" s="57">
        <v>0</v>
      </c>
      <c r="Q75" s="57">
        <v>0</v>
      </c>
      <c r="R75" s="57"/>
      <c r="S75" s="55"/>
      <c r="T75" s="55"/>
      <c r="U75" s="55"/>
      <c r="V75" s="55"/>
      <c r="W75" s="55"/>
      <c r="X75" s="55"/>
      <c r="Y75" s="55"/>
      <c r="Z75" s="55"/>
      <c r="AA75" s="55"/>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5"/>
      <c r="BE75" s="55"/>
      <c r="BF75" s="55"/>
      <c r="BG75" s="55"/>
      <c r="BH75" s="55"/>
      <c r="BI75" s="55"/>
      <c r="BJ75" s="55"/>
      <c r="BK75" s="146"/>
      <c r="BL75" s="146"/>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183" customFormat="1" outlineLevel="2" x14ac:dyDescent="0.25">
      <c r="A76" s="143"/>
      <c r="B76" s="143"/>
      <c r="C76" s="143"/>
      <c r="D76" s="184"/>
      <c r="E76" s="391"/>
      <c r="F76" s="186">
        <v>5</v>
      </c>
      <c r="G76" s="54"/>
      <c r="H76" s="60"/>
      <c r="I76" s="59"/>
      <c r="J76" s="59"/>
      <c r="K76" s="59"/>
      <c r="L76" s="58"/>
      <c r="M76" s="57">
        <v>0</v>
      </c>
      <c r="N76" s="57">
        <v>0</v>
      </c>
      <c r="O76" s="57">
        <v>0</v>
      </c>
      <c r="P76" s="57">
        <v>0</v>
      </c>
      <c r="Q76" s="57">
        <v>0</v>
      </c>
      <c r="R76" s="57"/>
      <c r="S76" s="55"/>
      <c r="T76" s="55"/>
      <c r="U76" s="55"/>
      <c r="V76" s="55"/>
      <c r="W76" s="55"/>
      <c r="X76" s="55"/>
      <c r="Y76" s="55"/>
      <c r="Z76" s="55"/>
      <c r="AA76" s="55"/>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5"/>
      <c r="BE76" s="55"/>
      <c r="BF76" s="55"/>
      <c r="BG76" s="55"/>
      <c r="BH76" s="55"/>
      <c r="BI76" s="55"/>
      <c r="BJ76" s="55"/>
      <c r="BK76" s="146"/>
      <c r="BL76" s="14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183" customFormat="1" outlineLevel="2" x14ac:dyDescent="0.25">
      <c r="A77" s="143"/>
      <c r="B77" s="143"/>
      <c r="C77" s="143"/>
      <c r="D77" s="184"/>
      <c r="E77" s="391"/>
      <c r="F77" s="186">
        <v>6</v>
      </c>
      <c r="G77" s="54"/>
      <c r="H77" s="60"/>
      <c r="I77" s="59"/>
      <c r="J77" s="59"/>
      <c r="K77" s="59"/>
      <c r="L77" s="59"/>
      <c r="M77" s="58"/>
      <c r="N77" s="57">
        <v>0</v>
      </c>
      <c r="O77" s="57">
        <v>0</v>
      </c>
      <c r="P77" s="57">
        <v>0</v>
      </c>
      <c r="Q77" s="57">
        <v>0</v>
      </c>
      <c r="R77" s="57"/>
      <c r="S77" s="55"/>
      <c r="T77" s="55"/>
      <c r="U77" s="55"/>
      <c r="V77" s="55"/>
      <c r="W77" s="55"/>
      <c r="X77" s="55"/>
      <c r="Y77" s="55"/>
      <c r="Z77" s="55"/>
      <c r="AA77" s="55"/>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5"/>
      <c r="BE77" s="55"/>
      <c r="BF77" s="55"/>
      <c r="BG77" s="55"/>
      <c r="BH77" s="55"/>
      <c r="BI77" s="55"/>
      <c r="BJ77" s="55"/>
      <c r="BK77" s="146"/>
      <c r="BL77" s="146"/>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183" customFormat="1" outlineLevel="2" x14ac:dyDescent="0.25">
      <c r="A78" s="143"/>
      <c r="B78" s="143"/>
      <c r="C78" s="143"/>
      <c r="D78" s="184"/>
      <c r="E78" s="391"/>
      <c r="F78" s="186">
        <v>7</v>
      </c>
      <c r="G78" s="54"/>
      <c r="H78" s="60"/>
      <c r="I78" s="59"/>
      <c r="J78" s="59"/>
      <c r="K78" s="59"/>
      <c r="L78" s="59"/>
      <c r="M78" s="59"/>
      <c r="N78" s="58"/>
      <c r="O78" s="57">
        <v>0</v>
      </c>
      <c r="P78" s="57">
        <v>0</v>
      </c>
      <c r="Q78" s="57">
        <v>0</v>
      </c>
      <c r="R78" s="57"/>
      <c r="S78" s="55"/>
      <c r="T78" s="55"/>
      <c r="U78" s="55"/>
      <c r="V78" s="55"/>
      <c r="W78" s="55"/>
      <c r="X78" s="55"/>
      <c r="Y78" s="55"/>
      <c r="Z78" s="55"/>
      <c r="AA78" s="55"/>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5"/>
      <c r="BE78" s="55"/>
      <c r="BF78" s="55"/>
      <c r="BG78" s="55"/>
      <c r="BH78" s="55"/>
      <c r="BI78" s="55"/>
      <c r="BJ78" s="55"/>
      <c r="BK78" s="146"/>
      <c r="BL78" s="146"/>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183" customFormat="1" outlineLevel="2" x14ac:dyDescent="0.25">
      <c r="A79" s="143"/>
      <c r="B79" s="143"/>
      <c r="C79" s="143"/>
      <c r="D79" s="184"/>
      <c r="E79" s="391"/>
      <c r="F79" s="186">
        <v>8</v>
      </c>
      <c r="G79" s="54"/>
      <c r="H79" s="60"/>
      <c r="I79" s="59"/>
      <c r="J79" s="59"/>
      <c r="K79" s="59"/>
      <c r="L79" s="59"/>
      <c r="M79" s="59"/>
      <c r="N79" s="59"/>
      <c r="O79" s="58"/>
      <c r="P79" s="57">
        <v>0</v>
      </c>
      <c r="Q79" s="57">
        <v>0</v>
      </c>
      <c r="R79" s="57"/>
      <c r="S79" s="55"/>
      <c r="T79" s="55"/>
      <c r="U79" s="55"/>
      <c r="V79" s="55"/>
      <c r="W79" s="55"/>
      <c r="X79" s="55"/>
      <c r="Y79" s="55"/>
      <c r="Z79" s="55"/>
      <c r="AA79" s="55"/>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5"/>
      <c r="BE79" s="55"/>
      <c r="BF79" s="55"/>
      <c r="BG79" s="55"/>
      <c r="BH79" s="55"/>
      <c r="BI79" s="55"/>
      <c r="BJ79" s="55"/>
      <c r="BK79" s="146"/>
      <c r="BL79" s="146"/>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183" customFormat="1" outlineLevel="2" x14ac:dyDescent="0.25">
      <c r="A80" s="143"/>
      <c r="B80" s="143"/>
      <c r="C80" s="143"/>
      <c r="D80" s="184"/>
      <c r="E80" s="391"/>
      <c r="F80" s="186">
        <v>9</v>
      </c>
      <c r="G80" s="54"/>
      <c r="H80" s="60"/>
      <c r="I80" s="59"/>
      <c r="J80" s="59"/>
      <c r="K80" s="59"/>
      <c r="L80" s="59"/>
      <c r="M80" s="59"/>
      <c r="N80" s="59"/>
      <c r="O80" s="59"/>
      <c r="P80" s="58"/>
      <c r="Q80" s="57">
        <v>0</v>
      </c>
      <c r="R80" s="57"/>
      <c r="S80" s="55"/>
      <c r="T80" s="55"/>
      <c r="U80" s="55"/>
      <c r="V80" s="55"/>
      <c r="W80" s="55"/>
      <c r="X80" s="55"/>
      <c r="Y80" s="55"/>
      <c r="Z80" s="55"/>
      <c r="AA80" s="55"/>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5"/>
      <c r="BE80" s="55"/>
      <c r="BF80" s="55"/>
      <c r="BG80" s="55"/>
      <c r="BH80" s="55"/>
      <c r="BI80" s="55"/>
      <c r="BJ80" s="55"/>
      <c r="BK80" s="146"/>
      <c r="BL80" s="146"/>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183" customFormat="1" outlineLevel="2" x14ac:dyDescent="0.25">
      <c r="A81" s="143"/>
      <c r="B81" s="143"/>
      <c r="C81" s="143"/>
      <c r="D81" s="184"/>
      <c r="E81" s="391"/>
      <c r="F81" s="187">
        <v>10</v>
      </c>
      <c r="G81" s="54"/>
      <c r="H81" s="60"/>
      <c r="I81" s="59"/>
      <c r="J81" s="59"/>
      <c r="K81" s="59"/>
      <c r="L81" s="59"/>
      <c r="M81" s="59"/>
      <c r="N81" s="59"/>
      <c r="O81" s="59"/>
      <c r="P81" s="59"/>
      <c r="Q81" s="58"/>
      <c r="R81" s="57"/>
      <c r="S81" s="55"/>
      <c r="T81" s="55"/>
      <c r="U81" s="55"/>
      <c r="V81" s="55"/>
      <c r="W81" s="55"/>
      <c r="X81" s="55"/>
      <c r="Y81" s="55"/>
      <c r="Z81" s="55"/>
      <c r="AA81" s="55"/>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5"/>
      <c r="BE81" s="55"/>
      <c r="BF81" s="55"/>
      <c r="BG81" s="55"/>
      <c r="BH81" s="55"/>
      <c r="BI81" s="55"/>
      <c r="BJ81" s="55"/>
      <c r="BK81" s="146"/>
      <c r="BL81" s="146"/>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183" customFormat="1" outlineLevel="1" x14ac:dyDescent="0.25">
      <c r="A82" s="143"/>
      <c r="B82" s="143"/>
      <c r="C82" s="143"/>
      <c r="D82" s="184" t="s">
        <v>2</v>
      </c>
      <c r="E82" s="143"/>
      <c r="F82" s="143"/>
      <c r="G82" s="54"/>
      <c r="H82" s="189">
        <v>-9.3919294790781169</v>
      </c>
      <c r="I82" s="189">
        <v>-9.3910816289139252</v>
      </c>
      <c r="J82" s="189">
        <v>-9.3910816289139252</v>
      </c>
      <c r="K82" s="189">
        <v>-9.3910816289139252</v>
      </c>
      <c r="L82" s="189">
        <v>-9.3910816289139252</v>
      </c>
      <c r="M82" s="189">
        <v>0</v>
      </c>
      <c r="N82" s="189">
        <v>0</v>
      </c>
      <c r="O82" s="189">
        <v>0</v>
      </c>
      <c r="P82" s="189">
        <v>0</v>
      </c>
      <c r="Q82" s="189">
        <v>0</v>
      </c>
      <c r="R82" s="190"/>
      <c r="S82" s="191"/>
      <c r="T82" s="191"/>
      <c r="U82" s="191"/>
      <c r="V82" s="191"/>
      <c r="W82" s="191"/>
      <c r="X82" s="191"/>
      <c r="Y82" s="191"/>
      <c r="Z82" s="191"/>
      <c r="AA82" s="191"/>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1"/>
      <c r="BE82" s="191"/>
      <c r="BF82" s="191"/>
      <c r="BG82" s="191"/>
      <c r="BH82" s="191"/>
      <c r="BI82" s="191"/>
      <c r="BJ82" s="191"/>
      <c r="BK82" s="146"/>
      <c r="BL82" s="146"/>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183" customFormat="1" outlineLevel="2" x14ac:dyDescent="0.25">
      <c r="A83" s="143"/>
      <c r="B83" s="143"/>
      <c r="C83" s="180" t="s">
        <v>3</v>
      </c>
      <c r="D83" s="188"/>
      <c r="E83" s="182" t="s">
        <v>23</v>
      </c>
      <c r="F83" s="181"/>
      <c r="G83" s="66"/>
      <c r="H83" s="65">
        <v>0.67342255585411537</v>
      </c>
      <c r="I83" s="65">
        <v>0.67342255585411537</v>
      </c>
      <c r="J83" s="65">
        <v>0.67342255585411537</v>
      </c>
      <c r="K83" s="65">
        <v>0.67342255585411537</v>
      </c>
      <c r="L83" s="65">
        <v>0.67342255585411537</v>
      </c>
      <c r="M83" s="65">
        <v>0</v>
      </c>
      <c r="N83" s="65">
        <v>0</v>
      </c>
      <c r="O83" s="65">
        <v>0</v>
      </c>
      <c r="P83" s="65">
        <v>0</v>
      </c>
      <c r="Q83" s="65">
        <v>0</v>
      </c>
      <c r="R83" s="65"/>
      <c r="S83" s="55"/>
      <c r="T83" s="55"/>
      <c r="U83" s="55"/>
      <c r="V83" s="55"/>
      <c r="W83" s="55"/>
      <c r="X83" s="55"/>
      <c r="Y83" s="55"/>
      <c r="Z83" s="55"/>
      <c r="AA83" s="55"/>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5"/>
      <c r="BE83" s="55"/>
      <c r="BF83" s="55"/>
      <c r="BG83" s="55"/>
      <c r="BH83" s="55"/>
      <c r="BI83" s="55"/>
      <c r="BJ83" s="55"/>
      <c r="BK83" s="146"/>
      <c r="BL83" s="146"/>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183" customFormat="1" ht="12.75" customHeight="1" outlineLevel="2" x14ac:dyDescent="0.25">
      <c r="A84" s="143"/>
      <c r="B84" s="143"/>
      <c r="C84" s="143"/>
      <c r="D84" s="184"/>
      <c r="E84" s="390" t="s">
        <v>43</v>
      </c>
      <c r="F84" s="186">
        <v>0</v>
      </c>
      <c r="G84" s="54"/>
      <c r="H84" s="57"/>
      <c r="I84" s="57"/>
      <c r="J84" s="57"/>
      <c r="K84" s="57"/>
      <c r="L84" s="57"/>
      <c r="M84" s="64"/>
      <c r="N84" s="63"/>
      <c r="O84" s="57"/>
      <c r="P84" s="57"/>
      <c r="Q84" s="57"/>
      <c r="R84" s="57"/>
      <c r="S84" s="55"/>
      <c r="T84" s="55"/>
      <c r="U84" s="55"/>
      <c r="V84" s="55"/>
      <c r="W84" s="55"/>
      <c r="X84" s="55"/>
      <c r="Y84" s="55"/>
      <c r="Z84" s="55"/>
      <c r="AA84" s="55"/>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5"/>
      <c r="BE84" s="55"/>
      <c r="BF84" s="55"/>
      <c r="BG84" s="55"/>
      <c r="BH84" s="55"/>
      <c r="BI84" s="55"/>
      <c r="BJ84" s="55"/>
      <c r="BK84" s="146"/>
      <c r="BL84" s="146"/>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183" customFormat="1" outlineLevel="2" x14ac:dyDescent="0.25">
      <c r="A85" s="143"/>
      <c r="B85" s="143"/>
      <c r="C85" s="143"/>
      <c r="D85" s="184"/>
      <c r="E85" s="391"/>
      <c r="F85" s="186">
        <v>1</v>
      </c>
      <c r="G85" s="54"/>
      <c r="H85" s="62"/>
      <c r="I85" s="57">
        <v>-1.0728045823359516E-2</v>
      </c>
      <c r="J85" s="57">
        <v>-1.0728045823359516E-2</v>
      </c>
      <c r="K85" s="57">
        <v>-1.0728045823359516E-2</v>
      </c>
      <c r="L85" s="57">
        <v>-1.0728045823359516E-2</v>
      </c>
      <c r="M85" s="57">
        <v>-1.0728045823359516E-2</v>
      </c>
      <c r="N85" s="57">
        <v>0</v>
      </c>
      <c r="O85" s="57">
        <v>0</v>
      </c>
      <c r="P85" s="57">
        <v>0</v>
      </c>
      <c r="Q85" s="57">
        <v>0</v>
      </c>
      <c r="R85" s="57"/>
      <c r="S85" s="55"/>
      <c r="T85" s="55"/>
      <c r="U85" s="55"/>
      <c r="V85" s="55"/>
      <c r="W85" s="55"/>
      <c r="X85" s="55"/>
      <c r="Y85" s="55"/>
      <c r="Z85" s="55"/>
      <c r="AA85" s="55"/>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5"/>
      <c r="BE85" s="55"/>
      <c r="BF85" s="55"/>
      <c r="BG85" s="55"/>
      <c r="BH85" s="55"/>
      <c r="BI85" s="55"/>
      <c r="BJ85" s="55"/>
      <c r="BK85" s="146"/>
      <c r="BL85" s="146"/>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183" customFormat="1" outlineLevel="2" x14ac:dyDescent="0.25">
      <c r="A86" s="143"/>
      <c r="B86" s="143"/>
      <c r="C86" s="143"/>
      <c r="D86" s="184"/>
      <c r="E86" s="391"/>
      <c r="F86" s="186">
        <v>2</v>
      </c>
      <c r="G86" s="54"/>
      <c r="H86" s="60"/>
      <c r="I86" s="58"/>
      <c r="J86" s="57">
        <v>-2.1734450960360686E-2</v>
      </c>
      <c r="K86" s="57">
        <v>-2.1734450960360686E-2</v>
      </c>
      <c r="L86" s="57">
        <v>-2.1734450960360686E-2</v>
      </c>
      <c r="M86" s="57">
        <v>-2.1734450960360686E-2</v>
      </c>
      <c r="N86" s="57">
        <v>-2.1734450960360686E-2</v>
      </c>
      <c r="O86" s="57">
        <v>0</v>
      </c>
      <c r="P86" s="57">
        <v>0</v>
      </c>
      <c r="Q86" s="57">
        <v>0</v>
      </c>
      <c r="R86" s="57"/>
      <c r="S86" s="55"/>
      <c r="T86" s="55"/>
      <c r="U86" s="55"/>
      <c r="V86" s="55"/>
      <c r="W86" s="55"/>
      <c r="X86" s="55"/>
      <c r="Y86" s="55"/>
      <c r="Z86" s="55"/>
      <c r="AA86" s="55"/>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5"/>
      <c r="BE86" s="55"/>
      <c r="BF86" s="55"/>
      <c r="BG86" s="55"/>
      <c r="BH86" s="55"/>
      <c r="BI86" s="55"/>
      <c r="BJ86" s="55"/>
      <c r="BK86" s="146"/>
      <c r="BL86" s="14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183" customFormat="1" outlineLevel="2" x14ac:dyDescent="0.25">
      <c r="A87" s="143"/>
      <c r="B87" s="143"/>
      <c r="C87" s="143"/>
      <c r="D87" s="184"/>
      <c r="E87" s="391"/>
      <c r="F87" s="186">
        <v>3</v>
      </c>
      <c r="G87" s="54"/>
      <c r="H87" s="60"/>
      <c r="I87" s="59"/>
      <c r="J87" s="58"/>
      <c r="K87" s="57">
        <v>0</v>
      </c>
      <c r="L87" s="57">
        <v>0</v>
      </c>
      <c r="M87" s="57">
        <v>0</v>
      </c>
      <c r="N87" s="57">
        <v>0</v>
      </c>
      <c r="O87" s="57">
        <v>0</v>
      </c>
      <c r="P87" s="57">
        <v>0</v>
      </c>
      <c r="Q87" s="57">
        <v>0</v>
      </c>
      <c r="R87" s="57"/>
      <c r="S87" s="55"/>
      <c r="T87" s="55"/>
      <c r="U87" s="55"/>
      <c r="V87" s="55"/>
      <c r="W87" s="55"/>
      <c r="X87" s="55"/>
      <c r="Y87" s="55"/>
      <c r="Z87" s="55"/>
      <c r="AA87" s="55"/>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5"/>
      <c r="BE87" s="55"/>
      <c r="BF87" s="55"/>
      <c r="BG87" s="55"/>
      <c r="BH87" s="55"/>
      <c r="BI87" s="55"/>
      <c r="BJ87" s="55"/>
      <c r="BK87" s="146"/>
      <c r="BL87" s="146"/>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183" customFormat="1" outlineLevel="2" x14ac:dyDescent="0.25">
      <c r="A88" s="143"/>
      <c r="B88" s="143"/>
      <c r="C88" s="143"/>
      <c r="D88" s="184"/>
      <c r="E88" s="391"/>
      <c r="F88" s="186">
        <v>4</v>
      </c>
      <c r="G88" s="54"/>
      <c r="H88" s="60"/>
      <c r="I88" s="59"/>
      <c r="J88" s="59"/>
      <c r="K88" s="58"/>
      <c r="L88" s="57">
        <v>0</v>
      </c>
      <c r="M88" s="57">
        <v>0</v>
      </c>
      <c r="N88" s="57">
        <v>0</v>
      </c>
      <c r="O88" s="57">
        <v>0</v>
      </c>
      <c r="P88" s="57">
        <v>0</v>
      </c>
      <c r="Q88" s="57">
        <v>0</v>
      </c>
      <c r="R88" s="57"/>
      <c r="S88" s="55"/>
      <c r="T88" s="55"/>
      <c r="U88" s="55"/>
      <c r="V88" s="55"/>
      <c r="W88" s="55"/>
      <c r="X88" s="55"/>
      <c r="Y88" s="55"/>
      <c r="Z88" s="55"/>
      <c r="AA88" s="55"/>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5"/>
      <c r="BE88" s="55"/>
      <c r="BF88" s="55"/>
      <c r="BG88" s="55"/>
      <c r="BH88" s="55"/>
      <c r="BI88" s="55"/>
      <c r="BJ88" s="55"/>
      <c r="BK88" s="146"/>
      <c r="BL88" s="146"/>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183" customFormat="1" outlineLevel="2" x14ac:dyDescent="0.25">
      <c r="A89" s="143"/>
      <c r="B89" s="143"/>
      <c r="C89" s="143"/>
      <c r="D89" s="184"/>
      <c r="E89" s="391"/>
      <c r="F89" s="186">
        <v>5</v>
      </c>
      <c r="G89" s="54"/>
      <c r="H89" s="60"/>
      <c r="I89" s="59"/>
      <c r="J89" s="59"/>
      <c r="K89" s="59"/>
      <c r="L89" s="58"/>
      <c r="M89" s="57">
        <v>0</v>
      </c>
      <c r="N89" s="57">
        <v>0</v>
      </c>
      <c r="O89" s="57">
        <v>0</v>
      </c>
      <c r="P89" s="57">
        <v>0</v>
      </c>
      <c r="Q89" s="57">
        <v>0</v>
      </c>
      <c r="R89" s="57"/>
      <c r="S89" s="55"/>
      <c r="T89" s="55"/>
      <c r="U89" s="55"/>
      <c r="V89" s="55"/>
      <c r="W89" s="55"/>
      <c r="X89" s="55"/>
      <c r="Y89" s="55"/>
      <c r="Z89" s="55"/>
      <c r="AA89" s="55"/>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5"/>
      <c r="BE89" s="55"/>
      <c r="BF89" s="55"/>
      <c r="BG89" s="55"/>
      <c r="BH89" s="55"/>
      <c r="BI89" s="55"/>
      <c r="BJ89" s="55"/>
      <c r="BK89" s="146"/>
      <c r="BL89" s="146"/>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183" customFormat="1" outlineLevel="2" x14ac:dyDescent="0.25">
      <c r="A90" s="143"/>
      <c r="B90" s="143"/>
      <c r="C90" s="143"/>
      <c r="D90" s="184"/>
      <c r="E90" s="391"/>
      <c r="F90" s="186">
        <v>6</v>
      </c>
      <c r="G90" s="54"/>
      <c r="H90" s="60"/>
      <c r="I90" s="59"/>
      <c r="J90" s="59"/>
      <c r="K90" s="59"/>
      <c r="L90" s="59"/>
      <c r="M90" s="58"/>
      <c r="N90" s="57">
        <v>0</v>
      </c>
      <c r="O90" s="57">
        <v>0</v>
      </c>
      <c r="P90" s="57">
        <v>0</v>
      </c>
      <c r="Q90" s="57">
        <v>0</v>
      </c>
      <c r="R90" s="57"/>
      <c r="S90" s="55"/>
      <c r="T90" s="55"/>
      <c r="U90" s="55"/>
      <c r="V90" s="55"/>
      <c r="W90" s="55"/>
      <c r="X90" s="55"/>
      <c r="Y90" s="55"/>
      <c r="Z90" s="55"/>
      <c r="AA90" s="55"/>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5"/>
      <c r="BE90" s="55"/>
      <c r="BF90" s="55"/>
      <c r="BG90" s="55"/>
      <c r="BH90" s="55"/>
      <c r="BI90" s="55"/>
      <c r="BJ90" s="55"/>
      <c r="BK90" s="146"/>
      <c r="BL90" s="146"/>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183" customFormat="1" outlineLevel="2" x14ac:dyDescent="0.25">
      <c r="A91" s="143"/>
      <c r="B91" s="143"/>
      <c r="C91" s="143"/>
      <c r="D91" s="184"/>
      <c r="E91" s="391"/>
      <c r="F91" s="186">
        <v>7</v>
      </c>
      <c r="G91" s="54"/>
      <c r="H91" s="60"/>
      <c r="I91" s="59"/>
      <c r="J91" s="59"/>
      <c r="K91" s="59"/>
      <c r="L91" s="59"/>
      <c r="M91" s="59"/>
      <c r="N91" s="58"/>
      <c r="O91" s="57">
        <v>0</v>
      </c>
      <c r="P91" s="57">
        <v>0</v>
      </c>
      <c r="Q91" s="57">
        <v>0</v>
      </c>
      <c r="R91" s="57"/>
      <c r="S91" s="55"/>
      <c r="T91" s="55"/>
      <c r="U91" s="55"/>
      <c r="V91" s="55"/>
      <c r="W91" s="55"/>
      <c r="X91" s="55"/>
      <c r="Y91" s="55"/>
      <c r="Z91" s="55"/>
      <c r="AA91" s="55"/>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5"/>
      <c r="BE91" s="55"/>
      <c r="BF91" s="55"/>
      <c r="BG91" s="55"/>
      <c r="BH91" s="55"/>
      <c r="BI91" s="55"/>
      <c r="BJ91" s="55"/>
      <c r="BK91" s="146"/>
      <c r="BL91" s="146"/>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183" customFormat="1" outlineLevel="2" x14ac:dyDescent="0.25">
      <c r="A92" s="143"/>
      <c r="B92" s="143"/>
      <c r="C92" s="143"/>
      <c r="D92" s="184"/>
      <c r="E92" s="391"/>
      <c r="F92" s="186">
        <v>8</v>
      </c>
      <c r="G92" s="54"/>
      <c r="H92" s="60"/>
      <c r="I92" s="59"/>
      <c r="J92" s="59"/>
      <c r="K92" s="59"/>
      <c r="L92" s="59"/>
      <c r="M92" s="59"/>
      <c r="N92" s="59"/>
      <c r="O92" s="58"/>
      <c r="P92" s="57">
        <v>0</v>
      </c>
      <c r="Q92" s="57">
        <v>0</v>
      </c>
      <c r="R92" s="57"/>
      <c r="S92" s="55"/>
      <c r="T92" s="55"/>
      <c r="U92" s="55"/>
      <c r="V92" s="55"/>
      <c r="W92" s="55"/>
      <c r="X92" s="55"/>
      <c r="Y92" s="55"/>
      <c r="Z92" s="55"/>
      <c r="AA92" s="55"/>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5"/>
      <c r="BE92" s="55"/>
      <c r="BF92" s="55"/>
      <c r="BG92" s="55"/>
      <c r="BH92" s="55"/>
      <c r="BI92" s="55"/>
      <c r="BJ92" s="55"/>
      <c r="BK92" s="146"/>
      <c r="BL92" s="146"/>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183" customFormat="1" outlineLevel="2" x14ac:dyDescent="0.25">
      <c r="A93" s="143"/>
      <c r="B93" s="143"/>
      <c r="C93" s="143"/>
      <c r="D93" s="184"/>
      <c r="E93" s="391"/>
      <c r="F93" s="186">
        <v>9</v>
      </c>
      <c r="G93" s="54"/>
      <c r="H93" s="60"/>
      <c r="I93" s="59"/>
      <c r="J93" s="59"/>
      <c r="K93" s="59"/>
      <c r="L93" s="59"/>
      <c r="M93" s="59"/>
      <c r="N93" s="59"/>
      <c r="O93" s="59"/>
      <c r="P93" s="58"/>
      <c r="Q93" s="57">
        <v>0</v>
      </c>
      <c r="R93" s="57"/>
      <c r="S93" s="55"/>
      <c r="T93" s="55"/>
      <c r="U93" s="55"/>
      <c r="V93" s="55"/>
      <c r="W93" s="55"/>
      <c r="X93" s="55"/>
      <c r="Y93" s="55"/>
      <c r="Z93" s="55"/>
      <c r="AA93" s="55"/>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5"/>
      <c r="BE93" s="55"/>
      <c r="BF93" s="55"/>
      <c r="BG93" s="55"/>
      <c r="BH93" s="55"/>
      <c r="BI93" s="55"/>
      <c r="BJ93" s="55"/>
      <c r="BK93" s="146"/>
      <c r="BL93" s="146"/>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183" customFormat="1" outlineLevel="2" x14ac:dyDescent="0.25">
      <c r="A94" s="143"/>
      <c r="B94" s="143"/>
      <c r="C94" s="143"/>
      <c r="D94" s="184"/>
      <c r="E94" s="391"/>
      <c r="F94" s="187">
        <v>10</v>
      </c>
      <c r="G94" s="54"/>
      <c r="H94" s="60"/>
      <c r="I94" s="59"/>
      <c r="J94" s="59"/>
      <c r="K94" s="59"/>
      <c r="L94" s="59"/>
      <c r="M94" s="59"/>
      <c r="N94" s="59"/>
      <c r="O94" s="59"/>
      <c r="P94" s="59"/>
      <c r="Q94" s="58"/>
      <c r="R94" s="57"/>
      <c r="S94" s="55"/>
      <c r="T94" s="55"/>
      <c r="U94" s="55"/>
      <c r="V94" s="55"/>
      <c r="W94" s="55"/>
      <c r="X94" s="55"/>
      <c r="Y94" s="55"/>
      <c r="Z94" s="55"/>
      <c r="AA94" s="55"/>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5"/>
      <c r="BE94" s="55"/>
      <c r="BF94" s="55"/>
      <c r="BG94" s="55"/>
      <c r="BH94" s="55"/>
      <c r="BI94" s="55"/>
      <c r="BJ94" s="55"/>
      <c r="BK94" s="146"/>
      <c r="BL94" s="146"/>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183" customFormat="1" outlineLevel="1" x14ac:dyDescent="0.25">
      <c r="A95" s="143"/>
      <c r="B95" s="143"/>
      <c r="C95" s="143"/>
      <c r="D95" s="184" t="s">
        <v>3</v>
      </c>
      <c r="E95" s="143"/>
      <c r="F95" s="143"/>
      <c r="G95" s="54"/>
      <c r="H95" s="189">
        <v>-0.67342255585411537</v>
      </c>
      <c r="I95" s="189">
        <v>-0.66269451003075586</v>
      </c>
      <c r="J95" s="189">
        <v>-0.64096005907039522</v>
      </c>
      <c r="K95" s="189">
        <v>-0.64096005907039522</v>
      </c>
      <c r="L95" s="189">
        <v>-0.64096005907039522</v>
      </c>
      <c r="M95" s="189">
        <v>0</v>
      </c>
      <c r="N95" s="189">
        <v>0</v>
      </c>
      <c r="O95" s="189">
        <v>0</v>
      </c>
      <c r="P95" s="189">
        <v>0</v>
      </c>
      <c r="Q95" s="189">
        <v>0</v>
      </c>
      <c r="R95" s="190"/>
      <c r="S95" s="191"/>
      <c r="T95" s="191"/>
      <c r="U95" s="191"/>
      <c r="V95" s="191"/>
      <c r="W95" s="191"/>
      <c r="X95" s="191"/>
      <c r="Y95" s="191"/>
      <c r="Z95" s="191"/>
      <c r="AA95" s="191"/>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1"/>
      <c r="BE95" s="191"/>
      <c r="BF95" s="191"/>
      <c r="BG95" s="191"/>
      <c r="BH95" s="191"/>
      <c r="BI95" s="191"/>
      <c r="BJ95" s="191"/>
      <c r="BK95" s="146"/>
      <c r="BL95" s="146"/>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183" customFormat="1" outlineLevel="2" x14ac:dyDescent="0.25">
      <c r="A96" s="143"/>
      <c r="B96" s="143"/>
      <c r="C96" s="180" t="s">
        <v>4</v>
      </c>
      <c r="D96" s="188"/>
      <c r="E96" s="182" t="s">
        <v>23</v>
      </c>
      <c r="F96" s="181"/>
      <c r="G96" s="66"/>
      <c r="H96" s="65">
        <v>4.4408920985006264E-17</v>
      </c>
      <c r="I96" s="65">
        <v>4.4408920985006264E-17</v>
      </c>
      <c r="J96" s="65">
        <v>4.4408920985006264E-17</v>
      </c>
      <c r="K96" s="65">
        <v>4.4408920985006264E-17</v>
      </c>
      <c r="L96" s="65">
        <v>4.4408920985006264E-17</v>
      </c>
      <c r="M96" s="65">
        <v>0</v>
      </c>
      <c r="N96" s="65">
        <v>0</v>
      </c>
      <c r="O96" s="65">
        <v>0</v>
      </c>
      <c r="P96" s="65">
        <v>0</v>
      </c>
      <c r="Q96" s="65">
        <v>0</v>
      </c>
      <c r="R96" s="65"/>
      <c r="S96" s="55"/>
      <c r="T96" s="55"/>
      <c r="U96" s="55"/>
      <c r="V96" s="55"/>
      <c r="W96" s="55"/>
      <c r="X96" s="55"/>
      <c r="Y96" s="55"/>
      <c r="Z96" s="55"/>
      <c r="AA96" s="55"/>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5"/>
      <c r="BE96" s="55"/>
      <c r="BF96" s="55"/>
      <c r="BG96" s="55"/>
      <c r="BH96" s="55"/>
      <c r="BI96" s="55"/>
      <c r="BJ96" s="55"/>
      <c r="BK96" s="146"/>
      <c r="BL96" s="14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183" customFormat="1" ht="12.75" customHeight="1" outlineLevel="2" x14ac:dyDescent="0.25">
      <c r="A97" s="143"/>
      <c r="B97" s="143"/>
      <c r="C97" s="143"/>
      <c r="D97" s="184"/>
      <c r="E97" s="390" t="s">
        <v>43</v>
      </c>
      <c r="F97" s="186">
        <v>0</v>
      </c>
      <c r="G97" s="54"/>
      <c r="H97" s="57"/>
      <c r="I97" s="57"/>
      <c r="J97" s="57"/>
      <c r="K97" s="57"/>
      <c r="L97" s="57"/>
      <c r="M97" s="64"/>
      <c r="N97" s="63"/>
      <c r="O97" s="57"/>
      <c r="P97" s="57"/>
      <c r="Q97" s="57"/>
      <c r="R97" s="57"/>
      <c r="S97" s="55"/>
      <c r="T97" s="55"/>
      <c r="U97" s="55"/>
      <c r="V97" s="55"/>
      <c r="W97" s="55"/>
      <c r="X97" s="55"/>
      <c r="Y97" s="55"/>
      <c r="Z97" s="55"/>
      <c r="AA97" s="55"/>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5"/>
      <c r="BE97" s="55"/>
      <c r="BF97" s="55"/>
      <c r="BG97" s="55"/>
      <c r="BH97" s="55"/>
      <c r="BI97" s="55"/>
      <c r="BJ97" s="55"/>
      <c r="BK97" s="146"/>
      <c r="BL97" s="146"/>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183" customFormat="1" outlineLevel="2" x14ac:dyDescent="0.25">
      <c r="A98" s="143"/>
      <c r="B98" s="143"/>
      <c r="C98" s="143"/>
      <c r="D98" s="184"/>
      <c r="E98" s="391"/>
      <c r="F98" s="186">
        <v>1</v>
      </c>
      <c r="G98" s="54"/>
      <c r="H98" s="62"/>
      <c r="I98" s="57">
        <v>0.20472391836626863</v>
      </c>
      <c r="J98" s="57">
        <v>0.20472391836626863</v>
      </c>
      <c r="K98" s="57">
        <v>0.20472391836626863</v>
      </c>
      <c r="L98" s="57">
        <v>0.20472391836626863</v>
      </c>
      <c r="M98" s="57">
        <v>0.20472391836626863</v>
      </c>
      <c r="N98" s="57">
        <v>0</v>
      </c>
      <c r="O98" s="57">
        <v>0</v>
      </c>
      <c r="P98" s="57">
        <v>0</v>
      </c>
      <c r="Q98" s="57">
        <v>0</v>
      </c>
      <c r="R98" s="57"/>
      <c r="S98" s="55"/>
      <c r="T98" s="55"/>
      <c r="U98" s="55"/>
      <c r="V98" s="55"/>
      <c r="W98" s="55"/>
      <c r="X98" s="55"/>
      <c r="Y98" s="55"/>
      <c r="Z98" s="55"/>
      <c r="AA98" s="55"/>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5"/>
      <c r="BE98" s="55"/>
      <c r="BF98" s="55"/>
      <c r="BG98" s="55"/>
      <c r="BH98" s="55"/>
      <c r="BI98" s="55"/>
      <c r="BJ98" s="55"/>
      <c r="BK98" s="146"/>
      <c r="BL98" s="146"/>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183" customFormat="1" outlineLevel="2" x14ac:dyDescent="0.25">
      <c r="A99" s="143"/>
      <c r="B99" s="143"/>
      <c r="C99" s="143"/>
      <c r="D99" s="184"/>
      <c r="E99" s="391"/>
      <c r="F99" s="186">
        <v>2</v>
      </c>
      <c r="G99" s="54"/>
      <c r="H99" s="60"/>
      <c r="I99" s="58"/>
      <c r="J99" s="57">
        <v>0.88590050851957913</v>
      </c>
      <c r="K99" s="57">
        <v>0.88590050851957913</v>
      </c>
      <c r="L99" s="57">
        <v>0.88590050851957913</v>
      </c>
      <c r="M99" s="57">
        <v>0.88590050851957913</v>
      </c>
      <c r="N99" s="57">
        <v>0.88590050851957913</v>
      </c>
      <c r="O99" s="57">
        <v>0</v>
      </c>
      <c r="P99" s="57">
        <v>0</v>
      </c>
      <c r="Q99" s="57">
        <v>0</v>
      </c>
      <c r="R99" s="57"/>
      <c r="S99" s="55"/>
      <c r="T99" s="55"/>
      <c r="U99" s="55"/>
      <c r="V99" s="55"/>
      <c r="W99" s="55"/>
      <c r="X99" s="55"/>
      <c r="Y99" s="55"/>
      <c r="Z99" s="55"/>
      <c r="AA99" s="55"/>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5"/>
      <c r="BE99" s="55"/>
      <c r="BF99" s="55"/>
      <c r="BG99" s="55"/>
      <c r="BH99" s="55"/>
      <c r="BI99" s="55"/>
      <c r="BJ99" s="55"/>
      <c r="BK99" s="146"/>
      <c r="BL99" s="146"/>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183" customFormat="1" outlineLevel="2" x14ac:dyDescent="0.25">
      <c r="A100" s="143"/>
      <c r="B100" s="143"/>
      <c r="C100" s="143"/>
      <c r="D100" s="184"/>
      <c r="E100" s="391"/>
      <c r="F100" s="186">
        <v>3</v>
      </c>
      <c r="G100" s="54"/>
      <c r="H100" s="60"/>
      <c r="I100" s="59"/>
      <c r="J100" s="58"/>
      <c r="K100" s="57">
        <v>0.39546514262733312</v>
      </c>
      <c r="L100" s="57">
        <v>0.39546514262733312</v>
      </c>
      <c r="M100" s="57">
        <v>0.39546514262733312</v>
      </c>
      <c r="N100" s="57">
        <v>0.39546514262733312</v>
      </c>
      <c r="O100" s="57">
        <v>0.39546514262733312</v>
      </c>
      <c r="P100" s="57">
        <v>0</v>
      </c>
      <c r="Q100" s="57">
        <v>0</v>
      </c>
      <c r="R100" s="57"/>
      <c r="S100" s="55"/>
      <c r="T100" s="55"/>
      <c r="U100" s="55"/>
      <c r="V100" s="55"/>
      <c r="W100" s="55"/>
      <c r="X100" s="55"/>
      <c r="Y100" s="55"/>
      <c r="Z100" s="55"/>
      <c r="AA100" s="55"/>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5"/>
      <c r="BE100" s="55"/>
      <c r="BF100" s="55"/>
      <c r="BG100" s="55"/>
      <c r="BH100" s="55"/>
      <c r="BI100" s="55"/>
      <c r="BJ100" s="55"/>
      <c r="BK100" s="146"/>
      <c r="BL100" s="146"/>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183" customFormat="1" outlineLevel="2" x14ac:dyDescent="0.25">
      <c r="A101" s="143"/>
      <c r="B101" s="143"/>
      <c r="C101" s="143"/>
      <c r="D101" s="184"/>
      <c r="E101" s="391"/>
      <c r="F101" s="186">
        <v>4</v>
      </c>
      <c r="G101" s="54"/>
      <c r="H101" s="60"/>
      <c r="I101" s="59"/>
      <c r="J101" s="59"/>
      <c r="K101" s="58"/>
      <c r="L101" s="57">
        <v>-9.5619098465214956E-3</v>
      </c>
      <c r="M101" s="57">
        <v>-9.5619098465214956E-3</v>
      </c>
      <c r="N101" s="57">
        <v>-9.5619098465214956E-3</v>
      </c>
      <c r="O101" s="57">
        <v>-9.5619098465214956E-3</v>
      </c>
      <c r="P101" s="57">
        <v>-9.5619098465214956E-3</v>
      </c>
      <c r="Q101" s="57">
        <v>6.9388939039072284E-18</v>
      </c>
      <c r="R101" s="57"/>
      <c r="S101" s="55"/>
      <c r="T101" s="55"/>
      <c r="U101" s="55"/>
      <c r="V101" s="55"/>
      <c r="W101" s="55"/>
      <c r="X101" s="55"/>
      <c r="Y101" s="55"/>
      <c r="Z101" s="55"/>
      <c r="AA101" s="55"/>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5"/>
      <c r="BE101" s="55"/>
      <c r="BF101" s="55"/>
      <c r="BG101" s="55"/>
      <c r="BH101" s="55"/>
      <c r="BI101" s="55"/>
      <c r="BJ101" s="55"/>
      <c r="BK101" s="146"/>
      <c r="BL101" s="146"/>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183" customFormat="1" ht="13.5" customHeight="1" outlineLevel="2" x14ac:dyDescent="0.25">
      <c r="A102" s="143"/>
      <c r="B102" s="143"/>
      <c r="C102" s="143"/>
      <c r="D102" s="184"/>
      <c r="E102" s="391"/>
      <c r="F102" s="186">
        <v>5</v>
      </c>
      <c r="G102" s="54"/>
      <c r="H102" s="60"/>
      <c r="I102" s="59"/>
      <c r="J102" s="59"/>
      <c r="K102" s="59"/>
      <c r="L102" s="58"/>
      <c r="M102" s="57">
        <v>0</v>
      </c>
      <c r="N102" s="57">
        <v>0</v>
      </c>
      <c r="O102" s="57">
        <v>0</v>
      </c>
      <c r="P102" s="57">
        <v>0</v>
      </c>
      <c r="Q102" s="57">
        <v>0</v>
      </c>
      <c r="R102" s="57"/>
      <c r="S102" s="55"/>
      <c r="T102" s="55"/>
      <c r="U102" s="55"/>
      <c r="V102" s="55"/>
      <c r="W102" s="55"/>
      <c r="X102" s="55"/>
      <c r="Y102" s="55"/>
      <c r="Z102" s="55"/>
      <c r="AA102" s="55"/>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5"/>
      <c r="BE102" s="55"/>
      <c r="BF102" s="55"/>
      <c r="BG102" s="55"/>
      <c r="BH102" s="55"/>
      <c r="BI102" s="55"/>
      <c r="BJ102" s="55"/>
      <c r="BK102" s="146"/>
      <c r="BL102" s="146"/>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183" customFormat="1" ht="13.5" customHeight="1" outlineLevel="2" x14ac:dyDescent="0.25">
      <c r="A103" s="143"/>
      <c r="B103" s="143"/>
      <c r="C103" s="143"/>
      <c r="D103" s="184"/>
      <c r="E103" s="391"/>
      <c r="F103" s="186">
        <v>6</v>
      </c>
      <c r="G103" s="54"/>
      <c r="H103" s="60"/>
      <c r="I103" s="59"/>
      <c r="J103" s="59"/>
      <c r="K103" s="59"/>
      <c r="L103" s="59"/>
      <c r="M103" s="58"/>
      <c r="N103" s="57">
        <v>0</v>
      </c>
      <c r="O103" s="57">
        <v>0</v>
      </c>
      <c r="P103" s="57">
        <v>0</v>
      </c>
      <c r="Q103" s="57">
        <v>0</v>
      </c>
      <c r="R103" s="57"/>
      <c r="S103" s="55"/>
      <c r="T103" s="55"/>
      <c r="U103" s="55"/>
      <c r="V103" s="55"/>
      <c r="W103" s="55"/>
      <c r="X103" s="55"/>
      <c r="Y103" s="55"/>
      <c r="Z103" s="55"/>
      <c r="AA103" s="55"/>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5"/>
      <c r="BE103" s="55"/>
      <c r="BF103" s="55"/>
      <c r="BG103" s="55"/>
      <c r="BH103" s="55"/>
      <c r="BI103" s="55"/>
      <c r="BJ103" s="55"/>
      <c r="BK103" s="146"/>
      <c r="BL103" s="146"/>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183" customFormat="1" ht="13.5" customHeight="1" outlineLevel="2" x14ac:dyDescent="0.25">
      <c r="A104" s="143"/>
      <c r="B104" s="143"/>
      <c r="C104" s="143"/>
      <c r="D104" s="184"/>
      <c r="E104" s="391"/>
      <c r="F104" s="186">
        <v>7</v>
      </c>
      <c r="G104" s="54"/>
      <c r="H104" s="60"/>
      <c r="I104" s="59"/>
      <c r="J104" s="59"/>
      <c r="K104" s="59"/>
      <c r="L104" s="59"/>
      <c r="M104" s="59"/>
      <c r="N104" s="58"/>
      <c r="O104" s="57">
        <v>0</v>
      </c>
      <c r="P104" s="57">
        <v>0</v>
      </c>
      <c r="Q104" s="57">
        <v>0</v>
      </c>
      <c r="R104" s="57"/>
      <c r="S104" s="55"/>
      <c r="T104" s="55"/>
      <c r="U104" s="55"/>
      <c r="V104" s="55"/>
      <c r="W104" s="55"/>
      <c r="X104" s="55"/>
      <c r="Y104" s="55"/>
      <c r="Z104" s="55"/>
      <c r="AA104" s="55"/>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5"/>
      <c r="BE104" s="55"/>
      <c r="BF104" s="55"/>
      <c r="BG104" s="55"/>
      <c r="BH104" s="55"/>
      <c r="BI104" s="55"/>
      <c r="BJ104" s="55"/>
      <c r="BK104" s="146"/>
      <c r="BL104" s="146"/>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183" customFormat="1" ht="13.5" customHeight="1" outlineLevel="2" x14ac:dyDescent="0.25">
      <c r="A105" s="143"/>
      <c r="B105" s="143"/>
      <c r="C105" s="143"/>
      <c r="D105" s="184"/>
      <c r="E105" s="391"/>
      <c r="F105" s="186">
        <v>8</v>
      </c>
      <c r="G105" s="54"/>
      <c r="H105" s="60"/>
      <c r="I105" s="59"/>
      <c r="J105" s="59"/>
      <c r="K105" s="59"/>
      <c r="L105" s="59"/>
      <c r="M105" s="59"/>
      <c r="N105" s="59"/>
      <c r="O105" s="58"/>
      <c r="P105" s="57">
        <v>0</v>
      </c>
      <c r="Q105" s="57">
        <v>0</v>
      </c>
      <c r="R105" s="57"/>
      <c r="S105" s="55"/>
      <c r="T105" s="55"/>
      <c r="U105" s="55"/>
      <c r="V105" s="55"/>
      <c r="W105" s="55"/>
      <c r="X105" s="55"/>
      <c r="Y105" s="55"/>
      <c r="Z105" s="55"/>
      <c r="AA105" s="55"/>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5"/>
      <c r="BE105" s="55"/>
      <c r="BF105" s="55"/>
      <c r="BG105" s="55"/>
      <c r="BH105" s="55"/>
      <c r="BI105" s="55"/>
      <c r="BJ105" s="55"/>
      <c r="BK105" s="146"/>
      <c r="BL105" s="146"/>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183" customFormat="1" ht="13.5" customHeight="1" outlineLevel="2" x14ac:dyDescent="0.25">
      <c r="A106" s="143"/>
      <c r="B106" s="143"/>
      <c r="C106" s="143"/>
      <c r="D106" s="184"/>
      <c r="E106" s="391"/>
      <c r="F106" s="186">
        <v>9</v>
      </c>
      <c r="G106" s="54"/>
      <c r="H106" s="60"/>
      <c r="I106" s="59"/>
      <c r="J106" s="59"/>
      <c r="K106" s="59"/>
      <c r="L106" s="59"/>
      <c r="M106" s="59"/>
      <c r="N106" s="59"/>
      <c r="O106" s="59"/>
      <c r="P106" s="58"/>
      <c r="Q106" s="57">
        <v>0</v>
      </c>
      <c r="R106" s="57"/>
      <c r="S106" s="55"/>
      <c r="T106" s="55"/>
      <c r="U106" s="55"/>
      <c r="V106" s="55"/>
      <c r="W106" s="55"/>
      <c r="X106" s="55"/>
      <c r="Y106" s="55"/>
      <c r="Z106" s="55"/>
      <c r="AA106" s="55"/>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5"/>
      <c r="BE106" s="55"/>
      <c r="BF106" s="55"/>
      <c r="BG106" s="55"/>
      <c r="BH106" s="55"/>
      <c r="BI106" s="55"/>
      <c r="BJ106" s="55"/>
      <c r="BK106" s="146"/>
      <c r="BL106" s="14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183" customFormat="1" ht="13.5" customHeight="1" outlineLevel="2" x14ac:dyDescent="0.25">
      <c r="A107" s="143"/>
      <c r="B107" s="143"/>
      <c r="C107" s="143"/>
      <c r="D107" s="184"/>
      <c r="E107" s="391"/>
      <c r="F107" s="187">
        <v>10</v>
      </c>
      <c r="G107" s="54"/>
      <c r="H107" s="60"/>
      <c r="I107" s="59"/>
      <c r="J107" s="59"/>
      <c r="K107" s="59"/>
      <c r="L107" s="59"/>
      <c r="M107" s="59"/>
      <c r="N107" s="59"/>
      <c r="O107" s="59"/>
      <c r="P107" s="59"/>
      <c r="Q107" s="58"/>
      <c r="R107" s="57"/>
      <c r="S107" s="55"/>
      <c r="T107" s="55"/>
      <c r="U107" s="55"/>
      <c r="V107" s="55"/>
      <c r="W107" s="55"/>
      <c r="X107" s="55"/>
      <c r="Y107" s="55"/>
      <c r="Z107" s="55"/>
      <c r="AA107" s="55"/>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5"/>
      <c r="BE107" s="55"/>
      <c r="BF107" s="55"/>
      <c r="BG107" s="55"/>
      <c r="BH107" s="55"/>
      <c r="BI107" s="55"/>
      <c r="BJ107" s="55"/>
      <c r="BK107" s="146"/>
      <c r="BL107" s="146"/>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183" customFormat="1" outlineLevel="1" x14ac:dyDescent="0.25">
      <c r="A108" s="143"/>
      <c r="B108" s="143"/>
      <c r="C108" s="143"/>
      <c r="D108" s="184" t="s">
        <v>4</v>
      </c>
      <c r="E108" s="143"/>
      <c r="F108" s="143"/>
      <c r="G108" s="54"/>
      <c r="H108" s="189">
        <v>-4.4408920985006264E-17</v>
      </c>
      <c r="I108" s="189">
        <v>-0.20472391836626869</v>
      </c>
      <c r="J108" s="189">
        <v>-1.0906244268858478</v>
      </c>
      <c r="K108" s="189">
        <v>-1.4860895695131808</v>
      </c>
      <c r="L108" s="189">
        <v>-1.4765276596666594</v>
      </c>
      <c r="M108" s="189">
        <v>0</v>
      </c>
      <c r="N108" s="189">
        <v>0</v>
      </c>
      <c r="O108" s="189">
        <v>0</v>
      </c>
      <c r="P108" s="189">
        <v>0</v>
      </c>
      <c r="Q108" s="189">
        <v>0</v>
      </c>
      <c r="R108" s="190"/>
      <c r="S108" s="191"/>
      <c r="T108" s="191"/>
      <c r="U108" s="191"/>
      <c r="V108" s="191"/>
      <c r="W108" s="191"/>
      <c r="X108" s="191"/>
      <c r="Y108" s="191"/>
      <c r="Z108" s="191"/>
      <c r="AA108" s="191"/>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1"/>
      <c r="BE108" s="191"/>
      <c r="BF108" s="191"/>
      <c r="BG108" s="191"/>
      <c r="BH108" s="191"/>
      <c r="BI108" s="191"/>
      <c r="BJ108" s="191"/>
      <c r="BK108" s="146"/>
      <c r="BL108" s="146"/>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183" customFormat="1" outlineLevel="2" x14ac:dyDescent="0.25">
      <c r="A109" s="143"/>
      <c r="B109" s="143"/>
      <c r="C109" s="180" t="s">
        <v>5</v>
      </c>
      <c r="D109" s="188"/>
      <c r="E109" s="182" t="s">
        <v>23</v>
      </c>
      <c r="F109" s="181"/>
      <c r="G109" s="66"/>
      <c r="H109" s="65">
        <v>1.0302869668521452E-14</v>
      </c>
      <c r="I109" s="65">
        <v>1.0302869668521452E-14</v>
      </c>
      <c r="J109" s="65">
        <v>1.0302869668521452E-14</v>
      </c>
      <c r="K109" s="65">
        <v>1.0302869668521452E-14</v>
      </c>
      <c r="L109" s="65">
        <v>1.0302869668521452E-14</v>
      </c>
      <c r="M109" s="65">
        <v>0</v>
      </c>
      <c r="N109" s="65">
        <v>0</v>
      </c>
      <c r="O109" s="65">
        <v>0</v>
      </c>
      <c r="P109" s="65">
        <v>0</v>
      </c>
      <c r="Q109" s="65">
        <v>0</v>
      </c>
      <c r="R109" s="65"/>
      <c r="S109" s="55"/>
      <c r="T109" s="55"/>
      <c r="U109" s="55"/>
      <c r="V109" s="55"/>
      <c r="W109" s="55"/>
      <c r="X109" s="55"/>
      <c r="Y109" s="55"/>
      <c r="Z109" s="55"/>
      <c r="AA109" s="55"/>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5"/>
      <c r="BE109" s="55"/>
      <c r="BF109" s="55"/>
      <c r="BG109" s="55"/>
      <c r="BH109" s="55"/>
      <c r="BI109" s="55"/>
      <c r="BJ109" s="55"/>
      <c r="BK109" s="146"/>
      <c r="BL109" s="146"/>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183" customFormat="1" ht="12.75" customHeight="1" outlineLevel="2" x14ac:dyDescent="0.25">
      <c r="A110" s="143"/>
      <c r="B110" s="143"/>
      <c r="C110" s="143"/>
      <c r="D110" s="184"/>
      <c r="E110" s="390" t="s">
        <v>43</v>
      </c>
      <c r="F110" s="186">
        <v>0</v>
      </c>
      <c r="G110" s="54"/>
      <c r="H110" s="57"/>
      <c r="I110" s="57"/>
      <c r="J110" s="57"/>
      <c r="K110" s="57"/>
      <c r="L110" s="57"/>
      <c r="M110" s="64"/>
      <c r="N110" s="63"/>
      <c r="O110" s="57"/>
      <c r="P110" s="57"/>
      <c r="Q110" s="57"/>
      <c r="R110" s="57"/>
      <c r="S110" s="55"/>
      <c r="T110" s="55"/>
      <c r="U110" s="55"/>
      <c r="V110" s="55"/>
      <c r="W110" s="55"/>
      <c r="X110" s="55"/>
      <c r="Y110" s="55"/>
      <c r="Z110" s="55"/>
      <c r="AA110" s="55"/>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5"/>
      <c r="BE110" s="55"/>
      <c r="BF110" s="55"/>
      <c r="BG110" s="55"/>
      <c r="BH110" s="55"/>
      <c r="BI110" s="55"/>
      <c r="BJ110" s="55"/>
      <c r="BK110" s="146"/>
      <c r="BL110" s="146"/>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183" customFormat="1" outlineLevel="2" x14ac:dyDescent="0.25">
      <c r="A111" s="143"/>
      <c r="B111" s="143"/>
      <c r="C111" s="143"/>
      <c r="D111" s="184"/>
      <c r="E111" s="391"/>
      <c r="F111" s="186">
        <v>1</v>
      </c>
      <c r="G111" s="54"/>
      <c r="H111" s="62"/>
      <c r="I111" s="57">
        <v>10.163959145467269</v>
      </c>
      <c r="J111" s="57">
        <v>10.163959145467269</v>
      </c>
      <c r="K111" s="57">
        <v>10.163959145467269</v>
      </c>
      <c r="L111" s="57">
        <v>10.163959145467269</v>
      </c>
      <c r="M111" s="57">
        <v>10.163959145467269</v>
      </c>
      <c r="N111" s="57">
        <v>0</v>
      </c>
      <c r="O111" s="57">
        <v>0</v>
      </c>
      <c r="P111" s="57">
        <v>0</v>
      </c>
      <c r="Q111" s="57">
        <v>0</v>
      </c>
      <c r="R111" s="57"/>
      <c r="S111" s="55"/>
      <c r="T111" s="55"/>
      <c r="U111" s="55"/>
      <c r="V111" s="55"/>
      <c r="W111" s="55"/>
      <c r="X111" s="55"/>
      <c r="Y111" s="55"/>
      <c r="Z111" s="55"/>
      <c r="AA111" s="55"/>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5"/>
      <c r="BE111" s="55"/>
      <c r="BF111" s="55"/>
      <c r="BG111" s="55"/>
      <c r="BH111" s="55"/>
      <c r="BI111" s="55"/>
      <c r="BJ111" s="55"/>
      <c r="BK111" s="146"/>
      <c r="BL111" s="146"/>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183" customFormat="1" outlineLevel="2" x14ac:dyDescent="0.25">
      <c r="A112" s="143"/>
      <c r="B112" s="143"/>
      <c r="C112" s="143"/>
      <c r="D112" s="184"/>
      <c r="E112" s="391"/>
      <c r="F112" s="186">
        <v>2</v>
      </c>
      <c r="G112" s="54"/>
      <c r="H112" s="60"/>
      <c r="I112" s="58"/>
      <c r="J112" s="57">
        <v>2.2469715528782896</v>
      </c>
      <c r="K112" s="57">
        <v>2.2469715528782896</v>
      </c>
      <c r="L112" s="57">
        <v>2.2469715528782896</v>
      </c>
      <c r="M112" s="57">
        <v>2.2469715528782896</v>
      </c>
      <c r="N112" s="57">
        <v>2.2469715528782896</v>
      </c>
      <c r="O112" s="57">
        <v>0</v>
      </c>
      <c r="P112" s="57">
        <v>0</v>
      </c>
      <c r="Q112" s="57">
        <v>0</v>
      </c>
      <c r="R112" s="57"/>
      <c r="S112" s="55"/>
      <c r="T112" s="55"/>
      <c r="U112" s="55"/>
      <c r="V112" s="55"/>
      <c r="W112" s="55"/>
      <c r="X112" s="55"/>
      <c r="Y112" s="55"/>
      <c r="Z112" s="55"/>
      <c r="AA112" s="55"/>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5"/>
      <c r="BE112" s="55"/>
      <c r="BF112" s="55"/>
      <c r="BG112" s="55"/>
      <c r="BH112" s="55"/>
      <c r="BI112" s="55"/>
      <c r="BJ112" s="55"/>
      <c r="BK112" s="146"/>
      <c r="BL112" s="146"/>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183" customFormat="1" outlineLevel="2" x14ac:dyDescent="0.25">
      <c r="A113" s="143"/>
      <c r="B113" s="143"/>
      <c r="C113" s="143"/>
      <c r="D113" s="184"/>
      <c r="E113" s="391"/>
      <c r="F113" s="186">
        <v>3</v>
      </c>
      <c r="G113" s="54"/>
      <c r="H113" s="60"/>
      <c r="I113" s="59"/>
      <c r="J113" s="58"/>
      <c r="K113" s="57">
        <v>1.5886358851816424</v>
      </c>
      <c r="L113" s="57">
        <v>1.5886358851816424</v>
      </c>
      <c r="M113" s="57">
        <v>1.5886358851816424</v>
      </c>
      <c r="N113" s="57">
        <v>1.5886358851816424</v>
      </c>
      <c r="O113" s="57">
        <v>1.5886358851816424</v>
      </c>
      <c r="P113" s="57">
        <v>0</v>
      </c>
      <c r="Q113" s="57">
        <v>0</v>
      </c>
      <c r="R113" s="57"/>
      <c r="S113" s="55"/>
      <c r="T113" s="55"/>
      <c r="U113" s="55"/>
      <c r="V113" s="55"/>
      <c r="W113" s="55"/>
      <c r="X113" s="55"/>
      <c r="Y113" s="55"/>
      <c r="Z113" s="55"/>
      <c r="AA113" s="55"/>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5"/>
      <c r="BE113" s="55"/>
      <c r="BF113" s="55"/>
      <c r="BG113" s="55"/>
      <c r="BH113" s="55"/>
      <c r="BI113" s="55"/>
      <c r="BJ113" s="55"/>
      <c r="BK113" s="146"/>
      <c r="BL113" s="146"/>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183" customFormat="1" outlineLevel="2" x14ac:dyDescent="0.25">
      <c r="A114" s="143"/>
      <c r="B114" s="143"/>
      <c r="C114" s="143"/>
      <c r="D114" s="184"/>
      <c r="E114" s="391"/>
      <c r="F114" s="186">
        <v>4</v>
      </c>
      <c r="G114" s="54"/>
      <c r="H114" s="60"/>
      <c r="I114" s="59"/>
      <c r="J114" s="59"/>
      <c r="K114" s="58"/>
      <c r="L114" s="57">
        <v>4.4681281851746855</v>
      </c>
      <c r="M114" s="57">
        <v>4.4681281851746855</v>
      </c>
      <c r="N114" s="57">
        <v>4.4681281851746855</v>
      </c>
      <c r="O114" s="57">
        <v>4.4681281851746855</v>
      </c>
      <c r="P114" s="57">
        <v>4.4681281851746855</v>
      </c>
      <c r="Q114" s="57">
        <v>0</v>
      </c>
      <c r="R114" s="57"/>
      <c r="S114" s="55"/>
      <c r="T114" s="55"/>
      <c r="U114" s="55"/>
      <c r="V114" s="55"/>
      <c r="W114" s="55"/>
      <c r="X114" s="55"/>
      <c r="Y114" s="55"/>
      <c r="Z114" s="55"/>
      <c r="AA114" s="55"/>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5"/>
      <c r="BE114" s="55"/>
      <c r="BF114" s="55"/>
      <c r="BG114" s="55"/>
      <c r="BH114" s="55"/>
      <c r="BI114" s="55"/>
      <c r="BJ114" s="55"/>
      <c r="BK114" s="146"/>
      <c r="BL114" s="146"/>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183" customFormat="1" outlineLevel="2" x14ac:dyDescent="0.25">
      <c r="A115" s="143"/>
      <c r="B115" s="143"/>
      <c r="C115" s="143"/>
      <c r="D115" s="184"/>
      <c r="E115" s="391"/>
      <c r="F115" s="186">
        <v>5</v>
      </c>
      <c r="G115" s="54"/>
      <c r="H115" s="60"/>
      <c r="I115" s="59"/>
      <c r="J115" s="59"/>
      <c r="K115" s="59"/>
      <c r="L115" s="58"/>
      <c r="M115" s="57">
        <v>4.485311319149524</v>
      </c>
      <c r="N115" s="57">
        <v>4.485311319149524</v>
      </c>
      <c r="O115" s="57">
        <v>4.485311319149524</v>
      </c>
      <c r="P115" s="57">
        <v>4.485311319149524</v>
      </c>
      <c r="Q115" s="57">
        <v>4.485311319149524</v>
      </c>
      <c r="R115" s="57"/>
      <c r="S115" s="55"/>
      <c r="T115" s="55"/>
      <c r="U115" s="55"/>
      <c r="V115" s="55"/>
      <c r="W115" s="55"/>
      <c r="X115" s="55"/>
      <c r="Y115" s="55"/>
      <c r="Z115" s="55"/>
      <c r="AA115" s="55"/>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5"/>
      <c r="BE115" s="55"/>
      <c r="BF115" s="55"/>
      <c r="BG115" s="55"/>
      <c r="BH115" s="55"/>
      <c r="BI115" s="55"/>
      <c r="BJ115" s="55"/>
      <c r="BK115" s="146"/>
      <c r="BL115" s="146"/>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183" customFormat="1" outlineLevel="2" x14ac:dyDescent="0.25">
      <c r="A116" s="143"/>
      <c r="B116" s="143"/>
      <c r="C116" s="143"/>
      <c r="D116" s="184"/>
      <c r="E116" s="391"/>
      <c r="F116" s="186">
        <v>6</v>
      </c>
      <c r="G116" s="54"/>
      <c r="H116" s="60"/>
      <c r="I116" s="59"/>
      <c r="J116" s="59"/>
      <c r="K116" s="59"/>
      <c r="L116" s="59"/>
      <c r="M116" s="58"/>
      <c r="N116" s="57">
        <v>0</v>
      </c>
      <c r="O116" s="57">
        <v>0</v>
      </c>
      <c r="P116" s="57">
        <v>0</v>
      </c>
      <c r="Q116" s="57">
        <v>0</v>
      </c>
      <c r="R116" s="57"/>
      <c r="S116" s="55"/>
      <c r="T116" s="55"/>
      <c r="U116" s="55"/>
      <c r="V116" s="55"/>
      <c r="W116" s="55"/>
      <c r="X116" s="55"/>
      <c r="Y116" s="55"/>
      <c r="Z116" s="55"/>
      <c r="AA116" s="55"/>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5"/>
      <c r="BE116" s="55"/>
      <c r="BF116" s="55"/>
      <c r="BG116" s="55"/>
      <c r="BH116" s="55"/>
      <c r="BI116" s="55"/>
      <c r="BJ116" s="55"/>
      <c r="BK116" s="146"/>
      <c r="BL116" s="14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183" customFormat="1" outlineLevel="2" x14ac:dyDescent="0.25">
      <c r="A117" s="143"/>
      <c r="B117" s="143"/>
      <c r="C117" s="143"/>
      <c r="D117" s="184"/>
      <c r="E117" s="391"/>
      <c r="F117" s="186">
        <v>7</v>
      </c>
      <c r="G117" s="54"/>
      <c r="H117" s="60"/>
      <c r="I117" s="59"/>
      <c r="J117" s="59"/>
      <c r="K117" s="59"/>
      <c r="L117" s="59"/>
      <c r="M117" s="59"/>
      <c r="N117" s="58"/>
      <c r="O117" s="57">
        <v>0</v>
      </c>
      <c r="P117" s="57">
        <v>0</v>
      </c>
      <c r="Q117" s="57">
        <v>0</v>
      </c>
      <c r="R117" s="57"/>
      <c r="S117" s="55"/>
      <c r="T117" s="55"/>
      <c r="U117" s="55"/>
      <c r="V117" s="55"/>
      <c r="W117" s="55"/>
      <c r="X117" s="55"/>
      <c r="Y117" s="55"/>
      <c r="Z117" s="55"/>
      <c r="AA117" s="55"/>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5"/>
      <c r="BE117" s="55"/>
      <c r="BF117" s="55"/>
      <c r="BG117" s="55"/>
      <c r="BH117" s="55"/>
      <c r="BI117" s="55"/>
      <c r="BJ117" s="55"/>
      <c r="BK117" s="146"/>
      <c r="BL117" s="146"/>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183" customFormat="1" outlineLevel="2" x14ac:dyDescent="0.25">
      <c r="A118" s="143"/>
      <c r="B118" s="143"/>
      <c r="C118" s="143"/>
      <c r="D118" s="184"/>
      <c r="E118" s="391"/>
      <c r="F118" s="186">
        <v>8</v>
      </c>
      <c r="G118" s="54"/>
      <c r="H118" s="60"/>
      <c r="I118" s="59"/>
      <c r="J118" s="59"/>
      <c r="K118" s="59"/>
      <c r="L118" s="59"/>
      <c r="M118" s="59"/>
      <c r="N118" s="59"/>
      <c r="O118" s="58"/>
      <c r="P118" s="57">
        <v>0</v>
      </c>
      <c r="Q118" s="57">
        <v>0</v>
      </c>
      <c r="R118" s="57"/>
      <c r="S118" s="55"/>
      <c r="T118" s="55"/>
      <c r="U118" s="55"/>
      <c r="V118" s="55"/>
      <c r="W118" s="55"/>
      <c r="X118" s="55"/>
      <c r="Y118" s="55"/>
      <c r="Z118" s="55"/>
      <c r="AA118" s="55"/>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5"/>
      <c r="BE118" s="55"/>
      <c r="BF118" s="55"/>
      <c r="BG118" s="55"/>
      <c r="BH118" s="55"/>
      <c r="BI118" s="55"/>
      <c r="BJ118" s="55"/>
      <c r="BK118" s="146"/>
      <c r="BL118" s="146"/>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183" customFormat="1" outlineLevel="2" x14ac:dyDescent="0.25">
      <c r="A119" s="143"/>
      <c r="B119" s="143"/>
      <c r="C119" s="143"/>
      <c r="D119" s="184"/>
      <c r="E119" s="391"/>
      <c r="F119" s="186">
        <v>9</v>
      </c>
      <c r="G119" s="54"/>
      <c r="H119" s="60"/>
      <c r="I119" s="59"/>
      <c r="J119" s="59"/>
      <c r="K119" s="59"/>
      <c r="L119" s="59"/>
      <c r="M119" s="59"/>
      <c r="N119" s="59"/>
      <c r="O119" s="59"/>
      <c r="P119" s="58"/>
      <c r="Q119" s="57">
        <v>0</v>
      </c>
      <c r="R119" s="57"/>
      <c r="S119" s="55"/>
      <c r="T119" s="55"/>
      <c r="U119" s="55"/>
      <c r="V119" s="55"/>
      <c r="W119" s="55"/>
      <c r="X119" s="55"/>
      <c r="Y119" s="55"/>
      <c r="Z119" s="55"/>
      <c r="AA119" s="55"/>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5"/>
      <c r="BE119" s="55"/>
      <c r="BF119" s="55"/>
      <c r="BG119" s="55"/>
      <c r="BH119" s="55"/>
      <c r="BI119" s="55"/>
      <c r="BJ119" s="55"/>
      <c r="BK119" s="146"/>
      <c r="BL119" s="146"/>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183" customFormat="1" outlineLevel="2" x14ac:dyDescent="0.25">
      <c r="A120" s="143"/>
      <c r="B120" s="143"/>
      <c r="C120" s="143"/>
      <c r="D120" s="184"/>
      <c r="E120" s="391"/>
      <c r="F120" s="187">
        <v>10</v>
      </c>
      <c r="G120" s="54"/>
      <c r="H120" s="60"/>
      <c r="I120" s="59"/>
      <c r="J120" s="59"/>
      <c r="K120" s="59"/>
      <c r="L120" s="59"/>
      <c r="M120" s="59"/>
      <c r="N120" s="59"/>
      <c r="O120" s="59"/>
      <c r="P120" s="59"/>
      <c r="Q120" s="58"/>
      <c r="R120" s="57"/>
      <c r="S120" s="55"/>
      <c r="T120" s="55"/>
      <c r="U120" s="55"/>
      <c r="V120" s="55"/>
      <c r="W120" s="55"/>
      <c r="X120" s="55"/>
      <c r="Y120" s="55"/>
      <c r="Z120" s="55"/>
      <c r="AA120" s="55"/>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5"/>
      <c r="BE120" s="55"/>
      <c r="BF120" s="55"/>
      <c r="BG120" s="55"/>
      <c r="BH120" s="55"/>
      <c r="BI120" s="55"/>
      <c r="BJ120" s="55"/>
      <c r="BK120" s="146"/>
      <c r="BL120" s="146"/>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183" customFormat="1" outlineLevel="1" x14ac:dyDescent="0.25">
      <c r="A121" s="143"/>
      <c r="B121" s="143"/>
      <c r="C121" s="143"/>
      <c r="D121" s="184" t="s">
        <v>5</v>
      </c>
      <c r="E121" s="143"/>
      <c r="F121" s="143"/>
      <c r="G121" s="54"/>
      <c r="H121" s="189">
        <v>-1.0302869668521452E-14</v>
      </c>
      <c r="I121" s="189">
        <v>-10.163959145467279</v>
      </c>
      <c r="J121" s="189">
        <v>-12.410930698345569</v>
      </c>
      <c r="K121" s="189">
        <v>-13.99956658352721</v>
      </c>
      <c r="L121" s="189">
        <v>-18.467694768701897</v>
      </c>
      <c r="M121" s="189">
        <v>0</v>
      </c>
      <c r="N121" s="189">
        <v>0</v>
      </c>
      <c r="O121" s="189">
        <v>0</v>
      </c>
      <c r="P121" s="189">
        <v>0</v>
      </c>
      <c r="Q121" s="189">
        <v>0</v>
      </c>
      <c r="R121" s="190"/>
      <c r="S121" s="191"/>
      <c r="T121" s="191"/>
      <c r="U121" s="191"/>
      <c r="V121" s="191"/>
      <c r="W121" s="191"/>
      <c r="X121" s="191"/>
      <c r="Y121" s="191"/>
      <c r="Z121" s="191"/>
      <c r="AA121" s="191"/>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1"/>
      <c r="BE121" s="191"/>
      <c r="BF121" s="191"/>
      <c r="BG121" s="191"/>
      <c r="BH121" s="191"/>
      <c r="BI121" s="191"/>
      <c r="BJ121" s="191"/>
      <c r="BK121" s="146"/>
      <c r="BL121" s="146"/>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183" customFormat="1" outlineLevel="2" x14ac:dyDescent="0.25">
      <c r="A122" s="143"/>
      <c r="B122" s="143"/>
      <c r="C122" s="180" t="s">
        <v>6</v>
      </c>
      <c r="D122" s="188"/>
      <c r="E122" s="182" t="s">
        <v>23</v>
      </c>
      <c r="F122" s="181"/>
      <c r="G122" s="66"/>
      <c r="H122" s="65">
        <v>5.1395790763822209</v>
      </c>
      <c r="I122" s="65">
        <v>5.1395790763822209</v>
      </c>
      <c r="J122" s="65">
        <v>5.1395790763822209</v>
      </c>
      <c r="K122" s="65">
        <v>5.1395790763822209</v>
      </c>
      <c r="L122" s="65">
        <v>5.1395790763822209</v>
      </c>
      <c r="M122" s="65">
        <v>3.5527136788005009E-15</v>
      </c>
      <c r="N122" s="65">
        <v>0</v>
      </c>
      <c r="O122" s="65">
        <v>0</v>
      </c>
      <c r="P122" s="65">
        <v>0</v>
      </c>
      <c r="Q122" s="65">
        <v>0</v>
      </c>
      <c r="R122" s="65"/>
      <c r="S122" s="55"/>
      <c r="T122" s="55"/>
      <c r="U122" s="55"/>
      <c r="V122" s="55"/>
      <c r="W122" s="55"/>
      <c r="X122" s="55"/>
      <c r="Y122" s="55"/>
      <c r="Z122" s="55"/>
      <c r="AA122" s="55"/>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5"/>
      <c r="BE122" s="55"/>
      <c r="BF122" s="55"/>
      <c r="BG122" s="55"/>
      <c r="BH122" s="55"/>
      <c r="BI122" s="55"/>
      <c r="BJ122" s="55"/>
      <c r="BK122" s="146"/>
      <c r="BL122" s="146"/>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183" customFormat="1" ht="12.75" customHeight="1" outlineLevel="2" x14ac:dyDescent="0.25">
      <c r="A123" s="143"/>
      <c r="B123" s="143"/>
      <c r="C123" s="143"/>
      <c r="D123" s="184"/>
      <c r="E123" s="390" t="s">
        <v>43</v>
      </c>
      <c r="F123" s="186">
        <v>0</v>
      </c>
      <c r="G123" s="54"/>
      <c r="H123" s="57"/>
      <c r="I123" s="57"/>
      <c r="J123" s="57"/>
      <c r="K123" s="57"/>
      <c r="L123" s="57"/>
      <c r="M123" s="64"/>
      <c r="N123" s="63"/>
      <c r="O123" s="57"/>
      <c r="P123" s="57"/>
      <c r="Q123" s="57"/>
      <c r="R123" s="57"/>
      <c r="S123" s="55"/>
      <c r="T123" s="55"/>
      <c r="U123" s="55"/>
      <c r="V123" s="55"/>
      <c r="W123" s="55"/>
      <c r="X123" s="55"/>
      <c r="Y123" s="55"/>
      <c r="Z123" s="55"/>
      <c r="AA123" s="55"/>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5"/>
      <c r="BE123" s="55"/>
      <c r="BF123" s="55"/>
      <c r="BG123" s="55"/>
      <c r="BH123" s="55"/>
      <c r="BI123" s="55"/>
      <c r="BJ123" s="55"/>
      <c r="BK123" s="146"/>
      <c r="BL123" s="146"/>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183" customFormat="1" outlineLevel="2" x14ac:dyDescent="0.25">
      <c r="A124" s="143"/>
      <c r="B124" s="143"/>
      <c r="C124" s="143"/>
      <c r="D124" s="184"/>
      <c r="E124" s="391"/>
      <c r="F124" s="186">
        <v>1</v>
      </c>
      <c r="G124" s="54"/>
      <c r="H124" s="62"/>
      <c r="I124" s="57">
        <v>1.2615522277147859</v>
      </c>
      <c r="J124" s="57">
        <v>1.2615522277147859</v>
      </c>
      <c r="K124" s="57">
        <v>1.2615522277147859</v>
      </c>
      <c r="L124" s="57">
        <v>1.2615522277147859</v>
      </c>
      <c r="M124" s="57">
        <v>1.2615522277147859</v>
      </c>
      <c r="N124" s="57">
        <v>1.2615522277147859</v>
      </c>
      <c r="O124" s="57">
        <v>1.2615522277147859</v>
      </c>
      <c r="P124" s="57">
        <v>0.63077611385739196</v>
      </c>
      <c r="Q124" s="57">
        <v>0</v>
      </c>
      <c r="R124" s="57"/>
      <c r="S124" s="55"/>
      <c r="T124" s="55"/>
      <c r="U124" s="55"/>
      <c r="V124" s="55"/>
      <c r="W124" s="55"/>
      <c r="X124" s="55"/>
      <c r="Y124" s="55"/>
      <c r="Z124" s="55"/>
      <c r="AA124" s="55"/>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5"/>
      <c r="BE124" s="55"/>
      <c r="BF124" s="55"/>
      <c r="BG124" s="55"/>
      <c r="BH124" s="55"/>
      <c r="BI124" s="55"/>
      <c r="BJ124" s="55"/>
      <c r="BK124" s="146"/>
      <c r="BL124" s="146"/>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183" customFormat="1" outlineLevel="2" x14ac:dyDescent="0.25">
      <c r="A125" s="143"/>
      <c r="B125" s="143"/>
      <c r="C125" s="143"/>
      <c r="D125" s="184"/>
      <c r="E125" s="391"/>
      <c r="F125" s="186">
        <v>2</v>
      </c>
      <c r="G125" s="54"/>
      <c r="H125" s="60"/>
      <c r="I125" s="58"/>
      <c r="J125" s="57">
        <v>1.6377750245820724</v>
      </c>
      <c r="K125" s="57">
        <v>1.6377750245820724</v>
      </c>
      <c r="L125" s="57">
        <v>1.6377750245820724</v>
      </c>
      <c r="M125" s="57">
        <v>1.6377750245820724</v>
      </c>
      <c r="N125" s="57">
        <v>1.6377750245820724</v>
      </c>
      <c r="O125" s="57">
        <v>1.6377750245820724</v>
      </c>
      <c r="P125" s="57">
        <v>1.6377750245820724</v>
      </c>
      <c r="Q125" s="57">
        <v>0.81888751229103462</v>
      </c>
      <c r="R125" s="57"/>
      <c r="S125" s="55"/>
      <c r="T125" s="55"/>
      <c r="U125" s="55"/>
      <c r="V125" s="55"/>
      <c r="W125" s="55"/>
      <c r="X125" s="55"/>
      <c r="Y125" s="55"/>
      <c r="Z125" s="55"/>
      <c r="AA125" s="55"/>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5"/>
      <c r="BE125" s="55"/>
      <c r="BF125" s="55"/>
      <c r="BG125" s="55"/>
      <c r="BH125" s="55"/>
      <c r="BI125" s="55"/>
      <c r="BJ125" s="55"/>
      <c r="BK125" s="146"/>
      <c r="BL125" s="146"/>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183" customFormat="1" outlineLevel="2" x14ac:dyDescent="0.25">
      <c r="A126" s="143"/>
      <c r="B126" s="143"/>
      <c r="C126" s="143"/>
      <c r="D126" s="184"/>
      <c r="E126" s="391"/>
      <c r="F126" s="186">
        <v>3</v>
      </c>
      <c r="G126" s="54"/>
      <c r="H126" s="60"/>
      <c r="I126" s="59"/>
      <c r="J126" s="58"/>
      <c r="K126" s="57">
        <v>1.0648971837723229</v>
      </c>
      <c r="L126" s="57">
        <v>1.0648971837723229</v>
      </c>
      <c r="M126" s="57">
        <v>1.0648971837723229</v>
      </c>
      <c r="N126" s="57">
        <v>1.0648971837723229</v>
      </c>
      <c r="O126" s="57">
        <v>1.0648971837723229</v>
      </c>
      <c r="P126" s="57">
        <v>1.0648971837723229</v>
      </c>
      <c r="Q126" s="57">
        <v>1.0648971837723229</v>
      </c>
      <c r="R126" s="57"/>
      <c r="S126" s="55"/>
      <c r="T126" s="55"/>
      <c r="U126" s="55"/>
      <c r="V126" s="55"/>
      <c r="W126" s="55"/>
      <c r="X126" s="55"/>
      <c r="Y126" s="55"/>
      <c r="Z126" s="55"/>
      <c r="AA126" s="55"/>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5"/>
      <c r="BE126" s="55"/>
      <c r="BF126" s="55"/>
      <c r="BG126" s="55"/>
      <c r="BH126" s="55"/>
      <c r="BI126" s="55"/>
      <c r="BJ126" s="55"/>
      <c r="BK126" s="146"/>
      <c r="BL126" s="14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183" customFormat="1" outlineLevel="2" x14ac:dyDescent="0.25">
      <c r="A127" s="143"/>
      <c r="B127" s="143"/>
      <c r="C127" s="143"/>
      <c r="D127" s="184"/>
      <c r="E127" s="391"/>
      <c r="F127" s="186">
        <v>4</v>
      </c>
      <c r="G127" s="54"/>
      <c r="H127" s="60"/>
      <c r="I127" s="59"/>
      <c r="J127" s="59"/>
      <c r="K127" s="58"/>
      <c r="L127" s="57">
        <v>0.48199167596781634</v>
      </c>
      <c r="M127" s="57">
        <v>0.48199167596781634</v>
      </c>
      <c r="N127" s="57">
        <v>0.48199167596781634</v>
      </c>
      <c r="O127" s="57">
        <v>0.48199167596781634</v>
      </c>
      <c r="P127" s="57">
        <v>0.48199167596781634</v>
      </c>
      <c r="Q127" s="57">
        <v>0.48199167596781634</v>
      </c>
      <c r="R127" s="57"/>
      <c r="S127" s="55"/>
      <c r="T127" s="55"/>
      <c r="U127" s="55"/>
      <c r="V127" s="55"/>
      <c r="W127" s="55"/>
      <c r="X127" s="55"/>
      <c r="Y127" s="55"/>
      <c r="Z127" s="55"/>
      <c r="AA127" s="55"/>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5"/>
      <c r="BE127" s="55"/>
      <c r="BF127" s="55"/>
      <c r="BG127" s="55"/>
      <c r="BH127" s="55"/>
      <c r="BI127" s="55"/>
      <c r="BJ127" s="55"/>
      <c r="BK127" s="146"/>
      <c r="BL127" s="146"/>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183" customFormat="1" outlineLevel="2" x14ac:dyDescent="0.25">
      <c r="A128" s="143"/>
      <c r="B128" s="143"/>
      <c r="C128" s="143"/>
      <c r="D128" s="184"/>
      <c r="E128" s="391"/>
      <c r="F128" s="186">
        <v>5</v>
      </c>
      <c r="G128" s="54"/>
      <c r="H128" s="60"/>
      <c r="I128" s="59"/>
      <c r="J128" s="59"/>
      <c r="K128" s="59"/>
      <c r="L128" s="58"/>
      <c r="M128" s="57">
        <v>0.44050029771687205</v>
      </c>
      <c r="N128" s="57">
        <v>0.44050029771687205</v>
      </c>
      <c r="O128" s="57">
        <v>0.44050029771687205</v>
      </c>
      <c r="P128" s="57">
        <v>0.44050029771687205</v>
      </c>
      <c r="Q128" s="57">
        <v>0.44050029771687205</v>
      </c>
      <c r="R128" s="57"/>
      <c r="S128" s="55"/>
      <c r="T128" s="55"/>
      <c r="U128" s="55"/>
      <c r="V128" s="55"/>
      <c r="W128" s="55"/>
      <c r="X128" s="55"/>
      <c r="Y128" s="55"/>
      <c r="Z128" s="55"/>
      <c r="AA128" s="55"/>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5"/>
      <c r="BE128" s="55"/>
      <c r="BF128" s="55"/>
      <c r="BG128" s="55"/>
      <c r="BH128" s="55"/>
      <c r="BI128" s="55"/>
      <c r="BJ128" s="55"/>
      <c r="BK128" s="146"/>
      <c r="BL128" s="146"/>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183" customFormat="1" outlineLevel="2" x14ac:dyDescent="0.25">
      <c r="A129" s="143"/>
      <c r="B129" s="143"/>
      <c r="C129" s="143"/>
      <c r="D129" s="184"/>
      <c r="E129" s="391"/>
      <c r="F129" s="186">
        <v>6</v>
      </c>
      <c r="G129" s="54"/>
      <c r="H129" s="60"/>
      <c r="I129" s="59"/>
      <c r="J129" s="59"/>
      <c r="K129" s="59"/>
      <c r="L129" s="59"/>
      <c r="M129" s="58"/>
      <c r="N129" s="57">
        <v>0</v>
      </c>
      <c r="O129" s="57">
        <v>0</v>
      </c>
      <c r="P129" s="57">
        <v>0</v>
      </c>
      <c r="Q129" s="57">
        <v>0</v>
      </c>
      <c r="R129" s="57"/>
      <c r="S129" s="55"/>
      <c r="T129" s="55"/>
      <c r="U129" s="55"/>
      <c r="V129" s="55"/>
      <c r="W129" s="55"/>
      <c r="X129" s="55"/>
      <c r="Y129" s="55"/>
      <c r="Z129" s="55"/>
      <c r="AA129" s="55"/>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5"/>
      <c r="BE129" s="55"/>
      <c r="BF129" s="55"/>
      <c r="BG129" s="55"/>
      <c r="BH129" s="55"/>
      <c r="BI129" s="55"/>
      <c r="BJ129" s="55"/>
      <c r="BK129" s="146"/>
      <c r="BL129" s="146"/>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183" customFormat="1" outlineLevel="2" x14ac:dyDescent="0.25">
      <c r="A130" s="143"/>
      <c r="B130" s="143"/>
      <c r="C130" s="143"/>
      <c r="D130" s="184"/>
      <c r="E130" s="391"/>
      <c r="F130" s="186">
        <v>7</v>
      </c>
      <c r="G130" s="54"/>
      <c r="H130" s="60"/>
      <c r="I130" s="59"/>
      <c r="J130" s="59"/>
      <c r="K130" s="59"/>
      <c r="L130" s="59"/>
      <c r="M130" s="59"/>
      <c r="N130" s="58"/>
      <c r="O130" s="57">
        <v>0</v>
      </c>
      <c r="P130" s="57">
        <v>0</v>
      </c>
      <c r="Q130" s="57">
        <v>0</v>
      </c>
      <c r="R130" s="57"/>
      <c r="S130" s="55"/>
      <c r="T130" s="55"/>
      <c r="U130" s="55"/>
      <c r="V130" s="55"/>
      <c r="W130" s="55"/>
      <c r="X130" s="55"/>
      <c r="Y130" s="55"/>
      <c r="Z130" s="55"/>
      <c r="AA130" s="55"/>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5"/>
      <c r="BE130" s="55"/>
      <c r="BF130" s="55"/>
      <c r="BG130" s="55"/>
      <c r="BH130" s="55"/>
      <c r="BI130" s="55"/>
      <c r="BJ130" s="55"/>
      <c r="BK130" s="146"/>
      <c r="BL130" s="146"/>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183" customFormat="1" outlineLevel="2" x14ac:dyDescent="0.25">
      <c r="A131" s="143"/>
      <c r="B131" s="143"/>
      <c r="C131" s="143"/>
      <c r="D131" s="184"/>
      <c r="E131" s="391"/>
      <c r="F131" s="186">
        <v>8</v>
      </c>
      <c r="G131" s="54"/>
      <c r="H131" s="60"/>
      <c r="I131" s="59"/>
      <c r="J131" s="59"/>
      <c r="K131" s="59"/>
      <c r="L131" s="59"/>
      <c r="M131" s="59"/>
      <c r="N131" s="59"/>
      <c r="O131" s="58"/>
      <c r="P131" s="57">
        <v>0</v>
      </c>
      <c r="Q131" s="57">
        <v>0</v>
      </c>
      <c r="R131" s="57"/>
      <c r="S131" s="55"/>
      <c r="T131" s="55"/>
      <c r="U131" s="55"/>
      <c r="V131" s="55"/>
      <c r="W131" s="55"/>
      <c r="X131" s="55"/>
      <c r="Y131" s="55"/>
      <c r="Z131" s="55"/>
      <c r="AA131" s="55"/>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5"/>
      <c r="BE131" s="55"/>
      <c r="BF131" s="55"/>
      <c r="BG131" s="55"/>
      <c r="BH131" s="55"/>
      <c r="BI131" s="55"/>
      <c r="BJ131" s="55"/>
      <c r="BK131" s="146"/>
      <c r="BL131" s="146"/>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183" customFormat="1" outlineLevel="2" x14ac:dyDescent="0.25">
      <c r="A132" s="143"/>
      <c r="B132" s="143"/>
      <c r="C132" s="143"/>
      <c r="D132" s="184"/>
      <c r="E132" s="391"/>
      <c r="F132" s="186">
        <v>9</v>
      </c>
      <c r="G132" s="54"/>
      <c r="H132" s="60"/>
      <c r="I132" s="59"/>
      <c r="J132" s="59"/>
      <c r="K132" s="59"/>
      <c r="L132" s="59"/>
      <c r="M132" s="59"/>
      <c r="N132" s="59"/>
      <c r="O132" s="59"/>
      <c r="P132" s="58"/>
      <c r="Q132" s="57">
        <v>0</v>
      </c>
      <c r="R132" s="57"/>
      <c r="S132" s="55"/>
      <c r="T132" s="55"/>
      <c r="U132" s="55"/>
      <c r="V132" s="55"/>
      <c r="W132" s="55"/>
      <c r="X132" s="55"/>
      <c r="Y132" s="55"/>
      <c r="Z132" s="55"/>
      <c r="AA132" s="55"/>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5"/>
      <c r="BE132" s="55"/>
      <c r="BF132" s="55"/>
      <c r="BG132" s="55"/>
      <c r="BH132" s="55"/>
      <c r="BI132" s="55"/>
      <c r="BJ132" s="55"/>
      <c r="BK132" s="146"/>
      <c r="BL132" s="146"/>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183" customFormat="1" outlineLevel="2" x14ac:dyDescent="0.25">
      <c r="A133" s="143"/>
      <c r="B133" s="143"/>
      <c r="C133" s="143"/>
      <c r="D133" s="184"/>
      <c r="E133" s="391"/>
      <c r="F133" s="187">
        <v>10</v>
      </c>
      <c r="G133" s="54"/>
      <c r="H133" s="60"/>
      <c r="I133" s="59"/>
      <c r="J133" s="59"/>
      <c r="K133" s="59"/>
      <c r="L133" s="59"/>
      <c r="M133" s="59"/>
      <c r="N133" s="59"/>
      <c r="O133" s="59"/>
      <c r="P133" s="59"/>
      <c r="Q133" s="58"/>
      <c r="R133" s="57"/>
      <c r="S133" s="55"/>
      <c r="T133" s="55"/>
      <c r="U133" s="55"/>
      <c r="V133" s="55"/>
      <c r="W133" s="55"/>
      <c r="X133" s="55"/>
      <c r="Y133" s="55"/>
      <c r="Z133" s="55"/>
      <c r="AA133" s="55"/>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5"/>
      <c r="BE133" s="55"/>
      <c r="BF133" s="55"/>
      <c r="BG133" s="55"/>
      <c r="BH133" s="55"/>
      <c r="BI133" s="55"/>
      <c r="BJ133" s="55"/>
      <c r="BK133" s="146"/>
      <c r="BL133" s="146"/>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183" customFormat="1" outlineLevel="1" x14ac:dyDescent="0.25">
      <c r="A134" s="143"/>
      <c r="B134" s="143"/>
      <c r="C134" s="143"/>
      <c r="D134" s="184" t="s">
        <v>6</v>
      </c>
      <c r="E134" s="143"/>
      <c r="F134" s="143"/>
      <c r="G134" s="54"/>
      <c r="H134" s="189">
        <v>-5.1395790763822209</v>
      </c>
      <c r="I134" s="189">
        <v>-6.4011313040970066</v>
      </c>
      <c r="J134" s="189">
        <v>-8.0389063286790794</v>
      </c>
      <c r="K134" s="189">
        <v>-9.1038035124514032</v>
      </c>
      <c r="L134" s="189">
        <v>-9.585795188419219</v>
      </c>
      <c r="M134" s="189">
        <v>0</v>
      </c>
      <c r="N134" s="189">
        <v>0</v>
      </c>
      <c r="O134" s="189">
        <v>0</v>
      </c>
      <c r="P134" s="189">
        <v>0</v>
      </c>
      <c r="Q134" s="189">
        <v>0</v>
      </c>
      <c r="R134" s="190"/>
      <c r="S134" s="191"/>
      <c r="T134" s="191"/>
      <c r="U134" s="191"/>
      <c r="V134" s="191"/>
      <c r="W134" s="191"/>
      <c r="X134" s="191"/>
      <c r="Y134" s="191"/>
      <c r="Z134" s="191"/>
      <c r="AA134" s="191"/>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1"/>
      <c r="BE134" s="191"/>
      <c r="BF134" s="191"/>
      <c r="BG134" s="191"/>
      <c r="BH134" s="191"/>
      <c r="BI134" s="191"/>
      <c r="BJ134" s="191"/>
      <c r="BK134" s="146"/>
      <c r="BL134" s="146"/>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183" customFormat="1" outlineLevel="2" x14ac:dyDescent="0.25">
      <c r="A135" s="143"/>
      <c r="B135" s="143"/>
      <c r="C135" s="180" t="s">
        <v>7</v>
      </c>
      <c r="D135" s="188"/>
      <c r="E135" s="182" t="s">
        <v>23</v>
      </c>
      <c r="F135" s="181"/>
      <c r="G135" s="66"/>
      <c r="H135" s="65">
        <v>5.2451999999999996</v>
      </c>
      <c r="I135" s="65">
        <v>5.2451999999999996</v>
      </c>
      <c r="J135" s="65">
        <v>5.2451999999999996</v>
      </c>
      <c r="K135" s="65">
        <v>5.2451999999999996</v>
      </c>
      <c r="L135" s="65">
        <v>5.2451999999999996</v>
      </c>
      <c r="M135" s="65">
        <v>0</v>
      </c>
      <c r="N135" s="65">
        <v>0</v>
      </c>
      <c r="O135" s="65">
        <v>0</v>
      </c>
      <c r="P135" s="65">
        <v>0</v>
      </c>
      <c r="Q135" s="65">
        <v>0</v>
      </c>
      <c r="R135" s="65"/>
      <c r="S135" s="55"/>
      <c r="T135" s="55"/>
      <c r="U135" s="55"/>
      <c r="V135" s="55"/>
      <c r="W135" s="55"/>
      <c r="X135" s="55"/>
      <c r="Y135" s="55"/>
      <c r="Z135" s="55"/>
      <c r="AA135" s="55"/>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5"/>
      <c r="BE135" s="55"/>
      <c r="BF135" s="55"/>
      <c r="BG135" s="55"/>
      <c r="BH135" s="55"/>
      <c r="BI135" s="55"/>
      <c r="BJ135" s="55"/>
      <c r="BK135" s="146"/>
      <c r="BL135" s="146"/>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183" customFormat="1" ht="12.75" customHeight="1" outlineLevel="2" x14ac:dyDescent="0.25">
      <c r="A136" s="143"/>
      <c r="B136" s="143"/>
      <c r="C136" s="143"/>
      <c r="D136" s="184"/>
      <c r="E136" s="390" t="s">
        <v>43</v>
      </c>
      <c r="F136" s="186">
        <v>0</v>
      </c>
      <c r="G136" s="54"/>
      <c r="H136" s="57"/>
      <c r="I136" s="57"/>
      <c r="J136" s="57"/>
      <c r="K136" s="57"/>
      <c r="L136" s="57"/>
      <c r="M136" s="64"/>
      <c r="N136" s="63"/>
      <c r="O136" s="57"/>
      <c r="P136" s="57"/>
      <c r="Q136" s="57"/>
      <c r="R136" s="57"/>
      <c r="S136" s="55"/>
      <c r="T136" s="55"/>
      <c r="U136" s="55"/>
      <c r="V136" s="55"/>
      <c r="W136" s="55"/>
      <c r="X136" s="55"/>
      <c r="Y136" s="55"/>
      <c r="Z136" s="55"/>
      <c r="AA136" s="55"/>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5"/>
      <c r="BE136" s="55"/>
      <c r="BF136" s="55"/>
      <c r="BG136" s="55"/>
      <c r="BH136" s="55"/>
      <c r="BI136" s="55"/>
      <c r="BJ136" s="55"/>
      <c r="BK136" s="146"/>
      <c r="BL136" s="14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183" customFormat="1" outlineLevel="2" x14ac:dyDescent="0.25">
      <c r="A137" s="143"/>
      <c r="B137" s="143"/>
      <c r="C137" s="143"/>
      <c r="D137" s="184"/>
      <c r="E137" s="391"/>
      <c r="F137" s="186">
        <v>1</v>
      </c>
      <c r="G137" s="54"/>
      <c r="H137" s="62"/>
      <c r="I137" s="57">
        <v>0</v>
      </c>
      <c r="J137" s="57">
        <v>0</v>
      </c>
      <c r="K137" s="57">
        <v>0</v>
      </c>
      <c r="L137" s="57">
        <v>0</v>
      </c>
      <c r="M137" s="57">
        <v>0</v>
      </c>
      <c r="N137" s="57">
        <v>0</v>
      </c>
      <c r="O137" s="57">
        <v>0</v>
      </c>
      <c r="P137" s="57">
        <v>0</v>
      </c>
      <c r="Q137" s="57">
        <v>0</v>
      </c>
      <c r="R137" s="57"/>
      <c r="S137" s="55"/>
      <c r="T137" s="55"/>
      <c r="U137" s="55"/>
      <c r="V137" s="55"/>
      <c r="W137" s="55"/>
      <c r="X137" s="55"/>
      <c r="Y137" s="55"/>
      <c r="Z137" s="55"/>
      <c r="AA137" s="55"/>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5"/>
      <c r="BE137" s="55"/>
      <c r="BF137" s="55"/>
      <c r="BG137" s="55"/>
      <c r="BH137" s="55"/>
      <c r="BI137" s="55"/>
      <c r="BJ137" s="55"/>
      <c r="BK137" s="146"/>
      <c r="BL137" s="146"/>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183" customFormat="1" outlineLevel="2" x14ac:dyDescent="0.25">
      <c r="A138" s="143"/>
      <c r="B138" s="143"/>
      <c r="C138" s="143"/>
      <c r="D138" s="184"/>
      <c r="E138" s="391"/>
      <c r="F138" s="186">
        <v>2</v>
      </c>
      <c r="G138" s="54"/>
      <c r="H138" s="60"/>
      <c r="I138" s="58"/>
      <c r="J138" s="57">
        <v>0</v>
      </c>
      <c r="K138" s="57">
        <v>0</v>
      </c>
      <c r="L138" s="57">
        <v>0</v>
      </c>
      <c r="M138" s="57">
        <v>0</v>
      </c>
      <c r="N138" s="57">
        <v>0</v>
      </c>
      <c r="O138" s="57">
        <v>0</v>
      </c>
      <c r="P138" s="57">
        <v>0</v>
      </c>
      <c r="Q138" s="57">
        <v>0</v>
      </c>
      <c r="R138" s="57"/>
      <c r="S138" s="55"/>
      <c r="T138" s="55"/>
      <c r="U138" s="55"/>
      <c r="V138" s="55"/>
      <c r="W138" s="55"/>
      <c r="X138" s="55"/>
      <c r="Y138" s="55"/>
      <c r="Z138" s="55"/>
      <c r="AA138" s="55"/>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5"/>
      <c r="BE138" s="55"/>
      <c r="BF138" s="55"/>
      <c r="BG138" s="55"/>
      <c r="BH138" s="55"/>
      <c r="BI138" s="55"/>
      <c r="BJ138" s="55"/>
      <c r="BK138" s="146"/>
      <c r="BL138" s="146"/>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183" customFormat="1" outlineLevel="2" x14ac:dyDescent="0.25">
      <c r="A139" s="143"/>
      <c r="B139" s="143"/>
      <c r="C139" s="143"/>
      <c r="D139" s="184"/>
      <c r="E139" s="391"/>
      <c r="F139" s="186">
        <v>3</v>
      </c>
      <c r="G139" s="54"/>
      <c r="H139" s="60"/>
      <c r="I139" s="59"/>
      <c r="J139" s="58"/>
      <c r="K139" s="57">
        <v>0</v>
      </c>
      <c r="L139" s="57">
        <v>0</v>
      </c>
      <c r="M139" s="57">
        <v>0</v>
      </c>
      <c r="N139" s="57">
        <v>0</v>
      </c>
      <c r="O139" s="57">
        <v>0</v>
      </c>
      <c r="P139" s="57">
        <v>0</v>
      </c>
      <c r="Q139" s="57">
        <v>0</v>
      </c>
      <c r="R139" s="57"/>
      <c r="S139" s="55"/>
      <c r="T139" s="55"/>
      <c r="U139" s="55"/>
      <c r="V139" s="55"/>
      <c r="W139" s="55"/>
      <c r="X139" s="55"/>
      <c r="Y139" s="55"/>
      <c r="Z139" s="55"/>
      <c r="AA139" s="55"/>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5"/>
      <c r="BE139" s="55"/>
      <c r="BF139" s="55"/>
      <c r="BG139" s="55"/>
      <c r="BH139" s="55"/>
      <c r="BI139" s="55"/>
      <c r="BJ139" s="55"/>
      <c r="BK139" s="146"/>
      <c r="BL139" s="146"/>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183" customFormat="1" outlineLevel="2" x14ac:dyDescent="0.25">
      <c r="A140" s="143"/>
      <c r="B140" s="143"/>
      <c r="C140" s="143"/>
      <c r="D140" s="184"/>
      <c r="E140" s="391"/>
      <c r="F140" s="186">
        <v>4</v>
      </c>
      <c r="G140" s="54"/>
      <c r="H140" s="60"/>
      <c r="I140" s="59"/>
      <c r="J140" s="59"/>
      <c r="K140" s="58"/>
      <c r="L140" s="57">
        <v>0</v>
      </c>
      <c r="M140" s="57">
        <v>0</v>
      </c>
      <c r="N140" s="57">
        <v>0</v>
      </c>
      <c r="O140" s="57">
        <v>0</v>
      </c>
      <c r="P140" s="57">
        <v>0</v>
      </c>
      <c r="Q140" s="57">
        <v>0</v>
      </c>
      <c r="R140" s="57"/>
      <c r="S140" s="55"/>
      <c r="T140" s="55"/>
      <c r="U140" s="55"/>
      <c r="V140" s="55"/>
      <c r="W140" s="55"/>
      <c r="X140" s="55"/>
      <c r="Y140" s="55"/>
      <c r="Z140" s="55"/>
      <c r="AA140" s="55"/>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5"/>
      <c r="BE140" s="55"/>
      <c r="BF140" s="55"/>
      <c r="BG140" s="55"/>
      <c r="BH140" s="55"/>
      <c r="BI140" s="55"/>
      <c r="BJ140" s="55"/>
      <c r="BK140" s="146"/>
      <c r="BL140" s="146"/>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183" customFormat="1" outlineLevel="2" x14ac:dyDescent="0.25">
      <c r="A141" s="143"/>
      <c r="B141" s="143"/>
      <c r="C141" s="143"/>
      <c r="D141" s="184"/>
      <c r="E141" s="391"/>
      <c r="F141" s="186">
        <v>5</v>
      </c>
      <c r="G141" s="54"/>
      <c r="H141" s="60"/>
      <c r="I141" s="59"/>
      <c r="J141" s="59"/>
      <c r="K141" s="59"/>
      <c r="L141" s="58"/>
      <c r="M141" s="57">
        <v>0</v>
      </c>
      <c r="N141" s="57">
        <v>0</v>
      </c>
      <c r="O141" s="57">
        <v>0</v>
      </c>
      <c r="P141" s="57">
        <v>0</v>
      </c>
      <c r="Q141" s="57">
        <v>0</v>
      </c>
      <c r="R141" s="57"/>
      <c r="S141" s="55"/>
      <c r="T141" s="55"/>
      <c r="U141" s="55"/>
      <c r="V141" s="55"/>
      <c r="W141" s="55"/>
      <c r="X141" s="55"/>
      <c r="Y141" s="55"/>
      <c r="Z141" s="55"/>
      <c r="AA141" s="55"/>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5"/>
      <c r="BE141" s="55"/>
      <c r="BF141" s="55"/>
      <c r="BG141" s="55"/>
      <c r="BH141" s="55"/>
      <c r="BI141" s="55"/>
      <c r="BJ141" s="55"/>
      <c r="BK141" s="146"/>
      <c r="BL141" s="146"/>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183" customFormat="1" outlineLevel="2" x14ac:dyDescent="0.25">
      <c r="A142" s="143"/>
      <c r="B142" s="143"/>
      <c r="C142" s="143"/>
      <c r="D142" s="184"/>
      <c r="E142" s="391"/>
      <c r="F142" s="186">
        <v>6</v>
      </c>
      <c r="G142" s="54"/>
      <c r="H142" s="60"/>
      <c r="I142" s="59"/>
      <c r="J142" s="59"/>
      <c r="K142" s="59"/>
      <c r="L142" s="59"/>
      <c r="M142" s="58"/>
      <c r="N142" s="57">
        <v>0</v>
      </c>
      <c r="O142" s="57">
        <v>0</v>
      </c>
      <c r="P142" s="57">
        <v>0</v>
      </c>
      <c r="Q142" s="57">
        <v>0</v>
      </c>
      <c r="R142" s="57"/>
      <c r="S142" s="55"/>
      <c r="T142" s="55"/>
      <c r="U142" s="55"/>
      <c r="V142" s="55"/>
      <c r="W142" s="55"/>
      <c r="X142" s="55"/>
      <c r="Y142" s="55"/>
      <c r="Z142" s="55"/>
      <c r="AA142" s="55"/>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5"/>
      <c r="BE142" s="55"/>
      <c r="BF142" s="55"/>
      <c r="BG142" s="55"/>
      <c r="BH142" s="55"/>
      <c r="BI142" s="55"/>
      <c r="BJ142" s="55"/>
      <c r="BK142" s="146"/>
      <c r="BL142" s="146"/>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183" customFormat="1" outlineLevel="2" x14ac:dyDescent="0.25">
      <c r="A143" s="143"/>
      <c r="B143" s="143"/>
      <c r="C143" s="143"/>
      <c r="D143" s="184"/>
      <c r="E143" s="391"/>
      <c r="F143" s="186">
        <v>7</v>
      </c>
      <c r="G143" s="54"/>
      <c r="H143" s="60"/>
      <c r="I143" s="59"/>
      <c r="J143" s="59"/>
      <c r="K143" s="59"/>
      <c r="L143" s="59"/>
      <c r="M143" s="59"/>
      <c r="N143" s="58"/>
      <c r="O143" s="57">
        <v>0</v>
      </c>
      <c r="P143" s="57">
        <v>0</v>
      </c>
      <c r="Q143" s="57">
        <v>0</v>
      </c>
      <c r="R143" s="57"/>
      <c r="S143" s="55"/>
      <c r="T143" s="55"/>
      <c r="U143" s="55"/>
      <c r="V143" s="55"/>
      <c r="W143" s="55"/>
      <c r="X143" s="55"/>
      <c r="Y143" s="55"/>
      <c r="Z143" s="55"/>
      <c r="AA143" s="55"/>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5"/>
      <c r="BE143" s="55"/>
      <c r="BF143" s="55"/>
      <c r="BG143" s="55"/>
      <c r="BH143" s="55"/>
      <c r="BI143" s="55"/>
      <c r="BJ143" s="55"/>
      <c r="BK143" s="146"/>
      <c r="BL143" s="146"/>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183" customFormat="1" outlineLevel="2" x14ac:dyDescent="0.25">
      <c r="A144" s="143"/>
      <c r="B144" s="143"/>
      <c r="C144" s="143"/>
      <c r="D144" s="184"/>
      <c r="E144" s="391"/>
      <c r="F144" s="186">
        <v>8</v>
      </c>
      <c r="G144" s="54"/>
      <c r="H144" s="60"/>
      <c r="I144" s="59"/>
      <c r="J144" s="59"/>
      <c r="K144" s="59"/>
      <c r="L144" s="59"/>
      <c r="M144" s="59"/>
      <c r="N144" s="59"/>
      <c r="O144" s="58"/>
      <c r="P144" s="57">
        <v>0</v>
      </c>
      <c r="Q144" s="57">
        <v>0</v>
      </c>
      <c r="R144" s="57"/>
      <c r="S144" s="55"/>
      <c r="T144" s="55"/>
      <c r="U144" s="55"/>
      <c r="V144" s="55"/>
      <c r="W144" s="55"/>
      <c r="X144" s="55"/>
      <c r="Y144" s="55"/>
      <c r="Z144" s="55"/>
      <c r="AA144" s="55"/>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5"/>
      <c r="BE144" s="55"/>
      <c r="BF144" s="55"/>
      <c r="BG144" s="55"/>
      <c r="BH144" s="55"/>
      <c r="BI144" s="55"/>
      <c r="BJ144" s="55"/>
      <c r="BK144" s="146"/>
      <c r="BL144" s="146"/>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183" customFormat="1" outlineLevel="2" x14ac:dyDescent="0.25">
      <c r="A145" s="143"/>
      <c r="B145" s="143"/>
      <c r="C145" s="143"/>
      <c r="D145" s="184"/>
      <c r="E145" s="391"/>
      <c r="F145" s="186">
        <v>9</v>
      </c>
      <c r="G145" s="54"/>
      <c r="H145" s="60"/>
      <c r="I145" s="59"/>
      <c r="J145" s="59"/>
      <c r="K145" s="59"/>
      <c r="L145" s="59"/>
      <c r="M145" s="59"/>
      <c r="N145" s="59"/>
      <c r="O145" s="59"/>
      <c r="P145" s="58"/>
      <c r="Q145" s="57">
        <v>0</v>
      </c>
      <c r="R145" s="57"/>
      <c r="S145" s="55"/>
      <c r="T145" s="55"/>
      <c r="U145" s="55"/>
      <c r="V145" s="55"/>
      <c r="W145" s="55"/>
      <c r="X145" s="55"/>
      <c r="Y145" s="55"/>
      <c r="Z145" s="55"/>
      <c r="AA145" s="55"/>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5"/>
      <c r="BE145" s="55"/>
      <c r="BF145" s="55"/>
      <c r="BG145" s="55"/>
      <c r="BH145" s="55"/>
      <c r="BI145" s="55"/>
      <c r="BJ145" s="55"/>
      <c r="BK145" s="146"/>
      <c r="BL145" s="146"/>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183" customFormat="1" outlineLevel="2" x14ac:dyDescent="0.25">
      <c r="A146" s="143"/>
      <c r="B146" s="143"/>
      <c r="C146" s="143"/>
      <c r="D146" s="184"/>
      <c r="E146" s="391"/>
      <c r="F146" s="187">
        <v>10</v>
      </c>
      <c r="G146" s="54"/>
      <c r="H146" s="60"/>
      <c r="I146" s="59"/>
      <c r="J146" s="59"/>
      <c r="K146" s="59"/>
      <c r="L146" s="59"/>
      <c r="M146" s="59"/>
      <c r="N146" s="59"/>
      <c r="O146" s="59"/>
      <c r="P146" s="59"/>
      <c r="Q146" s="58"/>
      <c r="R146" s="57"/>
      <c r="S146" s="55"/>
      <c r="T146" s="55"/>
      <c r="U146" s="55"/>
      <c r="V146" s="55"/>
      <c r="W146" s="55"/>
      <c r="X146" s="55"/>
      <c r="Y146" s="55"/>
      <c r="Z146" s="55"/>
      <c r="AA146" s="55"/>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5"/>
      <c r="BE146" s="55"/>
      <c r="BF146" s="55"/>
      <c r="BG146" s="55"/>
      <c r="BH146" s="55"/>
      <c r="BI146" s="55"/>
      <c r="BJ146" s="55"/>
      <c r="BK146" s="146"/>
      <c r="BL146" s="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183" customFormat="1" outlineLevel="1" x14ac:dyDescent="0.25">
      <c r="A147" s="143"/>
      <c r="B147" s="143"/>
      <c r="C147" s="143"/>
      <c r="D147" s="184" t="s">
        <v>7</v>
      </c>
      <c r="E147" s="143"/>
      <c r="F147" s="143"/>
      <c r="G147" s="54"/>
      <c r="H147" s="189">
        <v>-5.2451999999999996</v>
      </c>
      <c r="I147" s="189">
        <v>-5.2451999999999996</v>
      </c>
      <c r="J147" s="189">
        <v>-5.2451999999999996</v>
      </c>
      <c r="K147" s="189">
        <v>-5.2451999999999996</v>
      </c>
      <c r="L147" s="189">
        <v>-5.2451999999999996</v>
      </c>
      <c r="M147" s="189">
        <v>0</v>
      </c>
      <c r="N147" s="189">
        <v>0</v>
      </c>
      <c r="O147" s="189">
        <v>0</v>
      </c>
      <c r="P147" s="189">
        <v>0</v>
      </c>
      <c r="Q147" s="189">
        <v>0</v>
      </c>
      <c r="R147" s="190"/>
      <c r="S147" s="191"/>
      <c r="T147" s="191"/>
      <c r="U147" s="191"/>
      <c r="V147" s="191"/>
      <c r="W147" s="191"/>
      <c r="X147" s="191"/>
      <c r="Y147" s="191"/>
      <c r="Z147" s="191"/>
      <c r="AA147" s="191"/>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1"/>
      <c r="BE147" s="191"/>
      <c r="BF147" s="191"/>
      <c r="BG147" s="191"/>
      <c r="BH147" s="191"/>
      <c r="BI147" s="191"/>
      <c r="BJ147" s="191"/>
      <c r="BK147" s="146"/>
      <c r="BL147" s="146"/>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183" customFormat="1" outlineLevel="2" x14ac:dyDescent="0.25">
      <c r="A148" s="143"/>
      <c r="B148" s="143"/>
      <c r="C148" s="180" t="s">
        <v>8</v>
      </c>
      <c r="D148" s="188"/>
      <c r="E148" s="182" t="s">
        <v>23</v>
      </c>
      <c r="F148" s="181"/>
      <c r="G148" s="66"/>
      <c r="H148" s="65">
        <v>1.1656</v>
      </c>
      <c r="I148" s="65">
        <v>1.1656</v>
      </c>
      <c r="J148" s="65">
        <v>1.1656</v>
      </c>
      <c r="K148" s="65">
        <v>1.1656</v>
      </c>
      <c r="L148" s="65">
        <v>1.1656</v>
      </c>
      <c r="M148" s="65">
        <v>8.8817841970012523E-16</v>
      </c>
      <c r="N148" s="65">
        <v>0</v>
      </c>
      <c r="O148" s="65">
        <v>0</v>
      </c>
      <c r="P148" s="65">
        <v>0</v>
      </c>
      <c r="Q148" s="65">
        <v>0</v>
      </c>
      <c r="R148" s="65"/>
      <c r="S148" s="55"/>
      <c r="T148" s="55"/>
      <c r="U148" s="55"/>
      <c r="V148" s="55"/>
      <c r="W148" s="55"/>
      <c r="X148" s="55"/>
      <c r="Y148" s="55"/>
      <c r="Z148" s="55"/>
      <c r="AA148" s="55"/>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5"/>
      <c r="BE148" s="55"/>
      <c r="BF148" s="55"/>
      <c r="BG148" s="55"/>
      <c r="BH148" s="55"/>
      <c r="BI148" s="55"/>
      <c r="BJ148" s="55"/>
      <c r="BK148" s="146"/>
      <c r="BL148" s="146"/>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183" customFormat="1" ht="12.75" customHeight="1" outlineLevel="2" x14ac:dyDescent="0.25">
      <c r="A149" s="143"/>
      <c r="B149" s="143"/>
      <c r="C149" s="143"/>
      <c r="D149" s="184"/>
      <c r="E149" s="390" t="s">
        <v>43</v>
      </c>
      <c r="F149" s="186">
        <v>0</v>
      </c>
      <c r="G149" s="54"/>
      <c r="H149" s="57"/>
      <c r="I149" s="57"/>
      <c r="J149" s="57"/>
      <c r="K149" s="57"/>
      <c r="L149" s="57"/>
      <c r="M149" s="64"/>
      <c r="N149" s="63"/>
      <c r="O149" s="57"/>
      <c r="P149" s="57"/>
      <c r="Q149" s="57"/>
      <c r="R149" s="57"/>
      <c r="S149" s="55"/>
      <c r="T149" s="55"/>
      <c r="U149" s="55"/>
      <c r="V149" s="55"/>
      <c r="W149" s="55"/>
      <c r="X149" s="55"/>
      <c r="Y149" s="55"/>
      <c r="Z149" s="55"/>
      <c r="AA149" s="55"/>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5"/>
      <c r="BE149" s="55"/>
      <c r="BF149" s="55"/>
      <c r="BG149" s="55"/>
      <c r="BH149" s="55"/>
      <c r="BI149" s="55"/>
      <c r="BJ149" s="55"/>
      <c r="BK149" s="146"/>
      <c r="BL149" s="146"/>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183" customFormat="1" outlineLevel="2" x14ac:dyDescent="0.25">
      <c r="A150" s="143"/>
      <c r="B150" s="143"/>
      <c r="C150" s="143"/>
      <c r="D150" s="184"/>
      <c r="E150" s="391"/>
      <c r="F150" s="186">
        <v>1</v>
      </c>
      <c r="G150" s="54"/>
      <c r="H150" s="62"/>
      <c r="I150" s="57">
        <v>0</v>
      </c>
      <c r="J150" s="57">
        <v>0</v>
      </c>
      <c r="K150" s="57">
        <v>0</v>
      </c>
      <c r="L150" s="57">
        <v>0</v>
      </c>
      <c r="M150" s="57">
        <v>0</v>
      </c>
      <c r="N150" s="57">
        <v>0</v>
      </c>
      <c r="O150" s="57">
        <v>0</v>
      </c>
      <c r="P150" s="57">
        <v>0</v>
      </c>
      <c r="Q150" s="57">
        <v>0</v>
      </c>
      <c r="R150" s="57"/>
      <c r="S150" s="55"/>
      <c r="T150" s="55"/>
      <c r="U150" s="55"/>
      <c r="V150" s="55"/>
      <c r="W150" s="55"/>
      <c r="X150" s="55"/>
      <c r="Y150" s="55"/>
      <c r="Z150" s="55"/>
      <c r="AA150" s="55"/>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5"/>
      <c r="BE150" s="55"/>
      <c r="BF150" s="55"/>
      <c r="BG150" s="55"/>
      <c r="BH150" s="55"/>
      <c r="BI150" s="55"/>
      <c r="BJ150" s="55"/>
      <c r="BK150" s="146"/>
      <c r="BL150" s="146"/>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183" customFormat="1" outlineLevel="2" x14ac:dyDescent="0.25">
      <c r="A151" s="143"/>
      <c r="B151" s="143"/>
      <c r="C151" s="143"/>
      <c r="D151" s="184"/>
      <c r="E151" s="391"/>
      <c r="F151" s="186">
        <v>2</v>
      </c>
      <c r="G151" s="54"/>
      <c r="H151" s="60"/>
      <c r="I151" s="58"/>
      <c r="J151" s="57">
        <v>0</v>
      </c>
      <c r="K151" s="57">
        <v>0</v>
      </c>
      <c r="L151" s="57">
        <v>0</v>
      </c>
      <c r="M151" s="57">
        <v>0</v>
      </c>
      <c r="N151" s="57">
        <v>0</v>
      </c>
      <c r="O151" s="57">
        <v>0</v>
      </c>
      <c r="P151" s="57">
        <v>0</v>
      </c>
      <c r="Q151" s="57">
        <v>0</v>
      </c>
      <c r="R151" s="57"/>
      <c r="S151" s="55"/>
      <c r="T151" s="55"/>
      <c r="U151" s="55"/>
      <c r="V151" s="55"/>
      <c r="W151" s="55"/>
      <c r="X151" s="55"/>
      <c r="Y151" s="55"/>
      <c r="Z151" s="55"/>
      <c r="AA151" s="55"/>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5"/>
      <c r="BE151" s="55"/>
      <c r="BF151" s="55"/>
      <c r="BG151" s="55"/>
      <c r="BH151" s="55"/>
      <c r="BI151" s="55"/>
      <c r="BJ151" s="55"/>
      <c r="BK151" s="146"/>
      <c r="BL151" s="146"/>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183" customFormat="1" outlineLevel="2" x14ac:dyDescent="0.25">
      <c r="A152" s="143"/>
      <c r="B152" s="143"/>
      <c r="C152" s="143"/>
      <c r="D152" s="184"/>
      <c r="E152" s="391"/>
      <c r="F152" s="186">
        <v>3</v>
      </c>
      <c r="G152" s="54"/>
      <c r="H152" s="60"/>
      <c r="I152" s="59"/>
      <c r="J152" s="58"/>
      <c r="K152" s="57">
        <v>0</v>
      </c>
      <c r="L152" s="57">
        <v>0</v>
      </c>
      <c r="M152" s="57">
        <v>0</v>
      </c>
      <c r="N152" s="57">
        <v>0</v>
      </c>
      <c r="O152" s="57">
        <v>0</v>
      </c>
      <c r="P152" s="57">
        <v>0</v>
      </c>
      <c r="Q152" s="57">
        <v>0</v>
      </c>
      <c r="R152" s="57"/>
      <c r="S152" s="55"/>
      <c r="T152" s="55"/>
      <c r="U152" s="55"/>
      <c r="V152" s="55"/>
      <c r="W152" s="55"/>
      <c r="X152" s="55"/>
      <c r="Y152" s="55"/>
      <c r="Z152" s="55"/>
      <c r="AA152" s="55"/>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5"/>
      <c r="BE152" s="55"/>
      <c r="BF152" s="55"/>
      <c r="BG152" s="55"/>
      <c r="BH152" s="55"/>
      <c r="BI152" s="55"/>
      <c r="BJ152" s="55"/>
      <c r="BK152" s="146"/>
      <c r="BL152" s="146"/>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183" customFormat="1" outlineLevel="2" x14ac:dyDescent="0.25">
      <c r="A153" s="143"/>
      <c r="B153" s="143"/>
      <c r="C153" s="143"/>
      <c r="D153" s="184"/>
      <c r="E153" s="391"/>
      <c r="F153" s="186">
        <v>4</v>
      </c>
      <c r="G153" s="54"/>
      <c r="H153" s="60"/>
      <c r="I153" s="59"/>
      <c r="J153" s="59"/>
      <c r="K153" s="58"/>
      <c r="L153" s="57">
        <v>0</v>
      </c>
      <c r="M153" s="57">
        <v>0</v>
      </c>
      <c r="N153" s="57">
        <v>0</v>
      </c>
      <c r="O153" s="57">
        <v>0</v>
      </c>
      <c r="P153" s="57">
        <v>0</v>
      </c>
      <c r="Q153" s="57">
        <v>0</v>
      </c>
      <c r="R153" s="57"/>
      <c r="S153" s="55"/>
      <c r="T153" s="55"/>
      <c r="U153" s="55"/>
      <c r="V153" s="55"/>
      <c r="W153" s="55"/>
      <c r="X153" s="55"/>
      <c r="Y153" s="55"/>
      <c r="Z153" s="55"/>
      <c r="AA153" s="55"/>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5"/>
      <c r="BE153" s="55"/>
      <c r="BF153" s="55"/>
      <c r="BG153" s="55"/>
      <c r="BH153" s="55"/>
      <c r="BI153" s="55"/>
      <c r="BJ153" s="55"/>
      <c r="BK153" s="146"/>
      <c r="BL153" s="146"/>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183" customFormat="1" outlineLevel="2" x14ac:dyDescent="0.25">
      <c r="A154" s="143"/>
      <c r="B154" s="143"/>
      <c r="C154" s="143"/>
      <c r="D154" s="184"/>
      <c r="E154" s="391"/>
      <c r="F154" s="186">
        <v>5</v>
      </c>
      <c r="G154" s="54"/>
      <c r="H154" s="60"/>
      <c r="I154" s="59"/>
      <c r="J154" s="59"/>
      <c r="K154" s="59"/>
      <c r="L154" s="58"/>
      <c r="M154" s="57">
        <v>0</v>
      </c>
      <c r="N154" s="57">
        <v>0</v>
      </c>
      <c r="O154" s="57">
        <v>0</v>
      </c>
      <c r="P154" s="57">
        <v>0</v>
      </c>
      <c r="Q154" s="57">
        <v>0</v>
      </c>
      <c r="R154" s="57"/>
      <c r="S154" s="55"/>
      <c r="T154" s="55"/>
      <c r="U154" s="55"/>
      <c r="V154" s="55"/>
      <c r="W154" s="55"/>
      <c r="X154" s="55"/>
      <c r="Y154" s="55"/>
      <c r="Z154" s="55"/>
      <c r="AA154" s="55"/>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5"/>
      <c r="BE154" s="55"/>
      <c r="BF154" s="55"/>
      <c r="BG154" s="55"/>
      <c r="BH154" s="55"/>
      <c r="BI154" s="55"/>
      <c r="BJ154" s="55"/>
      <c r="BK154" s="146"/>
      <c r="BL154" s="146"/>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183" customFormat="1" outlineLevel="2" x14ac:dyDescent="0.25">
      <c r="A155" s="143"/>
      <c r="B155" s="143"/>
      <c r="C155" s="143"/>
      <c r="D155" s="184"/>
      <c r="E155" s="391"/>
      <c r="F155" s="186">
        <v>6</v>
      </c>
      <c r="G155" s="54"/>
      <c r="H155" s="60"/>
      <c r="I155" s="59"/>
      <c r="J155" s="59"/>
      <c r="K155" s="59"/>
      <c r="L155" s="59"/>
      <c r="M155" s="58"/>
      <c r="N155" s="57">
        <v>0</v>
      </c>
      <c r="O155" s="57">
        <v>0</v>
      </c>
      <c r="P155" s="57">
        <v>0</v>
      </c>
      <c r="Q155" s="57">
        <v>0</v>
      </c>
      <c r="R155" s="57"/>
      <c r="S155" s="55"/>
      <c r="T155" s="55"/>
      <c r="U155" s="55"/>
      <c r="V155" s="55"/>
      <c r="W155" s="55"/>
      <c r="X155" s="55"/>
      <c r="Y155" s="55"/>
      <c r="Z155" s="55"/>
      <c r="AA155" s="55"/>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5"/>
      <c r="BE155" s="55"/>
      <c r="BF155" s="55"/>
      <c r="BG155" s="55"/>
      <c r="BH155" s="55"/>
      <c r="BI155" s="55"/>
      <c r="BJ155" s="55"/>
      <c r="BK155" s="146"/>
      <c r="BL155" s="146"/>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183" customFormat="1" outlineLevel="2" x14ac:dyDescent="0.25">
      <c r="A156" s="143"/>
      <c r="B156" s="143"/>
      <c r="C156" s="143"/>
      <c r="D156" s="184"/>
      <c r="E156" s="391"/>
      <c r="F156" s="186">
        <v>7</v>
      </c>
      <c r="G156" s="54"/>
      <c r="H156" s="60"/>
      <c r="I156" s="59"/>
      <c r="J156" s="59"/>
      <c r="K156" s="59"/>
      <c r="L156" s="59"/>
      <c r="M156" s="59"/>
      <c r="N156" s="58"/>
      <c r="O156" s="57">
        <v>0</v>
      </c>
      <c r="P156" s="57">
        <v>0</v>
      </c>
      <c r="Q156" s="57">
        <v>0</v>
      </c>
      <c r="R156" s="57"/>
      <c r="S156" s="55"/>
      <c r="T156" s="55"/>
      <c r="U156" s="55"/>
      <c r="V156" s="55"/>
      <c r="W156" s="55"/>
      <c r="X156" s="55"/>
      <c r="Y156" s="55"/>
      <c r="Z156" s="55"/>
      <c r="AA156" s="55"/>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5"/>
      <c r="BE156" s="55"/>
      <c r="BF156" s="55"/>
      <c r="BG156" s="55"/>
      <c r="BH156" s="55"/>
      <c r="BI156" s="55"/>
      <c r="BJ156" s="55"/>
      <c r="BK156" s="146"/>
      <c r="BL156" s="14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183" customFormat="1" outlineLevel="2" x14ac:dyDescent="0.25">
      <c r="A157" s="143"/>
      <c r="B157" s="143"/>
      <c r="C157" s="143"/>
      <c r="D157" s="184"/>
      <c r="E157" s="391"/>
      <c r="F157" s="186">
        <v>8</v>
      </c>
      <c r="G157" s="54"/>
      <c r="H157" s="60"/>
      <c r="I157" s="59"/>
      <c r="J157" s="59"/>
      <c r="K157" s="59"/>
      <c r="L157" s="59"/>
      <c r="M157" s="59"/>
      <c r="N157" s="59"/>
      <c r="O157" s="58"/>
      <c r="P157" s="57">
        <v>0</v>
      </c>
      <c r="Q157" s="57">
        <v>0</v>
      </c>
      <c r="R157" s="57"/>
      <c r="S157" s="55"/>
      <c r="T157" s="55"/>
      <c r="U157" s="55"/>
      <c r="V157" s="55"/>
      <c r="W157" s="55"/>
      <c r="X157" s="55"/>
      <c r="Y157" s="55"/>
      <c r="Z157" s="55"/>
      <c r="AA157" s="55"/>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5"/>
      <c r="BE157" s="55"/>
      <c r="BF157" s="55"/>
      <c r="BG157" s="55"/>
      <c r="BH157" s="55"/>
      <c r="BI157" s="55"/>
      <c r="BJ157" s="55"/>
      <c r="BK157" s="146"/>
      <c r="BL157" s="146"/>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183" customFormat="1" outlineLevel="2" x14ac:dyDescent="0.25">
      <c r="A158" s="143"/>
      <c r="B158" s="143"/>
      <c r="C158" s="143"/>
      <c r="D158" s="184"/>
      <c r="E158" s="391"/>
      <c r="F158" s="186">
        <v>9</v>
      </c>
      <c r="G158" s="54"/>
      <c r="H158" s="60"/>
      <c r="I158" s="59"/>
      <c r="J158" s="59"/>
      <c r="K158" s="59"/>
      <c r="L158" s="59"/>
      <c r="M158" s="59"/>
      <c r="N158" s="59"/>
      <c r="O158" s="59"/>
      <c r="P158" s="58"/>
      <c r="Q158" s="57">
        <v>0</v>
      </c>
      <c r="R158" s="57"/>
      <c r="S158" s="55"/>
      <c r="T158" s="55"/>
      <c r="U158" s="55"/>
      <c r="V158" s="55"/>
      <c r="W158" s="55"/>
      <c r="X158" s="55"/>
      <c r="Y158" s="55"/>
      <c r="Z158" s="55"/>
      <c r="AA158" s="55"/>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5"/>
      <c r="BE158" s="55"/>
      <c r="BF158" s="55"/>
      <c r="BG158" s="55"/>
      <c r="BH158" s="55"/>
      <c r="BI158" s="55"/>
      <c r="BJ158" s="55"/>
      <c r="BK158" s="146"/>
      <c r="BL158" s="146"/>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183" customFormat="1" outlineLevel="2" x14ac:dyDescent="0.25">
      <c r="A159" s="143"/>
      <c r="B159" s="143"/>
      <c r="C159" s="143"/>
      <c r="D159" s="184"/>
      <c r="E159" s="391"/>
      <c r="F159" s="187">
        <v>10</v>
      </c>
      <c r="G159" s="54"/>
      <c r="H159" s="60"/>
      <c r="I159" s="59"/>
      <c r="J159" s="59"/>
      <c r="K159" s="59"/>
      <c r="L159" s="59"/>
      <c r="M159" s="59"/>
      <c r="N159" s="59"/>
      <c r="O159" s="59"/>
      <c r="P159" s="59"/>
      <c r="Q159" s="58"/>
      <c r="R159" s="57"/>
      <c r="S159" s="55"/>
      <c r="T159" s="55"/>
      <c r="U159" s="55"/>
      <c r="V159" s="55"/>
      <c r="W159" s="55"/>
      <c r="X159" s="55"/>
      <c r="Y159" s="55"/>
      <c r="Z159" s="55"/>
      <c r="AA159" s="55"/>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5"/>
      <c r="BE159" s="55"/>
      <c r="BF159" s="55"/>
      <c r="BG159" s="55"/>
      <c r="BH159" s="55"/>
      <c r="BI159" s="55"/>
      <c r="BJ159" s="55"/>
      <c r="BK159" s="146"/>
      <c r="BL159" s="146"/>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183" customFormat="1" outlineLevel="1" x14ac:dyDescent="0.25">
      <c r="A160" s="143"/>
      <c r="B160" s="143"/>
      <c r="C160" s="143"/>
      <c r="D160" s="184" t="s">
        <v>8</v>
      </c>
      <c r="E160" s="143"/>
      <c r="F160" s="143"/>
      <c r="G160" s="54"/>
      <c r="H160" s="189">
        <v>-1.1656</v>
      </c>
      <c r="I160" s="189">
        <v>-1.1656</v>
      </c>
      <c r="J160" s="189">
        <v>-1.1656</v>
      </c>
      <c r="K160" s="189">
        <v>-1.1656</v>
      </c>
      <c r="L160" s="189">
        <v>-1.1656</v>
      </c>
      <c r="M160" s="189">
        <v>0</v>
      </c>
      <c r="N160" s="189">
        <v>0</v>
      </c>
      <c r="O160" s="189">
        <v>0</v>
      </c>
      <c r="P160" s="189">
        <v>0</v>
      </c>
      <c r="Q160" s="189">
        <v>0</v>
      </c>
      <c r="R160" s="190"/>
      <c r="S160" s="191"/>
      <c r="T160" s="191"/>
      <c r="U160" s="191"/>
      <c r="V160" s="191"/>
      <c r="W160" s="191"/>
      <c r="X160" s="191"/>
      <c r="Y160" s="191"/>
      <c r="Z160" s="191"/>
      <c r="AA160" s="191"/>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1"/>
      <c r="BE160" s="191"/>
      <c r="BF160" s="191"/>
      <c r="BG160" s="191"/>
      <c r="BH160" s="191"/>
      <c r="BI160" s="191"/>
      <c r="BJ160" s="191"/>
      <c r="BK160" s="146"/>
      <c r="BL160" s="146"/>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183" customFormat="1" outlineLevel="2" x14ac:dyDescent="0.25">
      <c r="A161" s="143"/>
      <c r="B161" s="143"/>
      <c r="C161" s="180" t="s">
        <v>14</v>
      </c>
      <c r="D161" s="188"/>
      <c r="E161" s="182" t="s">
        <v>23</v>
      </c>
      <c r="F161" s="181"/>
      <c r="G161" s="66"/>
      <c r="H161" s="65">
        <v>0</v>
      </c>
      <c r="I161" s="65">
        <v>0</v>
      </c>
      <c r="J161" s="65">
        <v>0</v>
      </c>
      <c r="K161" s="65">
        <v>0</v>
      </c>
      <c r="L161" s="65">
        <v>0</v>
      </c>
      <c r="M161" s="65">
        <v>0</v>
      </c>
      <c r="N161" s="65">
        <v>0</v>
      </c>
      <c r="O161" s="65">
        <v>0</v>
      </c>
      <c r="P161" s="65">
        <v>0</v>
      </c>
      <c r="Q161" s="65">
        <v>0</v>
      </c>
      <c r="R161" s="65"/>
      <c r="S161" s="55"/>
      <c r="T161" s="55"/>
      <c r="U161" s="55"/>
      <c r="V161" s="55"/>
      <c r="W161" s="55"/>
      <c r="X161" s="55"/>
      <c r="Y161" s="55"/>
      <c r="Z161" s="55"/>
      <c r="AA161" s="55"/>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5"/>
      <c r="BE161" s="55"/>
      <c r="BF161" s="55"/>
      <c r="BG161" s="55"/>
      <c r="BH161" s="55"/>
      <c r="BI161" s="55"/>
      <c r="BJ161" s="55"/>
      <c r="BK161" s="146"/>
      <c r="BL161" s="146"/>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183" customFormat="1" ht="12.75" customHeight="1" outlineLevel="2" x14ac:dyDescent="0.25">
      <c r="A162" s="143"/>
      <c r="B162" s="143"/>
      <c r="C162" s="143"/>
      <c r="D162" s="193"/>
      <c r="E162" s="390" t="s">
        <v>43</v>
      </c>
      <c r="F162" s="186">
        <v>0</v>
      </c>
      <c r="G162" s="54"/>
      <c r="H162" s="57"/>
      <c r="I162" s="57"/>
      <c r="J162" s="57"/>
      <c r="K162" s="57"/>
      <c r="L162" s="57"/>
      <c r="M162" s="64"/>
      <c r="N162" s="63"/>
      <c r="O162" s="57"/>
      <c r="P162" s="57"/>
      <c r="Q162" s="57"/>
      <c r="R162" s="57"/>
      <c r="S162" s="55"/>
      <c r="T162" s="55"/>
      <c r="U162" s="55"/>
      <c r="V162" s="55"/>
      <c r="W162" s="55"/>
      <c r="X162" s="55"/>
      <c r="Y162" s="55"/>
      <c r="Z162" s="55"/>
      <c r="AA162" s="55"/>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5"/>
      <c r="BE162" s="55"/>
      <c r="BF162" s="55"/>
      <c r="BG162" s="55"/>
      <c r="BH162" s="55"/>
      <c r="BI162" s="55"/>
      <c r="BJ162" s="55"/>
      <c r="BK162" s="146"/>
      <c r="BL162" s="146"/>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183" customFormat="1" outlineLevel="2" x14ac:dyDescent="0.25">
      <c r="A163" s="143"/>
      <c r="B163" s="143"/>
      <c r="C163" s="143"/>
      <c r="D163" s="184"/>
      <c r="E163" s="391"/>
      <c r="F163" s="186">
        <v>1</v>
      </c>
      <c r="G163" s="54"/>
      <c r="H163" s="62"/>
      <c r="I163" s="57">
        <v>8.9319171122295857E-2</v>
      </c>
      <c r="J163" s="57">
        <v>8.9319171122295857E-2</v>
      </c>
      <c r="K163" s="57">
        <v>8.9319171122295857E-2</v>
      </c>
      <c r="L163" s="57">
        <v>8.9319171122295857E-2</v>
      </c>
      <c r="M163" s="57">
        <v>8.9319171122295857E-2</v>
      </c>
      <c r="N163" s="57">
        <v>8.9319171122295857E-2</v>
      </c>
      <c r="O163" s="57">
        <v>8.9319171122295857E-2</v>
      </c>
      <c r="P163" s="57">
        <v>8.9319171122295857E-2</v>
      </c>
      <c r="Q163" s="57">
        <v>8.9319171122295857E-2</v>
      </c>
      <c r="R163" s="57"/>
      <c r="S163" s="55"/>
      <c r="T163" s="55"/>
      <c r="U163" s="55"/>
      <c r="V163" s="55"/>
      <c r="W163" s="55"/>
      <c r="X163" s="55"/>
      <c r="Y163" s="55"/>
      <c r="Z163" s="55"/>
      <c r="AA163" s="55"/>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5"/>
      <c r="BE163" s="55"/>
      <c r="BF163" s="55"/>
      <c r="BG163" s="55"/>
      <c r="BH163" s="55"/>
      <c r="BI163" s="55"/>
      <c r="BJ163" s="55"/>
      <c r="BK163" s="146"/>
      <c r="BL163" s="146"/>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183" customFormat="1" outlineLevel="2" x14ac:dyDescent="0.25">
      <c r="A164" s="143"/>
      <c r="B164" s="143"/>
      <c r="C164" s="143"/>
      <c r="D164" s="184"/>
      <c r="E164" s="391"/>
      <c r="F164" s="186">
        <v>2</v>
      </c>
      <c r="G164" s="54"/>
      <c r="H164" s="60"/>
      <c r="I164" s="58"/>
      <c r="J164" s="57">
        <v>0</v>
      </c>
      <c r="K164" s="57">
        <v>0</v>
      </c>
      <c r="L164" s="57">
        <v>0</v>
      </c>
      <c r="M164" s="57">
        <v>0</v>
      </c>
      <c r="N164" s="57">
        <v>0</v>
      </c>
      <c r="O164" s="57">
        <v>0</v>
      </c>
      <c r="P164" s="57">
        <v>0</v>
      </c>
      <c r="Q164" s="57">
        <v>0</v>
      </c>
      <c r="R164" s="57"/>
      <c r="S164" s="55"/>
      <c r="T164" s="55"/>
      <c r="U164" s="55"/>
      <c r="V164" s="55"/>
      <c r="W164" s="55"/>
      <c r="X164" s="55"/>
      <c r="Y164" s="55"/>
      <c r="Z164" s="55"/>
      <c r="AA164" s="55"/>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5"/>
      <c r="BE164" s="55"/>
      <c r="BF164" s="55"/>
      <c r="BG164" s="55"/>
      <c r="BH164" s="55"/>
      <c r="BI164" s="55"/>
      <c r="BJ164" s="55"/>
      <c r="BK164" s="146"/>
      <c r="BL164" s="146"/>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183" customFormat="1" outlineLevel="2" x14ac:dyDescent="0.25">
      <c r="A165" s="143"/>
      <c r="B165" s="143"/>
      <c r="C165" s="143"/>
      <c r="D165" s="184"/>
      <c r="E165" s="391"/>
      <c r="F165" s="186">
        <v>3</v>
      </c>
      <c r="G165" s="54"/>
      <c r="H165" s="60"/>
      <c r="I165" s="59"/>
      <c r="J165" s="58"/>
      <c r="K165" s="57">
        <v>0</v>
      </c>
      <c r="L165" s="57">
        <v>0</v>
      </c>
      <c r="M165" s="57">
        <v>0</v>
      </c>
      <c r="N165" s="57">
        <v>0</v>
      </c>
      <c r="O165" s="57">
        <v>0</v>
      </c>
      <c r="P165" s="57">
        <v>0</v>
      </c>
      <c r="Q165" s="57">
        <v>0</v>
      </c>
      <c r="R165" s="57"/>
      <c r="S165" s="55"/>
      <c r="T165" s="55"/>
      <c r="U165" s="55"/>
      <c r="V165" s="55"/>
      <c r="W165" s="55"/>
      <c r="X165" s="55"/>
      <c r="Y165" s="55"/>
      <c r="Z165" s="55"/>
      <c r="AA165" s="55"/>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5"/>
      <c r="BE165" s="55"/>
      <c r="BF165" s="55"/>
      <c r="BG165" s="55"/>
      <c r="BH165" s="55"/>
      <c r="BI165" s="55"/>
      <c r="BJ165" s="55"/>
      <c r="BK165" s="146"/>
      <c r="BL165" s="146"/>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183" customFormat="1" outlineLevel="2" x14ac:dyDescent="0.25">
      <c r="A166" s="143"/>
      <c r="B166" s="143"/>
      <c r="C166" s="143"/>
      <c r="D166" s="184"/>
      <c r="E166" s="391"/>
      <c r="F166" s="186">
        <v>4</v>
      </c>
      <c r="G166" s="54"/>
      <c r="H166" s="60"/>
      <c r="I166" s="59"/>
      <c r="J166" s="59"/>
      <c r="K166" s="58"/>
      <c r="L166" s="57">
        <v>0</v>
      </c>
      <c r="M166" s="57">
        <v>0</v>
      </c>
      <c r="N166" s="57">
        <v>0</v>
      </c>
      <c r="O166" s="57">
        <v>0</v>
      </c>
      <c r="P166" s="57">
        <v>0</v>
      </c>
      <c r="Q166" s="57">
        <v>0</v>
      </c>
      <c r="R166" s="57"/>
      <c r="S166" s="55"/>
      <c r="T166" s="55"/>
      <c r="U166" s="55"/>
      <c r="V166" s="55"/>
      <c r="W166" s="55"/>
      <c r="X166" s="55"/>
      <c r="Y166" s="55"/>
      <c r="Z166" s="55"/>
      <c r="AA166" s="55"/>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5"/>
      <c r="BE166" s="55"/>
      <c r="BF166" s="55"/>
      <c r="BG166" s="55"/>
      <c r="BH166" s="55"/>
      <c r="BI166" s="55"/>
      <c r="BJ166" s="55"/>
      <c r="BK166" s="146"/>
      <c r="BL166" s="14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183" customFormat="1" outlineLevel="2" x14ac:dyDescent="0.25">
      <c r="A167" s="143"/>
      <c r="B167" s="143"/>
      <c r="C167" s="143"/>
      <c r="D167" s="184"/>
      <c r="E167" s="391"/>
      <c r="F167" s="186">
        <v>5</v>
      </c>
      <c r="G167" s="61"/>
      <c r="H167" s="60"/>
      <c r="I167" s="59"/>
      <c r="J167" s="59"/>
      <c r="K167" s="59"/>
      <c r="L167" s="58"/>
      <c r="M167" s="57">
        <v>0</v>
      </c>
      <c r="N167" s="57">
        <v>0</v>
      </c>
      <c r="O167" s="57">
        <v>0</v>
      </c>
      <c r="P167" s="57">
        <v>0</v>
      </c>
      <c r="Q167" s="57">
        <v>0</v>
      </c>
      <c r="R167" s="57"/>
      <c r="S167" s="55"/>
      <c r="T167" s="55"/>
      <c r="U167" s="55"/>
      <c r="V167" s="55"/>
      <c r="W167" s="55"/>
      <c r="X167" s="55"/>
      <c r="Y167" s="55"/>
      <c r="Z167" s="55"/>
      <c r="AA167" s="55"/>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5"/>
      <c r="BE167" s="55"/>
      <c r="BF167" s="55"/>
      <c r="BG167" s="55"/>
      <c r="BH167" s="55"/>
      <c r="BI167" s="55"/>
      <c r="BJ167" s="55"/>
      <c r="BK167" s="146"/>
      <c r="BL167" s="146"/>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183" customFormat="1" outlineLevel="2" x14ac:dyDescent="0.25">
      <c r="A168" s="143"/>
      <c r="B168" s="143"/>
      <c r="C168" s="143"/>
      <c r="D168" s="184"/>
      <c r="E168" s="391"/>
      <c r="F168" s="186">
        <v>6</v>
      </c>
      <c r="G168" s="61"/>
      <c r="H168" s="60"/>
      <c r="I168" s="59"/>
      <c r="J168" s="59"/>
      <c r="K168" s="59"/>
      <c r="L168" s="59"/>
      <c r="M168" s="58"/>
      <c r="N168" s="57">
        <v>0</v>
      </c>
      <c r="O168" s="57">
        <v>0</v>
      </c>
      <c r="P168" s="57">
        <v>0</v>
      </c>
      <c r="Q168" s="57">
        <v>0</v>
      </c>
      <c r="R168" s="57"/>
      <c r="S168" s="55"/>
      <c r="T168" s="55"/>
      <c r="U168" s="55"/>
      <c r="V168" s="55"/>
      <c r="W168" s="55"/>
      <c r="X168" s="55"/>
      <c r="Y168" s="55"/>
      <c r="Z168" s="55"/>
      <c r="AA168" s="55"/>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5"/>
      <c r="BE168" s="55"/>
      <c r="BF168" s="55"/>
      <c r="BG168" s="55"/>
      <c r="BH168" s="55"/>
      <c r="BI168" s="55"/>
      <c r="BJ168" s="55"/>
      <c r="BK168" s="146"/>
      <c r="BL168" s="146"/>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183" customFormat="1" outlineLevel="2" x14ac:dyDescent="0.25">
      <c r="A169" s="143"/>
      <c r="B169" s="143"/>
      <c r="C169" s="143"/>
      <c r="D169" s="184"/>
      <c r="E169" s="391"/>
      <c r="F169" s="186">
        <v>7</v>
      </c>
      <c r="G169" s="61"/>
      <c r="H169" s="60"/>
      <c r="I169" s="59"/>
      <c r="J169" s="59"/>
      <c r="K169" s="59"/>
      <c r="L169" s="59"/>
      <c r="M169" s="59"/>
      <c r="N169" s="58"/>
      <c r="O169" s="57">
        <v>0</v>
      </c>
      <c r="P169" s="57">
        <v>0</v>
      </c>
      <c r="Q169" s="57">
        <v>0</v>
      </c>
      <c r="R169" s="57"/>
      <c r="S169" s="55"/>
      <c r="T169" s="55"/>
      <c r="U169" s="55"/>
      <c r="V169" s="55"/>
      <c r="W169" s="55"/>
      <c r="X169" s="55"/>
      <c r="Y169" s="55"/>
      <c r="Z169" s="55"/>
      <c r="AA169" s="55"/>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5"/>
      <c r="BE169" s="55"/>
      <c r="BF169" s="55"/>
      <c r="BG169" s="55"/>
      <c r="BH169" s="55"/>
      <c r="BI169" s="55"/>
      <c r="BJ169" s="55"/>
      <c r="BK169" s="146"/>
      <c r="BL169" s="146"/>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183" customFormat="1" outlineLevel="2" x14ac:dyDescent="0.25">
      <c r="A170" s="143"/>
      <c r="B170" s="143"/>
      <c r="C170" s="143"/>
      <c r="D170" s="184"/>
      <c r="E170" s="391"/>
      <c r="F170" s="186">
        <v>8</v>
      </c>
      <c r="G170" s="61"/>
      <c r="H170" s="60"/>
      <c r="I170" s="59"/>
      <c r="J170" s="59"/>
      <c r="K170" s="59"/>
      <c r="L170" s="59"/>
      <c r="M170" s="59"/>
      <c r="N170" s="59"/>
      <c r="O170" s="58"/>
      <c r="P170" s="57">
        <v>0</v>
      </c>
      <c r="Q170" s="57">
        <v>0</v>
      </c>
      <c r="R170" s="57"/>
      <c r="S170" s="55"/>
      <c r="T170" s="55"/>
      <c r="U170" s="55"/>
      <c r="V170" s="55"/>
      <c r="W170" s="55"/>
      <c r="X170" s="55"/>
      <c r="Y170" s="55"/>
      <c r="Z170" s="55"/>
      <c r="AA170" s="55"/>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5"/>
      <c r="BE170" s="55"/>
      <c r="BF170" s="55"/>
      <c r="BG170" s="55"/>
      <c r="BH170" s="55"/>
      <c r="BI170" s="55"/>
      <c r="BJ170" s="55"/>
      <c r="BK170" s="146"/>
      <c r="BL170" s="146"/>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183" customFormat="1" outlineLevel="2" x14ac:dyDescent="0.25">
      <c r="A171" s="143"/>
      <c r="B171" s="143"/>
      <c r="C171" s="143"/>
      <c r="D171" s="184"/>
      <c r="E171" s="391"/>
      <c r="F171" s="186">
        <v>9</v>
      </c>
      <c r="G171" s="61"/>
      <c r="H171" s="60"/>
      <c r="I171" s="59"/>
      <c r="J171" s="59"/>
      <c r="K171" s="59"/>
      <c r="L171" s="59"/>
      <c r="M171" s="59"/>
      <c r="N171" s="59"/>
      <c r="O171" s="59"/>
      <c r="P171" s="58"/>
      <c r="Q171" s="57">
        <v>0</v>
      </c>
      <c r="R171" s="57"/>
      <c r="S171" s="55"/>
      <c r="T171" s="55"/>
      <c r="U171" s="55"/>
      <c r="V171" s="55"/>
      <c r="W171" s="55"/>
      <c r="X171" s="55"/>
      <c r="Y171" s="55"/>
      <c r="Z171" s="55"/>
      <c r="AA171" s="55"/>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5"/>
      <c r="BE171" s="55"/>
      <c r="BF171" s="55"/>
      <c r="BG171" s="55"/>
      <c r="BH171" s="55"/>
      <c r="BI171" s="55"/>
      <c r="BJ171" s="55"/>
      <c r="BK171" s="146"/>
      <c r="BL171" s="146"/>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183" customFormat="1" outlineLevel="2" x14ac:dyDescent="0.25">
      <c r="A172" s="143"/>
      <c r="B172" s="143"/>
      <c r="C172" s="143"/>
      <c r="D172" s="184"/>
      <c r="E172" s="391"/>
      <c r="F172" s="187">
        <v>10</v>
      </c>
      <c r="G172" s="61"/>
      <c r="H172" s="60"/>
      <c r="I172" s="59"/>
      <c r="J172" s="59"/>
      <c r="K172" s="59"/>
      <c r="L172" s="59"/>
      <c r="M172" s="59"/>
      <c r="N172" s="59"/>
      <c r="O172" s="59"/>
      <c r="P172" s="59"/>
      <c r="Q172" s="58"/>
      <c r="R172" s="57"/>
      <c r="S172" s="55"/>
      <c r="T172" s="55"/>
      <c r="U172" s="55"/>
      <c r="V172" s="55"/>
      <c r="W172" s="55"/>
      <c r="X172" s="55"/>
      <c r="Y172" s="55"/>
      <c r="Z172" s="55"/>
      <c r="AA172" s="55"/>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5"/>
      <c r="BE172" s="55"/>
      <c r="BF172" s="55"/>
      <c r="BG172" s="55"/>
      <c r="BH172" s="55"/>
      <c r="BI172" s="55"/>
      <c r="BJ172" s="55"/>
      <c r="BK172" s="146"/>
      <c r="BL172" s="146"/>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183" customFormat="1" outlineLevel="1" x14ac:dyDescent="0.25">
      <c r="A173" s="143"/>
      <c r="B173" s="143"/>
      <c r="C173" s="143"/>
      <c r="D173" s="184" t="s">
        <v>14</v>
      </c>
      <c r="E173" s="143"/>
      <c r="F173" s="143"/>
      <c r="G173" s="54"/>
      <c r="H173" s="189">
        <v>0</v>
      </c>
      <c r="I173" s="189">
        <v>-8.9319171122295857E-2</v>
      </c>
      <c r="J173" s="189">
        <v>-8.9319171122295857E-2</v>
      </c>
      <c r="K173" s="189">
        <v>-8.9319171122295857E-2</v>
      </c>
      <c r="L173" s="189">
        <v>-8.9319171122295857E-2</v>
      </c>
      <c r="M173" s="189">
        <v>0</v>
      </c>
      <c r="N173" s="189">
        <v>0</v>
      </c>
      <c r="O173" s="189">
        <v>0</v>
      </c>
      <c r="P173" s="189">
        <v>0</v>
      </c>
      <c r="Q173" s="189">
        <v>0</v>
      </c>
      <c r="R173" s="190"/>
      <c r="S173" s="191"/>
      <c r="T173" s="191"/>
      <c r="U173" s="191"/>
      <c r="V173" s="191"/>
      <c r="W173" s="191"/>
      <c r="X173" s="191"/>
      <c r="Y173" s="191"/>
      <c r="Z173" s="191"/>
      <c r="AA173" s="191"/>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1"/>
      <c r="BE173" s="191"/>
      <c r="BF173" s="191"/>
      <c r="BG173" s="191"/>
      <c r="BH173" s="191"/>
      <c r="BI173" s="191"/>
      <c r="BJ173" s="191"/>
      <c r="BK173" s="146"/>
      <c r="BL173" s="146"/>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183" customFormat="1" outlineLevel="2" x14ac:dyDescent="0.25">
      <c r="A174" s="143"/>
      <c r="B174" s="143"/>
      <c r="C174" s="180">
        <v>0</v>
      </c>
      <c r="D174" s="188"/>
      <c r="E174" s="182" t="s">
        <v>23</v>
      </c>
      <c r="F174" s="181"/>
      <c r="G174" s="66"/>
      <c r="H174" s="65">
        <v>0</v>
      </c>
      <c r="I174" s="65">
        <v>0</v>
      </c>
      <c r="J174" s="65">
        <v>0</v>
      </c>
      <c r="K174" s="65">
        <v>0</v>
      </c>
      <c r="L174" s="65">
        <v>0</v>
      </c>
      <c r="M174" s="65">
        <v>0</v>
      </c>
      <c r="N174" s="65">
        <v>0</v>
      </c>
      <c r="O174" s="65">
        <v>0</v>
      </c>
      <c r="P174" s="65">
        <v>0</v>
      </c>
      <c r="Q174" s="65">
        <v>0</v>
      </c>
      <c r="R174" s="65"/>
      <c r="S174" s="55"/>
      <c r="T174" s="55"/>
      <c r="U174" s="55"/>
      <c r="V174" s="55"/>
      <c r="W174" s="55"/>
      <c r="X174" s="55"/>
      <c r="Y174" s="55"/>
      <c r="Z174" s="55"/>
      <c r="AA174" s="55"/>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5"/>
      <c r="BE174" s="55"/>
      <c r="BF174" s="55"/>
      <c r="BG174" s="55"/>
      <c r="BH174" s="55"/>
      <c r="BI174" s="55"/>
      <c r="BJ174" s="55"/>
      <c r="BK174" s="146"/>
      <c r="BL174" s="146"/>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183" customFormat="1" ht="12.75" customHeight="1" outlineLevel="2" x14ac:dyDescent="0.25">
      <c r="A175" s="143"/>
      <c r="B175" s="143"/>
      <c r="C175" s="143"/>
      <c r="D175" s="184"/>
      <c r="E175" s="390" t="s">
        <v>43</v>
      </c>
      <c r="F175" s="186">
        <v>0</v>
      </c>
      <c r="G175" s="54"/>
      <c r="H175" s="57"/>
      <c r="I175" s="57"/>
      <c r="J175" s="57"/>
      <c r="K175" s="57"/>
      <c r="L175" s="57"/>
      <c r="M175" s="64"/>
      <c r="N175" s="63"/>
      <c r="O175" s="57"/>
      <c r="P175" s="57"/>
      <c r="Q175" s="57"/>
      <c r="R175" s="57"/>
      <c r="S175" s="55"/>
      <c r="T175" s="55"/>
      <c r="U175" s="55"/>
      <c r="V175" s="55"/>
      <c r="W175" s="55"/>
      <c r="X175" s="55"/>
      <c r="Y175" s="55"/>
      <c r="Z175" s="55"/>
      <c r="AA175" s="55"/>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5"/>
      <c r="BE175" s="55"/>
      <c r="BF175" s="55"/>
      <c r="BG175" s="55"/>
      <c r="BH175" s="55"/>
      <c r="BI175" s="55"/>
      <c r="BJ175" s="55"/>
      <c r="BK175" s="146"/>
      <c r="BL175" s="146"/>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183" customFormat="1" outlineLevel="2" x14ac:dyDescent="0.25">
      <c r="A176" s="143"/>
      <c r="B176" s="143"/>
      <c r="C176" s="143"/>
      <c r="D176" s="184"/>
      <c r="E176" s="391"/>
      <c r="F176" s="186">
        <v>1</v>
      </c>
      <c r="G176" s="54"/>
      <c r="H176" s="62"/>
      <c r="I176" s="57">
        <v>0</v>
      </c>
      <c r="J176" s="57">
        <v>0</v>
      </c>
      <c r="K176" s="57">
        <v>0</v>
      </c>
      <c r="L176" s="57">
        <v>0</v>
      </c>
      <c r="M176" s="57">
        <v>0</v>
      </c>
      <c r="N176" s="57">
        <v>0</v>
      </c>
      <c r="O176" s="57">
        <v>0</v>
      </c>
      <c r="P176" s="57">
        <v>0</v>
      </c>
      <c r="Q176" s="57">
        <v>0</v>
      </c>
      <c r="R176" s="57"/>
      <c r="S176" s="55"/>
      <c r="T176" s="55"/>
      <c r="U176" s="55"/>
      <c r="V176" s="55"/>
      <c r="W176" s="55"/>
      <c r="X176" s="55"/>
      <c r="Y176" s="55"/>
      <c r="Z176" s="55"/>
      <c r="AA176" s="55"/>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5"/>
      <c r="BE176" s="55"/>
      <c r="BF176" s="55"/>
      <c r="BG176" s="55"/>
      <c r="BH176" s="55"/>
      <c r="BI176" s="55"/>
      <c r="BJ176" s="55"/>
      <c r="BK176" s="146"/>
      <c r="BL176" s="14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183" customFormat="1" outlineLevel="2" x14ac:dyDescent="0.25">
      <c r="A177" s="143"/>
      <c r="B177" s="143"/>
      <c r="C177" s="143"/>
      <c r="D177" s="184"/>
      <c r="E177" s="391"/>
      <c r="F177" s="186">
        <v>2</v>
      </c>
      <c r="G177" s="54"/>
      <c r="H177" s="60"/>
      <c r="I177" s="58"/>
      <c r="J177" s="57">
        <v>0</v>
      </c>
      <c r="K177" s="57">
        <v>0</v>
      </c>
      <c r="L177" s="57">
        <v>0</v>
      </c>
      <c r="M177" s="57">
        <v>0</v>
      </c>
      <c r="N177" s="57">
        <v>0</v>
      </c>
      <c r="O177" s="57">
        <v>0</v>
      </c>
      <c r="P177" s="57">
        <v>0</v>
      </c>
      <c r="Q177" s="57">
        <v>0</v>
      </c>
      <c r="R177" s="57"/>
      <c r="S177" s="55"/>
      <c r="T177" s="55"/>
      <c r="U177" s="55"/>
      <c r="V177" s="55"/>
      <c r="W177" s="55"/>
      <c r="X177" s="55"/>
      <c r="Y177" s="55"/>
      <c r="Z177" s="55"/>
      <c r="AA177" s="55"/>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5"/>
      <c r="BE177" s="55"/>
      <c r="BF177" s="55"/>
      <c r="BG177" s="55"/>
      <c r="BH177" s="55"/>
      <c r="BI177" s="55"/>
      <c r="BJ177" s="55"/>
      <c r="BK177" s="146"/>
      <c r="BL177" s="146"/>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183" customFormat="1" outlineLevel="2" x14ac:dyDescent="0.25">
      <c r="A178" s="143"/>
      <c r="B178" s="143"/>
      <c r="C178" s="143"/>
      <c r="D178" s="184"/>
      <c r="E178" s="391"/>
      <c r="F178" s="186">
        <v>3</v>
      </c>
      <c r="G178" s="54"/>
      <c r="H178" s="60"/>
      <c r="I178" s="59"/>
      <c r="J178" s="58"/>
      <c r="K178" s="57">
        <v>0</v>
      </c>
      <c r="L178" s="57">
        <v>0</v>
      </c>
      <c r="M178" s="57">
        <v>0</v>
      </c>
      <c r="N178" s="57">
        <v>0</v>
      </c>
      <c r="O178" s="57">
        <v>0</v>
      </c>
      <c r="P178" s="57">
        <v>0</v>
      </c>
      <c r="Q178" s="57">
        <v>0</v>
      </c>
      <c r="R178" s="57"/>
      <c r="S178" s="55"/>
      <c r="T178" s="55"/>
      <c r="U178" s="55"/>
      <c r="V178" s="55"/>
      <c r="W178" s="55"/>
      <c r="X178" s="55"/>
      <c r="Y178" s="55"/>
      <c r="Z178" s="55"/>
      <c r="AA178" s="55"/>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5"/>
      <c r="BE178" s="55"/>
      <c r="BF178" s="55"/>
      <c r="BG178" s="55"/>
      <c r="BH178" s="55"/>
      <c r="BI178" s="55"/>
      <c r="BJ178" s="55"/>
      <c r="BK178" s="146"/>
      <c r="BL178" s="146"/>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183" customFormat="1" outlineLevel="2" x14ac:dyDescent="0.25">
      <c r="A179" s="143"/>
      <c r="B179" s="143"/>
      <c r="C179" s="143"/>
      <c r="D179" s="184"/>
      <c r="E179" s="391"/>
      <c r="F179" s="186">
        <v>4</v>
      </c>
      <c r="G179" s="54"/>
      <c r="H179" s="60"/>
      <c r="I179" s="59"/>
      <c r="J179" s="59"/>
      <c r="K179" s="58"/>
      <c r="L179" s="57">
        <v>0</v>
      </c>
      <c r="M179" s="57">
        <v>0</v>
      </c>
      <c r="N179" s="57">
        <v>0</v>
      </c>
      <c r="O179" s="57">
        <v>0</v>
      </c>
      <c r="P179" s="57">
        <v>0</v>
      </c>
      <c r="Q179" s="57">
        <v>0</v>
      </c>
      <c r="R179" s="57"/>
      <c r="S179" s="55"/>
      <c r="T179" s="55"/>
      <c r="U179" s="55"/>
      <c r="V179" s="55"/>
      <c r="W179" s="55"/>
      <c r="X179" s="55"/>
      <c r="Y179" s="55"/>
      <c r="Z179" s="55"/>
      <c r="AA179" s="55"/>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5"/>
      <c r="BE179" s="55"/>
      <c r="BF179" s="55"/>
      <c r="BG179" s="55"/>
      <c r="BH179" s="55"/>
      <c r="BI179" s="55"/>
      <c r="BJ179" s="55"/>
      <c r="BK179" s="146"/>
      <c r="BL179" s="146"/>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183" customFormat="1" outlineLevel="2" x14ac:dyDescent="0.25">
      <c r="A180" s="143"/>
      <c r="B180" s="143"/>
      <c r="C180" s="143"/>
      <c r="D180" s="184"/>
      <c r="E180" s="391"/>
      <c r="F180" s="186">
        <v>5</v>
      </c>
      <c r="G180" s="61"/>
      <c r="H180" s="60"/>
      <c r="I180" s="59"/>
      <c r="J180" s="59"/>
      <c r="K180" s="59"/>
      <c r="L180" s="58"/>
      <c r="M180" s="57">
        <v>0</v>
      </c>
      <c r="N180" s="57">
        <v>0</v>
      </c>
      <c r="O180" s="57">
        <v>0</v>
      </c>
      <c r="P180" s="57">
        <v>0</v>
      </c>
      <c r="Q180" s="57">
        <v>0</v>
      </c>
      <c r="R180" s="57"/>
      <c r="S180" s="55"/>
      <c r="T180" s="55"/>
      <c r="U180" s="55"/>
      <c r="V180" s="55"/>
      <c r="W180" s="55"/>
      <c r="X180" s="55"/>
      <c r="Y180" s="55"/>
      <c r="Z180" s="55"/>
      <c r="AA180" s="55"/>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5"/>
      <c r="BE180" s="55"/>
      <c r="BF180" s="55"/>
      <c r="BG180" s="55"/>
      <c r="BH180" s="55"/>
      <c r="BI180" s="55"/>
      <c r="BJ180" s="55"/>
      <c r="BK180" s="146"/>
      <c r="BL180" s="146"/>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183" customFormat="1" outlineLevel="2" x14ac:dyDescent="0.25">
      <c r="A181" s="143"/>
      <c r="B181" s="143"/>
      <c r="C181" s="143"/>
      <c r="D181" s="184"/>
      <c r="E181" s="391"/>
      <c r="F181" s="186">
        <v>6</v>
      </c>
      <c r="G181" s="61"/>
      <c r="H181" s="60"/>
      <c r="I181" s="59"/>
      <c r="J181" s="59"/>
      <c r="K181" s="59"/>
      <c r="L181" s="59"/>
      <c r="M181" s="58"/>
      <c r="N181" s="57">
        <v>0</v>
      </c>
      <c r="O181" s="57">
        <v>0</v>
      </c>
      <c r="P181" s="57">
        <v>0</v>
      </c>
      <c r="Q181" s="57">
        <v>0</v>
      </c>
      <c r="R181" s="57"/>
      <c r="S181" s="55"/>
      <c r="T181" s="55"/>
      <c r="U181" s="55"/>
      <c r="V181" s="55"/>
      <c r="W181" s="55"/>
      <c r="X181" s="55"/>
      <c r="Y181" s="55"/>
      <c r="Z181" s="55"/>
      <c r="AA181" s="55"/>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5"/>
      <c r="BE181" s="55"/>
      <c r="BF181" s="55"/>
      <c r="BG181" s="55"/>
      <c r="BH181" s="55"/>
      <c r="BI181" s="55"/>
      <c r="BJ181" s="55"/>
      <c r="BK181" s="146"/>
      <c r="BL181" s="146"/>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183" customFormat="1" outlineLevel="2" x14ac:dyDescent="0.25">
      <c r="A182" s="143"/>
      <c r="B182" s="143"/>
      <c r="C182" s="143"/>
      <c r="D182" s="184"/>
      <c r="E182" s="391"/>
      <c r="F182" s="186">
        <v>7</v>
      </c>
      <c r="G182" s="61"/>
      <c r="H182" s="60"/>
      <c r="I182" s="59"/>
      <c r="J182" s="59"/>
      <c r="K182" s="59"/>
      <c r="L182" s="59"/>
      <c r="M182" s="59"/>
      <c r="N182" s="58"/>
      <c r="O182" s="57">
        <v>0</v>
      </c>
      <c r="P182" s="57">
        <v>0</v>
      </c>
      <c r="Q182" s="57">
        <v>0</v>
      </c>
      <c r="R182" s="57"/>
      <c r="S182" s="55"/>
      <c r="T182" s="55"/>
      <c r="U182" s="55"/>
      <c r="V182" s="55"/>
      <c r="W182" s="55"/>
      <c r="X182" s="55"/>
      <c r="Y182" s="55"/>
      <c r="Z182" s="55"/>
      <c r="AA182" s="55"/>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5"/>
      <c r="BE182" s="55"/>
      <c r="BF182" s="55"/>
      <c r="BG182" s="55"/>
      <c r="BH182" s="55"/>
      <c r="BI182" s="55"/>
      <c r="BJ182" s="55"/>
      <c r="BK182" s="146"/>
      <c r="BL182" s="146"/>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183" customFormat="1" outlineLevel="2" x14ac:dyDescent="0.25">
      <c r="A183" s="143"/>
      <c r="B183" s="143"/>
      <c r="C183" s="143"/>
      <c r="D183" s="184"/>
      <c r="E183" s="391"/>
      <c r="F183" s="186">
        <v>8</v>
      </c>
      <c r="G183" s="61"/>
      <c r="H183" s="60"/>
      <c r="I183" s="59"/>
      <c r="J183" s="59"/>
      <c r="K183" s="59"/>
      <c r="L183" s="59"/>
      <c r="M183" s="59"/>
      <c r="N183" s="59"/>
      <c r="O183" s="58"/>
      <c r="P183" s="57">
        <v>0</v>
      </c>
      <c r="Q183" s="57">
        <v>0</v>
      </c>
      <c r="R183" s="57"/>
      <c r="S183" s="55"/>
      <c r="T183" s="55"/>
      <c r="U183" s="55"/>
      <c r="V183" s="55"/>
      <c r="W183" s="55"/>
      <c r="X183" s="55"/>
      <c r="Y183" s="55"/>
      <c r="Z183" s="55"/>
      <c r="AA183" s="55"/>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5"/>
      <c r="BE183" s="55"/>
      <c r="BF183" s="55"/>
      <c r="BG183" s="55"/>
      <c r="BH183" s="55"/>
      <c r="BI183" s="55"/>
      <c r="BJ183" s="55"/>
      <c r="BK183" s="146"/>
      <c r="BL183" s="146"/>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183" customFormat="1" outlineLevel="2" x14ac:dyDescent="0.25">
      <c r="A184" s="143"/>
      <c r="B184" s="143"/>
      <c r="C184" s="143"/>
      <c r="D184" s="184"/>
      <c r="E184" s="391"/>
      <c r="F184" s="186">
        <v>9</v>
      </c>
      <c r="G184" s="61"/>
      <c r="H184" s="60"/>
      <c r="I184" s="59"/>
      <c r="J184" s="59"/>
      <c r="K184" s="59"/>
      <c r="L184" s="59"/>
      <c r="M184" s="59"/>
      <c r="N184" s="59"/>
      <c r="O184" s="59"/>
      <c r="P184" s="58"/>
      <c r="Q184" s="57">
        <v>0</v>
      </c>
      <c r="R184" s="57"/>
      <c r="S184" s="55"/>
      <c r="T184" s="55"/>
      <c r="U184" s="55"/>
      <c r="V184" s="55"/>
      <c r="W184" s="55"/>
      <c r="X184" s="55"/>
      <c r="Y184" s="55"/>
      <c r="Z184" s="55"/>
      <c r="AA184" s="55"/>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5"/>
      <c r="BE184" s="55"/>
      <c r="BF184" s="55"/>
      <c r="BG184" s="55"/>
      <c r="BH184" s="55"/>
      <c r="BI184" s="55"/>
      <c r="BJ184" s="55"/>
      <c r="BK184" s="146"/>
      <c r="BL184" s="146"/>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183" customFormat="1" outlineLevel="2" x14ac:dyDescent="0.25">
      <c r="A185" s="143"/>
      <c r="B185" s="143"/>
      <c r="C185" s="143"/>
      <c r="D185" s="184"/>
      <c r="E185" s="391"/>
      <c r="F185" s="187">
        <v>10</v>
      </c>
      <c r="G185" s="61"/>
      <c r="H185" s="60"/>
      <c r="I185" s="59"/>
      <c r="J185" s="59"/>
      <c r="K185" s="59"/>
      <c r="L185" s="59"/>
      <c r="M185" s="59"/>
      <c r="N185" s="59"/>
      <c r="O185" s="59"/>
      <c r="P185" s="59"/>
      <c r="Q185" s="58"/>
      <c r="R185" s="57"/>
      <c r="S185" s="55"/>
      <c r="T185" s="55"/>
      <c r="U185" s="55"/>
      <c r="V185" s="55"/>
      <c r="W185" s="55"/>
      <c r="X185" s="55"/>
      <c r="Y185" s="55"/>
      <c r="Z185" s="55"/>
      <c r="AA185" s="55"/>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5"/>
      <c r="BE185" s="55"/>
      <c r="BF185" s="55"/>
      <c r="BG185" s="55"/>
      <c r="BH185" s="55"/>
      <c r="BI185" s="55"/>
      <c r="BJ185" s="55"/>
      <c r="BK185" s="146"/>
      <c r="BL185" s="146"/>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183" customFormat="1" outlineLevel="1" x14ac:dyDescent="0.25">
      <c r="A186" s="143"/>
      <c r="B186" s="143"/>
      <c r="C186" s="143"/>
      <c r="D186" s="184">
        <v>0</v>
      </c>
      <c r="E186" s="143"/>
      <c r="F186" s="143"/>
      <c r="G186" s="54"/>
      <c r="H186" s="189">
        <v>0</v>
      </c>
      <c r="I186" s="189">
        <v>0</v>
      </c>
      <c r="J186" s="189">
        <v>0</v>
      </c>
      <c r="K186" s="189">
        <v>0</v>
      </c>
      <c r="L186" s="189">
        <v>0</v>
      </c>
      <c r="M186" s="189">
        <v>0</v>
      </c>
      <c r="N186" s="189">
        <v>0</v>
      </c>
      <c r="O186" s="189">
        <v>0</v>
      </c>
      <c r="P186" s="189">
        <v>0</v>
      </c>
      <c r="Q186" s="189">
        <v>0</v>
      </c>
      <c r="R186" s="190"/>
      <c r="S186" s="191"/>
      <c r="T186" s="191"/>
      <c r="U186" s="191"/>
      <c r="V186" s="191"/>
      <c r="W186" s="191"/>
      <c r="X186" s="191"/>
      <c r="Y186" s="191"/>
      <c r="Z186" s="191"/>
      <c r="AA186" s="191"/>
      <c r="AB186" s="192"/>
      <c r="AC186" s="192"/>
      <c r="AD186" s="192"/>
      <c r="AE186" s="192"/>
      <c r="AF186" s="192"/>
      <c r="AG186" s="192"/>
      <c r="AH186" s="192"/>
      <c r="AI186" s="192"/>
      <c r="AJ186" s="192"/>
      <c r="AK186" s="192"/>
      <c r="AL186" s="192"/>
      <c r="AM186" s="192"/>
      <c r="AN186" s="192"/>
      <c r="AO186" s="192"/>
      <c r="AP186" s="192"/>
      <c r="AQ186" s="192"/>
      <c r="AR186" s="192"/>
      <c r="AS186" s="192"/>
      <c r="AT186" s="192"/>
      <c r="AU186" s="192"/>
      <c r="AV186" s="192"/>
      <c r="AW186" s="192"/>
      <c r="AX186" s="192"/>
      <c r="AY186" s="192"/>
      <c r="AZ186" s="192"/>
      <c r="BA186" s="192"/>
      <c r="BB186" s="192"/>
      <c r="BC186" s="192"/>
      <c r="BD186" s="191"/>
      <c r="BE186" s="191"/>
      <c r="BF186" s="191"/>
      <c r="BG186" s="191"/>
      <c r="BH186" s="191"/>
      <c r="BI186" s="191"/>
      <c r="BJ186" s="191"/>
      <c r="BK186" s="146"/>
      <c r="BL186" s="14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183" customFormat="1" outlineLevel="2" x14ac:dyDescent="0.25">
      <c r="A187" s="143"/>
      <c r="B187" s="143"/>
      <c r="C187" s="180">
        <v>0</v>
      </c>
      <c r="D187" s="188"/>
      <c r="E187" s="182" t="s">
        <v>23</v>
      </c>
      <c r="F187" s="181"/>
      <c r="G187" s="66"/>
      <c r="H187" s="65">
        <v>0</v>
      </c>
      <c r="I187" s="65">
        <v>0</v>
      </c>
      <c r="J187" s="65">
        <v>0</v>
      </c>
      <c r="K187" s="65">
        <v>0</v>
      </c>
      <c r="L187" s="65">
        <v>0</v>
      </c>
      <c r="M187" s="65">
        <v>0</v>
      </c>
      <c r="N187" s="65">
        <v>0</v>
      </c>
      <c r="O187" s="65">
        <v>0</v>
      </c>
      <c r="P187" s="65">
        <v>0</v>
      </c>
      <c r="Q187" s="65">
        <v>0</v>
      </c>
      <c r="R187" s="65"/>
      <c r="S187" s="55"/>
      <c r="T187" s="55"/>
      <c r="U187" s="55"/>
      <c r="V187" s="55"/>
      <c r="W187" s="55"/>
      <c r="X187" s="55"/>
      <c r="Y187" s="55"/>
      <c r="Z187" s="55"/>
      <c r="AA187" s="55"/>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5"/>
      <c r="BE187" s="55"/>
      <c r="BF187" s="55"/>
      <c r="BG187" s="55"/>
      <c r="BH187" s="55"/>
      <c r="BI187" s="55"/>
      <c r="BJ187" s="55"/>
      <c r="BK187" s="146"/>
      <c r="BL187" s="146"/>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183" customFormat="1" ht="12.75" customHeight="1" outlineLevel="2" x14ac:dyDescent="0.25">
      <c r="A188" s="143"/>
      <c r="B188" s="143"/>
      <c r="C188" s="143"/>
      <c r="D188" s="184"/>
      <c r="E188" s="390" t="s">
        <v>43</v>
      </c>
      <c r="F188" s="186">
        <v>0</v>
      </c>
      <c r="G188" s="54"/>
      <c r="H188" s="57"/>
      <c r="I188" s="57"/>
      <c r="J188" s="57"/>
      <c r="K188" s="57"/>
      <c r="L188" s="57"/>
      <c r="M188" s="64"/>
      <c r="N188" s="63"/>
      <c r="O188" s="57"/>
      <c r="P188" s="57"/>
      <c r="Q188" s="57"/>
      <c r="R188" s="57"/>
      <c r="S188" s="55"/>
      <c r="T188" s="55"/>
      <c r="U188" s="55"/>
      <c r="V188" s="55"/>
      <c r="W188" s="55"/>
      <c r="X188" s="55"/>
      <c r="Y188" s="55"/>
      <c r="Z188" s="55"/>
      <c r="AA188" s="55"/>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5"/>
      <c r="BE188" s="55"/>
      <c r="BF188" s="55"/>
      <c r="BG188" s="55"/>
      <c r="BH188" s="55"/>
      <c r="BI188" s="55"/>
      <c r="BJ188" s="55"/>
      <c r="BK188" s="146"/>
      <c r="BL188" s="146"/>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183" customFormat="1" outlineLevel="2" x14ac:dyDescent="0.25">
      <c r="A189" s="143"/>
      <c r="B189" s="143"/>
      <c r="C189" s="143"/>
      <c r="D189" s="184"/>
      <c r="E189" s="391"/>
      <c r="F189" s="186">
        <v>1</v>
      </c>
      <c r="G189" s="54"/>
      <c r="H189" s="62"/>
      <c r="I189" s="57">
        <v>0</v>
      </c>
      <c r="J189" s="57">
        <v>0</v>
      </c>
      <c r="K189" s="57">
        <v>0</v>
      </c>
      <c r="L189" s="57">
        <v>0</v>
      </c>
      <c r="M189" s="57">
        <v>0</v>
      </c>
      <c r="N189" s="57">
        <v>0</v>
      </c>
      <c r="O189" s="57">
        <v>0</v>
      </c>
      <c r="P189" s="57">
        <v>0</v>
      </c>
      <c r="Q189" s="57">
        <v>0</v>
      </c>
      <c r="R189" s="57"/>
      <c r="S189" s="55"/>
      <c r="T189" s="55"/>
      <c r="U189" s="55"/>
      <c r="V189" s="55"/>
      <c r="W189" s="55"/>
      <c r="X189" s="55"/>
      <c r="Y189" s="55"/>
      <c r="Z189" s="55"/>
      <c r="AA189" s="55"/>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5"/>
      <c r="BE189" s="55"/>
      <c r="BF189" s="55"/>
      <c r="BG189" s="55"/>
      <c r="BH189" s="55"/>
      <c r="BI189" s="55"/>
      <c r="BJ189" s="55"/>
      <c r="BK189" s="146"/>
      <c r="BL189" s="146"/>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183" customFormat="1" outlineLevel="2" x14ac:dyDescent="0.25">
      <c r="A190" s="143"/>
      <c r="B190" s="143"/>
      <c r="C190" s="143"/>
      <c r="D190" s="184"/>
      <c r="E190" s="391"/>
      <c r="F190" s="186">
        <v>2</v>
      </c>
      <c r="G190" s="54"/>
      <c r="H190" s="60"/>
      <c r="I190" s="58"/>
      <c r="J190" s="57">
        <v>0</v>
      </c>
      <c r="K190" s="57">
        <v>0</v>
      </c>
      <c r="L190" s="57">
        <v>0</v>
      </c>
      <c r="M190" s="57">
        <v>0</v>
      </c>
      <c r="N190" s="57">
        <v>0</v>
      </c>
      <c r="O190" s="57">
        <v>0</v>
      </c>
      <c r="P190" s="57">
        <v>0</v>
      </c>
      <c r="Q190" s="57">
        <v>0</v>
      </c>
      <c r="R190" s="57"/>
      <c r="S190" s="55"/>
      <c r="T190" s="55"/>
      <c r="U190" s="55"/>
      <c r="V190" s="55"/>
      <c r="W190" s="55"/>
      <c r="X190" s="55"/>
      <c r="Y190" s="55"/>
      <c r="Z190" s="55"/>
      <c r="AA190" s="55"/>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5"/>
      <c r="BE190" s="55"/>
      <c r="BF190" s="55"/>
      <c r="BG190" s="55"/>
      <c r="BH190" s="55"/>
      <c r="BI190" s="55"/>
      <c r="BJ190" s="55"/>
      <c r="BK190" s="146"/>
      <c r="BL190" s="146"/>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183" customFormat="1" outlineLevel="2" x14ac:dyDescent="0.25">
      <c r="A191" s="143"/>
      <c r="B191" s="143"/>
      <c r="C191" s="143"/>
      <c r="D191" s="184"/>
      <c r="E191" s="391"/>
      <c r="F191" s="186">
        <v>3</v>
      </c>
      <c r="G191" s="54"/>
      <c r="H191" s="60"/>
      <c r="I191" s="59"/>
      <c r="J191" s="58"/>
      <c r="K191" s="57">
        <v>0</v>
      </c>
      <c r="L191" s="57">
        <v>0</v>
      </c>
      <c r="M191" s="57">
        <v>0</v>
      </c>
      <c r="N191" s="57">
        <v>0</v>
      </c>
      <c r="O191" s="57">
        <v>0</v>
      </c>
      <c r="P191" s="57">
        <v>0</v>
      </c>
      <c r="Q191" s="57">
        <v>0</v>
      </c>
      <c r="R191" s="57"/>
      <c r="S191" s="55"/>
      <c r="T191" s="55"/>
      <c r="U191" s="55"/>
      <c r="V191" s="55"/>
      <c r="W191" s="55"/>
      <c r="X191" s="55"/>
      <c r="Y191" s="55"/>
      <c r="Z191" s="55"/>
      <c r="AA191" s="55"/>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5"/>
      <c r="BE191" s="55"/>
      <c r="BF191" s="55"/>
      <c r="BG191" s="55"/>
      <c r="BH191" s="55"/>
      <c r="BI191" s="55"/>
      <c r="BJ191" s="55"/>
      <c r="BK191" s="146"/>
      <c r="BL191" s="146"/>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183" customFormat="1" outlineLevel="2" x14ac:dyDescent="0.25">
      <c r="A192" s="143"/>
      <c r="B192" s="143"/>
      <c r="C192" s="143"/>
      <c r="D192" s="184"/>
      <c r="E192" s="391"/>
      <c r="F192" s="186">
        <v>4</v>
      </c>
      <c r="G192" s="54"/>
      <c r="H192" s="60"/>
      <c r="I192" s="59"/>
      <c r="J192" s="59"/>
      <c r="K192" s="58"/>
      <c r="L192" s="57">
        <v>0</v>
      </c>
      <c r="M192" s="57">
        <v>0</v>
      </c>
      <c r="N192" s="57">
        <v>0</v>
      </c>
      <c r="O192" s="57">
        <v>0</v>
      </c>
      <c r="P192" s="57">
        <v>0</v>
      </c>
      <c r="Q192" s="57">
        <v>0</v>
      </c>
      <c r="R192" s="57"/>
      <c r="S192" s="55"/>
      <c r="T192" s="55"/>
      <c r="U192" s="55"/>
      <c r="V192" s="55"/>
      <c r="W192" s="55"/>
      <c r="X192" s="55"/>
      <c r="Y192" s="55"/>
      <c r="Z192" s="55"/>
      <c r="AA192" s="55"/>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5"/>
      <c r="BE192" s="55"/>
      <c r="BF192" s="55"/>
      <c r="BG192" s="55"/>
      <c r="BH192" s="55"/>
      <c r="BI192" s="55"/>
      <c r="BJ192" s="55"/>
      <c r="BK192" s="146"/>
      <c r="BL192" s="146"/>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183" customFormat="1" outlineLevel="2" x14ac:dyDescent="0.25">
      <c r="A193" s="143"/>
      <c r="B193" s="143"/>
      <c r="C193" s="143"/>
      <c r="D193" s="184"/>
      <c r="E193" s="391"/>
      <c r="F193" s="186">
        <v>5</v>
      </c>
      <c r="G193" s="61"/>
      <c r="H193" s="60"/>
      <c r="I193" s="59"/>
      <c r="J193" s="59"/>
      <c r="K193" s="59"/>
      <c r="L193" s="58"/>
      <c r="M193" s="57">
        <v>0</v>
      </c>
      <c r="N193" s="57">
        <v>0</v>
      </c>
      <c r="O193" s="57">
        <v>0</v>
      </c>
      <c r="P193" s="57">
        <v>0</v>
      </c>
      <c r="Q193" s="57">
        <v>0</v>
      </c>
      <c r="R193" s="57"/>
      <c r="S193" s="55"/>
      <c r="T193" s="55"/>
      <c r="U193" s="55"/>
      <c r="V193" s="55"/>
      <c r="W193" s="55"/>
      <c r="X193" s="55"/>
      <c r="Y193" s="55"/>
      <c r="Z193" s="55"/>
      <c r="AA193" s="55"/>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5"/>
      <c r="BE193" s="55"/>
      <c r="BF193" s="55"/>
      <c r="BG193" s="55"/>
      <c r="BH193" s="55"/>
      <c r="BI193" s="55"/>
      <c r="BJ193" s="55"/>
      <c r="BK193" s="146"/>
      <c r="BL193" s="146"/>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183" customFormat="1" outlineLevel="2" x14ac:dyDescent="0.25">
      <c r="A194" s="143"/>
      <c r="B194" s="143"/>
      <c r="C194" s="143"/>
      <c r="D194" s="184"/>
      <c r="E194" s="391"/>
      <c r="F194" s="186">
        <v>6</v>
      </c>
      <c r="G194" s="61"/>
      <c r="H194" s="60"/>
      <c r="I194" s="59"/>
      <c r="J194" s="59"/>
      <c r="K194" s="59"/>
      <c r="L194" s="59"/>
      <c r="M194" s="58"/>
      <c r="N194" s="57">
        <v>0</v>
      </c>
      <c r="O194" s="57">
        <v>0</v>
      </c>
      <c r="P194" s="57">
        <v>0</v>
      </c>
      <c r="Q194" s="57">
        <v>0</v>
      </c>
      <c r="R194" s="57"/>
      <c r="S194" s="55"/>
      <c r="T194" s="55"/>
      <c r="U194" s="55"/>
      <c r="V194" s="55"/>
      <c r="W194" s="55"/>
      <c r="X194" s="55"/>
      <c r="Y194" s="55"/>
      <c r="Z194" s="55"/>
      <c r="AA194" s="55"/>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5"/>
      <c r="BE194" s="55"/>
      <c r="BF194" s="55"/>
      <c r="BG194" s="55"/>
      <c r="BH194" s="55"/>
      <c r="BI194" s="55"/>
      <c r="BJ194" s="55"/>
      <c r="BK194" s="146"/>
      <c r="BL194" s="146"/>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183" customFormat="1" outlineLevel="2" x14ac:dyDescent="0.25">
      <c r="A195" s="143"/>
      <c r="B195" s="143"/>
      <c r="C195" s="143"/>
      <c r="D195" s="184"/>
      <c r="E195" s="391"/>
      <c r="F195" s="186">
        <v>7</v>
      </c>
      <c r="G195" s="61"/>
      <c r="H195" s="60"/>
      <c r="I195" s="59"/>
      <c r="J195" s="59"/>
      <c r="K195" s="59"/>
      <c r="L195" s="59"/>
      <c r="M195" s="59"/>
      <c r="N195" s="58"/>
      <c r="O195" s="57">
        <v>0</v>
      </c>
      <c r="P195" s="57">
        <v>0</v>
      </c>
      <c r="Q195" s="57">
        <v>0</v>
      </c>
      <c r="R195" s="57"/>
      <c r="S195" s="55"/>
      <c r="T195" s="55"/>
      <c r="U195" s="55"/>
      <c r="V195" s="55"/>
      <c r="W195" s="55"/>
      <c r="X195" s="55"/>
      <c r="Y195" s="55"/>
      <c r="Z195" s="55"/>
      <c r="AA195" s="55"/>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5"/>
      <c r="BE195" s="55"/>
      <c r="BF195" s="55"/>
      <c r="BG195" s="55"/>
      <c r="BH195" s="55"/>
      <c r="BI195" s="55"/>
      <c r="BJ195" s="55"/>
      <c r="BK195" s="146"/>
      <c r="BL195" s="146"/>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183" customFormat="1" outlineLevel="2" x14ac:dyDescent="0.25">
      <c r="A196" s="143"/>
      <c r="B196" s="143"/>
      <c r="C196" s="143"/>
      <c r="D196" s="184"/>
      <c r="E196" s="391"/>
      <c r="F196" s="186">
        <v>8</v>
      </c>
      <c r="G196" s="61"/>
      <c r="H196" s="60"/>
      <c r="I196" s="59"/>
      <c r="J196" s="59"/>
      <c r="K196" s="59"/>
      <c r="L196" s="59"/>
      <c r="M196" s="59"/>
      <c r="N196" s="59"/>
      <c r="O196" s="58"/>
      <c r="P196" s="57">
        <v>0</v>
      </c>
      <c r="Q196" s="57">
        <v>0</v>
      </c>
      <c r="R196" s="57"/>
      <c r="S196" s="55"/>
      <c r="T196" s="55"/>
      <c r="U196" s="55"/>
      <c r="V196" s="55"/>
      <c r="W196" s="55"/>
      <c r="X196" s="55"/>
      <c r="Y196" s="55"/>
      <c r="Z196" s="55"/>
      <c r="AA196" s="55"/>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5"/>
      <c r="BE196" s="55"/>
      <c r="BF196" s="55"/>
      <c r="BG196" s="55"/>
      <c r="BH196" s="55"/>
      <c r="BI196" s="55"/>
      <c r="BJ196" s="55"/>
      <c r="BK196" s="146"/>
      <c r="BL196" s="14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183" customFormat="1" outlineLevel="2" x14ac:dyDescent="0.25">
      <c r="A197" s="143"/>
      <c r="B197" s="143"/>
      <c r="C197" s="143"/>
      <c r="D197" s="184"/>
      <c r="E197" s="391"/>
      <c r="F197" s="186">
        <v>9</v>
      </c>
      <c r="G197" s="61"/>
      <c r="H197" s="60"/>
      <c r="I197" s="59"/>
      <c r="J197" s="59"/>
      <c r="K197" s="59"/>
      <c r="L197" s="59"/>
      <c r="M197" s="59"/>
      <c r="N197" s="59"/>
      <c r="O197" s="59"/>
      <c r="P197" s="58"/>
      <c r="Q197" s="57">
        <v>0</v>
      </c>
      <c r="R197" s="57"/>
      <c r="S197" s="55"/>
      <c r="T197" s="55"/>
      <c r="U197" s="55"/>
      <c r="V197" s="55"/>
      <c r="W197" s="55"/>
      <c r="X197" s="55"/>
      <c r="Y197" s="55"/>
      <c r="Z197" s="55"/>
      <c r="AA197" s="55"/>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5"/>
      <c r="BE197" s="55"/>
      <c r="BF197" s="55"/>
      <c r="BG197" s="55"/>
      <c r="BH197" s="55"/>
      <c r="BI197" s="55"/>
      <c r="BJ197" s="55"/>
      <c r="BK197" s="146"/>
      <c r="BL197" s="146"/>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183" customFormat="1" outlineLevel="2" x14ac:dyDescent="0.25">
      <c r="A198" s="143"/>
      <c r="B198" s="143"/>
      <c r="C198" s="143"/>
      <c r="D198" s="184"/>
      <c r="E198" s="391"/>
      <c r="F198" s="187">
        <v>10</v>
      </c>
      <c r="G198" s="61"/>
      <c r="H198" s="60"/>
      <c r="I198" s="59"/>
      <c r="J198" s="59"/>
      <c r="K198" s="59"/>
      <c r="L198" s="59"/>
      <c r="M198" s="59"/>
      <c r="N198" s="59"/>
      <c r="O198" s="59"/>
      <c r="P198" s="59"/>
      <c r="Q198" s="58"/>
      <c r="R198" s="57"/>
      <c r="S198" s="55"/>
      <c r="T198" s="55"/>
      <c r="U198" s="55"/>
      <c r="V198" s="55"/>
      <c r="W198" s="55"/>
      <c r="X198" s="55"/>
      <c r="Y198" s="55"/>
      <c r="Z198" s="55"/>
      <c r="AA198" s="55"/>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5"/>
      <c r="BE198" s="55"/>
      <c r="BF198" s="55"/>
      <c r="BG198" s="55"/>
      <c r="BH198" s="55"/>
      <c r="BI198" s="55"/>
      <c r="BJ198" s="55"/>
      <c r="BK198" s="146"/>
      <c r="BL198" s="146"/>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183" customFormat="1" outlineLevel="1" x14ac:dyDescent="0.25">
      <c r="A199" s="143"/>
      <c r="B199" s="143"/>
      <c r="C199" s="143"/>
      <c r="D199" s="184">
        <v>0</v>
      </c>
      <c r="E199" s="143"/>
      <c r="F199" s="143"/>
      <c r="G199" s="54"/>
      <c r="H199" s="189">
        <v>0</v>
      </c>
      <c r="I199" s="189">
        <v>0</v>
      </c>
      <c r="J199" s="189">
        <v>0</v>
      </c>
      <c r="K199" s="189">
        <v>0</v>
      </c>
      <c r="L199" s="189">
        <v>0</v>
      </c>
      <c r="M199" s="189">
        <v>0</v>
      </c>
      <c r="N199" s="189">
        <v>0</v>
      </c>
      <c r="O199" s="189">
        <v>0</v>
      </c>
      <c r="P199" s="189">
        <v>0</v>
      </c>
      <c r="Q199" s="189">
        <v>0</v>
      </c>
      <c r="R199" s="190"/>
      <c r="S199" s="191"/>
      <c r="T199" s="191"/>
      <c r="U199" s="191"/>
      <c r="V199" s="191"/>
      <c r="W199" s="191"/>
      <c r="X199" s="191"/>
      <c r="Y199" s="191"/>
      <c r="Z199" s="191"/>
      <c r="AA199" s="191"/>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1"/>
      <c r="BE199" s="191"/>
      <c r="BF199" s="191"/>
      <c r="BG199" s="191"/>
      <c r="BH199" s="191"/>
      <c r="BI199" s="191"/>
      <c r="BJ199" s="191"/>
      <c r="BK199" s="146"/>
      <c r="BL199" s="146"/>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183" customFormat="1" outlineLevel="2" x14ac:dyDescent="0.25">
      <c r="A200" s="143"/>
      <c r="B200" s="143"/>
      <c r="C200" s="180">
        <v>0</v>
      </c>
      <c r="D200" s="188"/>
      <c r="E200" s="182" t="s">
        <v>23</v>
      </c>
      <c r="F200" s="181"/>
      <c r="G200" s="66"/>
      <c r="H200" s="65">
        <v>0</v>
      </c>
      <c r="I200" s="65">
        <v>0</v>
      </c>
      <c r="J200" s="65">
        <v>0</v>
      </c>
      <c r="K200" s="65">
        <v>0</v>
      </c>
      <c r="L200" s="65">
        <v>0</v>
      </c>
      <c r="M200" s="65">
        <v>0</v>
      </c>
      <c r="N200" s="65">
        <v>0</v>
      </c>
      <c r="O200" s="65">
        <v>0</v>
      </c>
      <c r="P200" s="65">
        <v>0</v>
      </c>
      <c r="Q200" s="65">
        <v>0</v>
      </c>
      <c r="R200" s="65"/>
      <c r="S200" s="55"/>
      <c r="T200" s="55"/>
      <c r="U200" s="55"/>
      <c r="V200" s="55"/>
      <c r="W200" s="55"/>
      <c r="X200" s="55"/>
      <c r="Y200" s="55"/>
      <c r="Z200" s="55"/>
      <c r="AA200" s="55"/>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5"/>
      <c r="BE200" s="55"/>
      <c r="BF200" s="55"/>
      <c r="BG200" s="55"/>
      <c r="BH200" s="55"/>
      <c r="BI200" s="55"/>
      <c r="BJ200" s="55"/>
      <c r="BK200" s="146"/>
      <c r="BL200" s="146"/>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183" customFormat="1" ht="12.75" customHeight="1" outlineLevel="2" x14ac:dyDescent="0.25">
      <c r="A201" s="143"/>
      <c r="B201" s="143"/>
      <c r="C201" s="143"/>
      <c r="D201" s="184"/>
      <c r="E201" s="390" t="s">
        <v>43</v>
      </c>
      <c r="F201" s="186">
        <v>0</v>
      </c>
      <c r="G201" s="54"/>
      <c r="H201" s="57"/>
      <c r="I201" s="57"/>
      <c r="J201" s="57"/>
      <c r="K201" s="57"/>
      <c r="L201" s="57"/>
      <c r="M201" s="64"/>
      <c r="N201" s="63"/>
      <c r="O201" s="57"/>
      <c r="P201" s="57"/>
      <c r="Q201" s="57"/>
      <c r="R201" s="57"/>
      <c r="S201" s="55"/>
      <c r="T201" s="55"/>
      <c r="U201" s="55"/>
      <c r="V201" s="55"/>
      <c r="W201" s="55"/>
      <c r="X201" s="55"/>
      <c r="Y201" s="55"/>
      <c r="Z201" s="55"/>
      <c r="AA201" s="55"/>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5"/>
      <c r="BE201" s="55"/>
      <c r="BF201" s="55"/>
      <c r="BG201" s="55"/>
      <c r="BH201" s="55"/>
      <c r="BI201" s="55"/>
      <c r="BJ201" s="55"/>
      <c r="BK201" s="146"/>
      <c r="BL201" s="146"/>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183" customFormat="1" outlineLevel="2" x14ac:dyDescent="0.25">
      <c r="A202" s="143"/>
      <c r="B202" s="143"/>
      <c r="C202" s="143"/>
      <c r="D202" s="184"/>
      <c r="E202" s="391"/>
      <c r="F202" s="186">
        <v>1</v>
      </c>
      <c r="G202" s="54"/>
      <c r="H202" s="62"/>
      <c r="I202" s="57">
        <v>0</v>
      </c>
      <c r="J202" s="57">
        <v>0</v>
      </c>
      <c r="K202" s="57">
        <v>0</v>
      </c>
      <c r="L202" s="57">
        <v>0</v>
      </c>
      <c r="M202" s="57">
        <v>0</v>
      </c>
      <c r="N202" s="57">
        <v>0</v>
      </c>
      <c r="O202" s="57">
        <v>0</v>
      </c>
      <c r="P202" s="57">
        <v>0</v>
      </c>
      <c r="Q202" s="57">
        <v>0</v>
      </c>
      <c r="R202" s="57"/>
      <c r="S202" s="55"/>
      <c r="T202" s="55"/>
      <c r="U202" s="55"/>
      <c r="V202" s="55"/>
      <c r="W202" s="55"/>
      <c r="X202" s="55"/>
      <c r="Y202" s="55"/>
      <c r="Z202" s="55"/>
      <c r="AA202" s="55"/>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5"/>
      <c r="BE202" s="55"/>
      <c r="BF202" s="55"/>
      <c r="BG202" s="55"/>
      <c r="BH202" s="55"/>
      <c r="BI202" s="55"/>
      <c r="BJ202" s="55"/>
      <c r="BK202" s="146"/>
      <c r="BL202" s="146"/>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183" customFormat="1" outlineLevel="2" x14ac:dyDescent="0.25">
      <c r="A203" s="143"/>
      <c r="B203" s="143"/>
      <c r="C203" s="143"/>
      <c r="D203" s="184"/>
      <c r="E203" s="391"/>
      <c r="F203" s="186">
        <v>2</v>
      </c>
      <c r="G203" s="54"/>
      <c r="H203" s="60"/>
      <c r="I203" s="58"/>
      <c r="J203" s="57">
        <v>0</v>
      </c>
      <c r="K203" s="57">
        <v>0</v>
      </c>
      <c r="L203" s="57">
        <v>0</v>
      </c>
      <c r="M203" s="57">
        <v>0</v>
      </c>
      <c r="N203" s="57">
        <v>0</v>
      </c>
      <c r="O203" s="57">
        <v>0</v>
      </c>
      <c r="P203" s="57">
        <v>0</v>
      </c>
      <c r="Q203" s="57">
        <v>0</v>
      </c>
      <c r="R203" s="57"/>
      <c r="S203" s="55"/>
      <c r="T203" s="55"/>
      <c r="U203" s="55"/>
      <c r="V203" s="55"/>
      <c r="W203" s="55"/>
      <c r="X203" s="55"/>
      <c r="Y203" s="55"/>
      <c r="Z203" s="55"/>
      <c r="AA203" s="55"/>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5"/>
      <c r="BE203" s="55"/>
      <c r="BF203" s="55"/>
      <c r="BG203" s="55"/>
      <c r="BH203" s="55"/>
      <c r="BI203" s="55"/>
      <c r="BJ203" s="55"/>
      <c r="BK203" s="146"/>
      <c r="BL203" s="146"/>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183" customFormat="1" outlineLevel="2" x14ac:dyDescent="0.25">
      <c r="A204" s="143"/>
      <c r="B204" s="143"/>
      <c r="C204" s="143"/>
      <c r="D204" s="184"/>
      <c r="E204" s="391"/>
      <c r="F204" s="186">
        <v>3</v>
      </c>
      <c r="G204" s="54"/>
      <c r="H204" s="60"/>
      <c r="I204" s="59"/>
      <c r="J204" s="58"/>
      <c r="K204" s="57">
        <v>0</v>
      </c>
      <c r="L204" s="57">
        <v>0</v>
      </c>
      <c r="M204" s="57">
        <v>0</v>
      </c>
      <c r="N204" s="57">
        <v>0</v>
      </c>
      <c r="O204" s="57">
        <v>0</v>
      </c>
      <c r="P204" s="57">
        <v>0</v>
      </c>
      <c r="Q204" s="57">
        <v>0</v>
      </c>
      <c r="R204" s="57"/>
      <c r="S204" s="55"/>
      <c r="T204" s="55"/>
      <c r="U204" s="55"/>
      <c r="V204" s="55"/>
      <c r="W204" s="55"/>
      <c r="X204" s="55"/>
      <c r="Y204" s="55"/>
      <c r="Z204" s="55"/>
      <c r="AA204" s="55"/>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5"/>
      <c r="BE204" s="55"/>
      <c r="BF204" s="55"/>
      <c r="BG204" s="55"/>
      <c r="BH204" s="55"/>
      <c r="BI204" s="55"/>
      <c r="BJ204" s="55"/>
      <c r="BK204" s="146"/>
      <c r="BL204" s="146"/>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183" customFormat="1" outlineLevel="2" x14ac:dyDescent="0.25">
      <c r="A205" s="143"/>
      <c r="B205" s="143"/>
      <c r="C205" s="143"/>
      <c r="D205" s="184"/>
      <c r="E205" s="391"/>
      <c r="F205" s="186">
        <v>4</v>
      </c>
      <c r="G205" s="54"/>
      <c r="H205" s="60"/>
      <c r="I205" s="59"/>
      <c r="J205" s="59"/>
      <c r="K205" s="58"/>
      <c r="L205" s="57">
        <v>0</v>
      </c>
      <c r="M205" s="57">
        <v>0</v>
      </c>
      <c r="N205" s="57">
        <v>0</v>
      </c>
      <c r="O205" s="57">
        <v>0</v>
      </c>
      <c r="P205" s="57">
        <v>0</v>
      </c>
      <c r="Q205" s="57">
        <v>0</v>
      </c>
      <c r="R205" s="57"/>
      <c r="S205" s="55"/>
      <c r="T205" s="55"/>
      <c r="U205" s="55"/>
      <c r="V205" s="55"/>
      <c r="W205" s="55"/>
      <c r="X205" s="55"/>
      <c r="Y205" s="55"/>
      <c r="Z205" s="55"/>
      <c r="AA205" s="55"/>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5"/>
      <c r="BE205" s="55"/>
      <c r="BF205" s="55"/>
      <c r="BG205" s="55"/>
      <c r="BH205" s="55"/>
      <c r="BI205" s="55"/>
      <c r="BJ205" s="55"/>
      <c r="BK205" s="146"/>
      <c r="BL205" s="146"/>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183" customFormat="1" outlineLevel="2" x14ac:dyDescent="0.25">
      <c r="A206" s="143"/>
      <c r="B206" s="143"/>
      <c r="C206" s="143"/>
      <c r="D206" s="184"/>
      <c r="E206" s="391"/>
      <c r="F206" s="186">
        <v>5</v>
      </c>
      <c r="G206" s="61"/>
      <c r="H206" s="60"/>
      <c r="I206" s="59"/>
      <c r="J206" s="59"/>
      <c r="K206" s="59"/>
      <c r="L206" s="58"/>
      <c r="M206" s="57">
        <v>0</v>
      </c>
      <c r="N206" s="57">
        <v>0</v>
      </c>
      <c r="O206" s="57">
        <v>0</v>
      </c>
      <c r="P206" s="57">
        <v>0</v>
      </c>
      <c r="Q206" s="57">
        <v>0</v>
      </c>
      <c r="R206" s="57"/>
      <c r="S206" s="55"/>
      <c r="T206" s="55"/>
      <c r="U206" s="55"/>
      <c r="V206" s="55"/>
      <c r="W206" s="55"/>
      <c r="X206" s="55"/>
      <c r="Y206" s="55"/>
      <c r="Z206" s="55"/>
      <c r="AA206" s="55"/>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5"/>
      <c r="BE206" s="55"/>
      <c r="BF206" s="55"/>
      <c r="BG206" s="55"/>
      <c r="BH206" s="55"/>
      <c r="BI206" s="55"/>
      <c r="BJ206" s="55"/>
      <c r="BK206" s="146"/>
      <c r="BL206" s="14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183" customFormat="1" outlineLevel="2" x14ac:dyDescent="0.25">
      <c r="A207" s="143"/>
      <c r="B207" s="143"/>
      <c r="C207" s="143"/>
      <c r="D207" s="184"/>
      <c r="E207" s="391"/>
      <c r="F207" s="186">
        <v>6</v>
      </c>
      <c r="G207" s="61"/>
      <c r="H207" s="60"/>
      <c r="I207" s="59"/>
      <c r="J207" s="59"/>
      <c r="K207" s="59"/>
      <c r="L207" s="59"/>
      <c r="M207" s="58"/>
      <c r="N207" s="57">
        <v>0</v>
      </c>
      <c r="O207" s="57">
        <v>0</v>
      </c>
      <c r="P207" s="57">
        <v>0</v>
      </c>
      <c r="Q207" s="57">
        <v>0</v>
      </c>
      <c r="R207" s="57"/>
      <c r="S207" s="55"/>
      <c r="T207" s="55"/>
      <c r="U207" s="55"/>
      <c r="V207" s="55"/>
      <c r="W207" s="55"/>
      <c r="X207" s="55"/>
      <c r="Y207" s="55"/>
      <c r="Z207" s="55"/>
      <c r="AA207" s="55"/>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5"/>
      <c r="BE207" s="55"/>
      <c r="BF207" s="55"/>
      <c r="BG207" s="55"/>
      <c r="BH207" s="55"/>
      <c r="BI207" s="55"/>
      <c r="BJ207" s="55"/>
      <c r="BK207" s="146"/>
      <c r="BL207" s="146"/>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183" customFormat="1" outlineLevel="2" x14ac:dyDescent="0.25">
      <c r="A208" s="143"/>
      <c r="B208" s="143"/>
      <c r="C208" s="143"/>
      <c r="D208" s="184"/>
      <c r="E208" s="391"/>
      <c r="F208" s="186">
        <v>7</v>
      </c>
      <c r="G208" s="61"/>
      <c r="H208" s="60"/>
      <c r="I208" s="59"/>
      <c r="J208" s="59"/>
      <c r="K208" s="59"/>
      <c r="L208" s="59"/>
      <c r="M208" s="59"/>
      <c r="N208" s="58"/>
      <c r="O208" s="57">
        <v>0</v>
      </c>
      <c r="P208" s="57">
        <v>0</v>
      </c>
      <c r="Q208" s="57">
        <v>0</v>
      </c>
      <c r="R208" s="57"/>
      <c r="S208" s="55"/>
      <c r="T208" s="55"/>
      <c r="U208" s="55"/>
      <c r="V208" s="55"/>
      <c r="W208" s="55"/>
      <c r="X208" s="55"/>
      <c r="Y208" s="55"/>
      <c r="Z208" s="55"/>
      <c r="AA208" s="55"/>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5"/>
      <c r="BE208" s="55"/>
      <c r="BF208" s="55"/>
      <c r="BG208" s="55"/>
      <c r="BH208" s="55"/>
      <c r="BI208" s="55"/>
      <c r="BJ208" s="55"/>
      <c r="BK208" s="146"/>
      <c r="BL208" s="146"/>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183" customFormat="1" outlineLevel="2" x14ac:dyDescent="0.25">
      <c r="A209" s="143"/>
      <c r="B209" s="143"/>
      <c r="C209" s="143"/>
      <c r="D209" s="184"/>
      <c r="E209" s="391"/>
      <c r="F209" s="186">
        <v>8</v>
      </c>
      <c r="G209" s="61"/>
      <c r="H209" s="60"/>
      <c r="I209" s="59"/>
      <c r="J209" s="59"/>
      <c r="K209" s="59"/>
      <c r="L209" s="59"/>
      <c r="M209" s="59"/>
      <c r="N209" s="59"/>
      <c r="O209" s="58"/>
      <c r="P209" s="57">
        <v>0</v>
      </c>
      <c r="Q209" s="57">
        <v>0</v>
      </c>
      <c r="R209" s="57"/>
      <c r="S209" s="55"/>
      <c r="T209" s="55"/>
      <c r="U209" s="55"/>
      <c r="V209" s="55"/>
      <c r="W209" s="55"/>
      <c r="X209" s="55"/>
      <c r="Y209" s="55"/>
      <c r="Z209" s="55"/>
      <c r="AA209" s="55"/>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5"/>
      <c r="BE209" s="55"/>
      <c r="BF209" s="55"/>
      <c r="BG209" s="55"/>
      <c r="BH209" s="55"/>
      <c r="BI209" s="55"/>
      <c r="BJ209" s="55"/>
      <c r="BK209" s="146"/>
      <c r="BL209" s="146"/>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183" customFormat="1" outlineLevel="2" x14ac:dyDescent="0.25">
      <c r="A210" s="143"/>
      <c r="B210" s="143"/>
      <c r="C210" s="143"/>
      <c r="D210" s="184"/>
      <c r="E210" s="391"/>
      <c r="F210" s="186">
        <v>9</v>
      </c>
      <c r="G210" s="61"/>
      <c r="H210" s="60"/>
      <c r="I210" s="59"/>
      <c r="J210" s="59"/>
      <c r="K210" s="59"/>
      <c r="L210" s="59"/>
      <c r="M210" s="59"/>
      <c r="N210" s="59"/>
      <c r="O210" s="59"/>
      <c r="P210" s="58"/>
      <c r="Q210" s="57">
        <v>0</v>
      </c>
      <c r="R210" s="57"/>
      <c r="S210" s="55"/>
      <c r="T210" s="55"/>
      <c r="U210" s="55"/>
      <c r="V210" s="55"/>
      <c r="W210" s="55"/>
      <c r="X210" s="55"/>
      <c r="Y210" s="55"/>
      <c r="Z210" s="55"/>
      <c r="AA210" s="55"/>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5"/>
      <c r="BE210" s="55"/>
      <c r="BF210" s="55"/>
      <c r="BG210" s="55"/>
      <c r="BH210" s="55"/>
      <c r="BI210" s="55"/>
      <c r="BJ210" s="55"/>
      <c r="BK210" s="146"/>
      <c r="BL210" s="146"/>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183" customFormat="1" outlineLevel="2" x14ac:dyDescent="0.25">
      <c r="A211" s="143"/>
      <c r="B211" s="143"/>
      <c r="C211" s="143"/>
      <c r="D211" s="184"/>
      <c r="E211" s="391"/>
      <c r="F211" s="187">
        <v>10</v>
      </c>
      <c r="G211" s="61"/>
      <c r="H211" s="60"/>
      <c r="I211" s="59"/>
      <c r="J211" s="59"/>
      <c r="K211" s="59"/>
      <c r="L211" s="59"/>
      <c r="M211" s="59"/>
      <c r="N211" s="59"/>
      <c r="O211" s="59"/>
      <c r="P211" s="59"/>
      <c r="Q211" s="58"/>
      <c r="R211" s="57"/>
      <c r="S211" s="55"/>
      <c r="T211" s="55"/>
      <c r="U211" s="55"/>
      <c r="V211" s="55"/>
      <c r="W211" s="55"/>
      <c r="X211" s="55"/>
      <c r="Y211" s="55"/>
      <c r="Z211" s="55"/>
      <c r="AA211" s="55"/>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5"/>
      <c r="BE211" s="55"/>
      <c r="BF211" s="55"/>
      <c r="BG211" s="55"/>
      <c r="BH211" s="55"/>
      <c r="BI211" s="55"/>
      <c r="BJ211" s="55"/>
      <c r="BK211" s="146"/>
      <c r="BL211" s="146"/>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183" customFormat="1" outlineLevel="1" x14ac:dyDescent="0.25">
      <c r="A212" s="143"/>
      <c r="B212" s="143"/>
      <c r="C212" s="143"/>
      <c r="D212" s="184">
        <v>0</v>
      </c>
      <c r="E212" s="143"/>
      <c r="F212" s="143"/>
      <c r="G212" s="54"/>
      <c r="H212" s="189">
        <v>0</v>
      </c>
      <c r="I212" s="189">
        <v>0</v>
      </c>
      <c r="J212" s="189">
        <v>0</v>
      </c>
      <c r="K212" s="189">
        <v>0</v>
      </c>
      <c r="L212" s="189">
        <v>0</v>
      </c>
      <c r="M212" s="189">
        <v>0</v>
      </c>
      <c r="N212" s="189">
        <v>0</v>
      </c>
      <c r="O212" s="189">
        <v>0</v>
      </c>
      <c r="P212" s="189">
        <v>0</v>
      </c>
      <c r="Q212" s="189">
        <v>0</v>
      </c>
      <c r="R212" s="190"/>
      <c r="S212" s="191"/>
      <c r="T212" s="191"/>
      <c r="U212" s="191"/>
      <c r="V212" s="191"/>
      <c r="W212" s="191"/>
      <c r="X212" s="191"/>
      <c r="Y212" s="191"/>
      <c r="Z212" s="191"/>
      <c r="AA212" s="191"/>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1"/>
      <c r="BE212" s="191"/>
      <c r="BF212" s="191"/>
      <c r="BG212" s="191"/>
      <c r="BH212" s="191"/>
      <c r="BI212" s="191"/>
      <c r="BJ212" s="191"/>
      <c r="BK212" s="146"/>
      <c r="BL212" s="146"/>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183" customFormat="1" outlineLevel="2" x14ac:dyDescent="0.25">
      <c r="A213" s="143"/>
      <c r="B213" s="143"/>
      <c r="C213" s="180">
        <v>0</v>
      </c>
      <c r="D213" s="188"/>
      <c r="E213" s="182" t="s">
        <v>23</v>
      </c>
      <c r="F213" s="181"/>
      <c r="G213" s="66"/>
      <c r="H213" s="65">
        <v>0</v>
      </c>
      <c r="I213" s="65">
        <v>0</v>
      </c>
      <c r="J213" s="65">
        <v>0</v>
      </c>
      <c r="K213" s="65">
        <v>0</v>
      </c>
      <c r="L213" s="65">
        <v>0</v>
      </c>
      <c r="M213" s="65">
        <v>0</v>
      </c>
      <c r="N213" s="65">
        <v>0</v>
      </c>
      <c r="O213" s="65">
        <v>0</v>
      </c>
      <c r="P213" s="65">
        <v>0</v>
      </c>
      <c r="Q213" s="65">
        <v>0</v>
      </c>
      <c r="R213" s="65"/>
      <c r="S213" s="55"/>
      <c r="T213" s="55"/>
      <c r="U213" s="55"/>
      <c r="V213" s="55"/>
      <c r="W213" s="55"/>
      <c r="X213" s="55"/>
      <c r="Y213" s="55"/>
      <c r="Z213" s="55"/>
      <c r="AA213" s="55"/>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5"/>
      <c r="BE213" s="55"/>
      <c r="BF213" s="55"/>
      <c r="BG213" s="55"/>
      <c r="BH213" s="55"/>
      <c r="BI213" s="55"/>
      <c r="BJ213" s="55"/>
      <c r="BK213" s="146"/>
      <c r="BL213" s="146"/>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183" customFormat="1" ht="12.75" customHeight="1" outlineLevel="2" x14ac:dyDescent="0.25">
      <c r="A214" s="143"/>
      <c r="B214" s="143"/>
      <c r="C214" s="143"/>
      <c r="D214" s="184"/>
      <c r="E214" s="390" t="s">
        <v>43</v>
      </c>
      <c r="F214" s="186">
        <v>0</v>
      </c>
      <c r="G214" s="54"/>
      <c r="H214" s="57"/>
      <c r="I214" s="57"/>
      <c r="J214" s="57"/>
      <c r="K214" s="57"/>
      <c r="L214" s="57"/>
      <c r="M214" s="64"/>
      <c r="N214" s="63"/>
      <c r="O214" s="57"/>
      <c r="P214" s="57"/>
      <c r="Q214" s="57"/>
      <c r="R214" s="57"/>
      <c r="S214" s="55"/>
      <c r="T214" s="55"/>
      <c r="U214" s="55"/>
      <c r="V214" s="55"/>
      <c r="W214" s="55"/>
      <c r="X214" s="55"/>
      <c r="Y214" s="55"/>
      <c r="Z214" s="55"/>
      <c r="AA214" s="55"/>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5"/>
      <c r="BE214" s="55"/>
      <c r="BF214" s="55"/>
      <c r="BG214" s="55"/>
      <c r="BH214" s="55"/>
      <c r="BI214" s="55"/>
      <c r="BJ214" s="55"/>
      <c r="BK214" s="146"/>
      <c r="BL214" s="146"/>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183" customFormat="1" outlineLevel="2" x14ac:dyDescent="0.25">
      <c r="A215" s="143"/>
      <c r="B215" s="143"/>
      <c r="C215" s="143"/>
      <c r="D215" s="184"/>
      <c r="E215" s="391"/>
      <c r="F215" s="186">
        <v>1</v>
      </c>
      <c r="G215" s="54"/>
      <c r="H215" s="62"/>
      <c r="I215" s="57">
        <v>0</v>
      </c>
      <c r="J215" s="57">
        <v>0</v>
      </c>
      <c r="K215" s="57">
        <v>0</v>
      </c>
      <c r="L215" s="57">
        <v>0</v>
      </c>
      <c r="M215" s="57">
        <v>0</v>
      </c>
      <c r="N215" s="57">
        <v>0</v>
      </c>
      <c r="O215" s="57">
        <v>0</v>
      </c>
      <c r="P215" s="57">
        <v>0</v>
      </c>
      <c r="Q215" s="57">
        <v>0</v>
      </c>
      <c r="R215" s="57"/>
      <c r="S215" s="55"/>
      <c r="T215" s="55"/>
      <c r="U215" s="55"/>
      <c r="V215" s="55"/>
      <c r="W215" s="55"/>
      <c r="X215" s="55"/>
      <c r="Y215" s="55"/>
      <c r="Z215" s="55"/>
      <c r="AA215" s="55"/>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5"/>
      <c r="BE215" s="55"/>
      <c r="BF215" s="55"/>
      <c r="BG215" s="55"/>
      <c r="BH215" s="55"/>
      <c r="BI215" s="55"/>
      <c r="BJ215" s="55"/>
      <c r="BK215" s="146"/>
      <c r="BL215" s="146"/>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183" customFormat="1" outlineLevel="2" x14ac:dyDescent="0.25">
      <c r="A216" s="143"/>
      <c r="B216" s="143"/>
      <c r="C216" s="143"/>
      <c r="D216" s="184"/>
      <c r="E216" s="391"/>
      <c r="F216" s="186">
        <v>2</v>
      </c>
      <c r="G216" s="54"/>
      <c r="H216" s="60"/>
      <c r="I216" s="58"/>
      <c r="J216" s="57">
        <v>0</v>
      </c>
      <c r="K216" s="57">
        <v>0</v>
      </c>
      <c r="L216" s="57">
        <v>0</v>
      </c>
      <c r="M216" s="57">
        <v>0</v>
      </c>
      <c r="N216" s="57">
        <v>0</v>
      </c>
      <c r="O216" s="57">
        <v>0</v>
      </c>
      <c r="P216" s="57">
        <v>0</v>
      </c>
      <c r="Q216" s="57">
        <v>0</v>
      </c>
      <c r="R216" s="57"/>
      <c r="S216" s="55"/>
      <c r="T216" s="55"/>
      <c r="U216" s="55"/>
      <c r="V216" s="55"/>
      <c r="W216" s="55"/>
      <c r="X216" s="55"/>
      <c r="Y216" s="55"/>
      <c r="Z216" s="55"/>
      <c r="AA216" s="55"/>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5"/>
      <c r="BE216" s="55"/>
      <c r="BF216" s="55"/>
      <c r="BG216" s="55"/>
      <c r="BH216" s="55"/>
      <c r="BI216" s="55"/>
      <c r="BJ216" s="55"/>
      <c r="BK216" s="146"/>
      <c r="BL216" s="14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183" customFormat="1" outlineLevel="2" x14ac:dyDescent="0.25">
      <c r="A217" s="143"/>
      <c r="B217" s="143"/>
      <c r="C217" s="143"/>
      <c r="D217" s="184"/>
      <c r="E217" s="391"/>
      <c r="F217" s="186">
        <v>3</v>
      </c>
      <c r="G217" s="54"/>
      <c r="H217" s="60"/>
      <c r="I217" s="59"/>
      <c r="J217" s="58"/>
      <c r="K217" s="57">
        <v>0</v>
      </c>
      <c r="L217" s="57">
        <v>0</v>
      </c>
      <c r="M217" s="57">
        <v>0</v>
      </c>
      <c r="N217" s="57">
        <v>0</v>
      </c>
      <c r="O217" s="57">
        <v>0</v>
      </c>
      <c r="P217" s="57">
        <v>0</v>
      </c>
      <c r="Q217" s="57">
        <v>0</v>
      </c>
      <c r="R217" s="57"/>
      <c r="S217" s="55"/>
      <c r="T217" s="55"/>
      <c r="U217" s="55"/>
      <c r="V217" s="55"/>
      <c r="W217" s="55"/>
      <c r="X217" s="55"/>
      <c r="Y217" s="55"/>
      <c r="Z217" s="55"/>
      <c r="AA217" s="55"/>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5"/>
      <c r="BE217" s="55"/>
      <c r="BF217" s="55"/>
      <c r="BG217" s="55"/>
      <c r="BH217" s="55"/>
      <c r="BI217" s="55"/>
      <c r="BJ217" s="55"/>
      <c r="BK217" s="146"/>
      <c r="BL217" s="146"/>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183" customFormat="1" outlineLevel="2" x14ac:dyDescent="0.25">
      <c r="A218" s="143"/>
      <c r="B218" s="143"/>
      <c r="C218" s="143"/>
      <c r="D218" s="184"/>
      <c r="E218" s="391"/>
      <c r="F218" s="186">
        <v>4</v>
      </c>
      <c r="G218" s="54"/>
      <c r="H218" s="60"/>
      <c r="I218" s="59"/>
      <c r="J218" s="59"/>
      <c r="K218" s="58"/>
      <c r="L218" s="57">
        <v>0</v>
      </c>
      <c r="M218" s="57">
        <v>0</v>
      </c>
      <c r="N218" s="57">
        <v>0</v>
      </c>
      <c r="O218" s="57">
        <v>0</v>
      </c>
      <c r="P218" s="57">
        <v>0</v>
      </c>
      <c r="Q218" s="57">
        <v>0</v>
      </c>
      <c r="R218" s="57"/>
      <c r="S218" s="55"/>
      <c r="T218" s="55"/>
      <c r="U218" s="55"/>
      <c r="V218" s="55"/>
      <c r="W218" s="55"/>
      <c r="X218" s="55"/>
      <c r="Y218" s="55"/>
      <c r="Z218" s="55"/>
      <c r="AA218" s="55"/>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5"/>
      <c r="BE218" s="55"/>
      <c r="BF218" s="55"/>
      <c r="BG218" s="55"/>
      <c r="BH218" s="55"/>
      <c r="BI218" s="55"/>
      <c r="BJ218" s="55"/>
      <c r="BK218" s="146"/>
      <c r="BL218" s="146"/>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183" customFormat="1" outlineLevel="2" x14ac:dyDescent="0.25">
      <c r="A219" s="143"/>
      <c r="B219" s="143"/>
      <c r="C219" s="143"/>
      <c r="D219" s="184"/>
      <c r="E219" s="391"/>
      <c r="F219" s="186">
        <v>5</v>
      </c>
      <c r="G219" s="61"/>
      <c r="H219" s="60"/>
      <c r="I219" s="59"/>
      <c r="J219" s="59"/>
      <c r="K219" s="59"/>
      <c r="L219" s="58"/>
      <c r="M219" s="57">
        <v>0</v>
      </c>
      <c r="N219" s="57">
        <v>0</v>
      </c>
      <c r="O219" s="57">
        <v>0</v>
      </c>
      <c r="P219" s="57">
        <v>0</v>
      </c>
      <c r="Q219" s="57">
        <v>0</v>
      </c>
      <c r="R219" s="57"/>
      <c r="S219" s="55"/>
      <c r="T219" s="55"/>
      <c r="U219" s="55"/>
      <c r="V219" s="55"/>
      <c r="W219" s="55"/>
      <c r="X219" s="55"/>
      <c r="Y219" s="55"/>
      <c r="Z219" s="55"/>
      <c r="AA219" s="55"/>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5"/>
      <c r="BE219" s="55"/>
      <c r="BF219" s="55"/>
      <c r="BG219" s="55"/>
      <c r="BH219" s="55"/>
      <c r="BI219" s="55"/>
      <c r="BJ219" s="55"/>
      <c r="BK219" s="146"/>
      <c r="BL219" s="146"/>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183" customFormat="1" outlineLevel="2" x14ac:dyDescent="0.25">
      <c r="A220" s="143"/>
      <c r="B220" s="143"/>
      <c r="C220" s="143"/>
      <c r="D220" s="184"/>
      <c r="E220" s="391"/>
      <c r="F220" s="186">
        <v>6</v>
      </c>
      <c r="G220" s="61"/>
      <c r="H220" s="60"/>
      <c r="I220" s="59"/>
      <c r="J220" s="59"/>
      <c r="K220" s="59"/>
      <c r="L220" s="59"/>
      <c r="M220" s="58"/>
      <c r="N220" s="57">
        <v>0</v>
      </c>
      <c r="O220" s="57">
        <v>0</v>
      </c>
      <c r="P220" s="57">
        <v>0</v>
      </c>
      <c r="Q220" s="57">
        <v>0</v>
      </c>
      <c r="R220" s="57"/>
      <c r="S220" s="55"/>
      <c r="T220" s="55"/>
      <c r="U220" s="55"/>
      <c r="V220" s="55"/>
      <c r="W220" s="55"/>
      <c r="X220" s="55"/>
      <c r="Y220" s="55"/>
      <c r="Z220" s="55"/>
      <c r="AA220" s="55"/>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5"/>
      <c r="BE220" s="55"/>
      <c r="BF220" s="55"/>
      <c r="BG220" s="55"/>
      <c r="BH220" s="55"/>
      <c r="BI220" s="55"/>
      <c r="BJ220" s="55"/>
      <c r="BK220" s="146"/>
      <c r="BL220" s="146"/>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183" customFormat="1" outlineLevel="2" x14ac:dyDescent="0.25">
      <c r="A221" s="143"/>
      <c r="B221" s="143"/>
      <c r="C221" s="143"/>
      <c r="D221" s="184"/>
      <c r="E221" s="391"/>
      <c r="F221" s="186">
        <v>7</v>
      </c>
      <c r="G221" s="61"/>
      <c r="H221" s="60"/>
      <c r="I221" s="59"/>
      <c r="J221" s="59"/>
      <c r="K221" s="59"/>
      <c r="L221" s="59"/>
      <c r="M221" s="59"/>
      <c r="N221" s="58"/>
      <c r="O221" s="57">
        <v>0</v>
      </c>
      <c r="P221" s="57">
        <v>0</v>
      </c>
      <c r="Q221" s="57">
        <v>0</v>
      </c>
      <c r="R221" s="57"/>
      <c r="S221" s="55"/>
      <c r="T221" s="55"/>
      <c r="U221" s="55"/>
      <c r="V221" s="55"/>
      <c r="W221" s="55"/>
      <c r="X221" s="55"/>
      <c r="Y221" s="55"/>
      <c r="Z221" s="55"/>
      <c r="AA221" s="55"/>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5"/>
      <c r="BE221" s="55"/>
      <c r="BF221" s="55"/>
      <c r="BG221" s="55"/>
      <c r="BH221" s="55"/>
      <c r="BI221" s="55"/>
      <c r="BJ221" s="55"/>
      <c r="BK221" s="146"/>
      <c r="BL221" s="146"/>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183" customFormat="1" outlineLevel="2" x14ac:dyDescent="0.25">
      <c r="A222" s="143"/>
      <c r="B222" s="143"/>
      <c r="C222" s="143"/>
      <c r="D222" s="184"/>
      <c r="E222" s="391"/>
      <c r="F222" s="186">
        <v>8</v>
      </c>
      <c r="G222" s="61"/>
      <c r="H222" s="60"/>
      <c r="I222" s="59"/>
      <c r="J222" s="59"/>
      <c r="K222" s="59"/>
      <c r="L222" s="59"/>
      <c r="M222" s="59"/>
      <c r="N222" s="59"/>
      <c r="O222" s="58"/>
      <c r="P222" s="57">
        <v>0</v>
      </c>
      <c r="Q222" s="57">
        <v>0</v>
      </c>
      <c r="R222" s="57"/>
      <c r="S222" s="55"/>
      <c r="T222" s="55"/>
      <c r="U222" s="55"/>
      <c r="V222" s="55"/>
      <c r="W222" s="55"/>
      <c r="X222" s="55"/>
      <c r="Y222" s="55"/>
      <c r="Z222" s="55"/>
      <c r="AA222" s="55"/>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5"/>
      <c r="BE222" s="55"/>
      <c r="BF222" s="55"/>
      <c r="BG222" s="55"/>
      <c r="BH222" s="55"/>
      <c r="BI222" s="55"/>
      <c r="BJ222" s="55"/>
      <c r="BK222" s="146"/>
      <c r="BL222" s="146"/>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183" customFormat="1" outlineLevel="2" x14ac:dyDescent="0.25">
      <c r="A223" s="143"/>
      <c r="B223" s="143"/>
      <c r="C223" s="143"/>
      <c r="D223" s="184"/>
      <c r="E223" s="391"/>
      <c r="F223" s="186">
        <v>9</v>
      </c>
      <c r="G223" s="61"/>
      <c r="H223" s="60"/>
      <c r="I223" s="59"/>
      <c r="J223" s="59"/>
      <c r="K223" s="59"/>
      <c r="L223" s="59"/>
      <c r="M223" s="59"/>
      <c r="N223" s="59"/>
      <c r="O223" s="59"/>
      <c r="P223" s="58"/>
      <c r="Q223" s="57">
        <v>0</v>
      </c>
      <c r="R223" s="57"/>
      <c r="S223" s="55"/>
      <c r="T223" s="55"/>
      <c r="U223" s="55"/>
      <c r="V223" s="55"/>
      <c r="W223" s="55"/>
      <c r="X223" s="55"/>
      <c r="Y223" s="55"/>
      <c r="Z223" s="55"/>
      <c r="AA223" s="55"/>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5"/>
      <c r="BE223" s="55"/>
      <c r="BF223" s="55"/>
      <c r="BG223" s="55"/>
      <c r="BH223" s="55"/>
      <c r="BI223" s="55"/>
      <c r="BJ223" s="55"/>
      <c r="BK223" s="146"/>
      <c r="BL223" s="146"/>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183" customFormat="1" outlineLevel="2" x14ac:dyDescent="0.25">
      <c r="A224" s="143"/>
      <c r="B224" s="143"/>
      <c r="C224" s="143"/>
      <c r="D224" s="184"/>
      <c r="E224" s="391"/>
      <c r="F224" s="187">
        <v>10</v>
      </c>
      <c r="G224" s="61"/>
      <c r="H224" s="60"/>
      <c r="I224" s="59"/>
      <c r="J224" s="59"/>
      <c r="K224" s="59"/>
      <c r="L224" s="59"/>
      <c r="M224" s="59"/>
      <c r="N224" s="59"/>
      <c r="O224" s="59"/>
      <c r="P224" s="59"/>
      <c r="Q224" s="58"/>
      <c r="R224" s="57"/>
      <c r="S224" s="55"/>
      <c r="T224" s="55"/>
      <c r="U224" s="55"/>
      <c r="V224" s="55"/>
      <c r="W224" s="55"/>
      <c r="X224" s="55"/>
      <c r="Y224" s="55"/>
      <c r="Z224" s="55"/>
      <c r="AA224" s="55"/>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5"/>
      <c r="BE224" s="55"/>
      <c r="BF224" s="55"/>
      <c r="BG224" s="55"/>
      <c r="BH224" s="55"/>
      <c r="BI224" s="55"/>
      <c r="BJ224" s="55"/>
      <c r="BK224" s="146"/>
      <c r="BL224" s="146"/>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183" customFormat="1" outlineLevel="1" x14ac:dyDescent="0.25">
      <c r="A225" s="143"/>
      <c r="B225" s="143"/>
      <c r="C225" s="143"/>
      <c r="D225" s="184">
        <v>0</v>
      </c>
      <c r="E225" s="143"/>
      <c r="F225" s="143"/>
      <c r="G225" s="54"/>
      <c r="H225" s="189">
        <v>0</v>
      </c>
      <c r="I225" s="189">
        <v>0</v>
      </c>
      <c r="J225" s="189">
        <v>0</v>
      </c>
      <c r="K225" s="189">
        <v>0</v>
      </c>
      <c r="L225" s="189">
        <v>0</v>
      </c>
      <c r="M225" s="189">
        <v>0</v>
      </c>
      <c r="N225" s="189">
        <v>0</v>
      </c>
      <c r="O225" s="189">
        <v>0</v>
      </c>
      <c r="P225" s="189">
        <v>0</v>
      </c>
      <c r="Q225" s="189">
        <v>0</v>
      </c>
      <c r="R225" s="190"/>
      <c r="S225" s="191"/>
      <c r="T225" s="191"/>
      <c r="U225" s="191"/>
      <c r="V225" s="191"/>
      <c r="W225" s="191"/>
      <c r="X225" s="191"/>
      <c r="Y225" s="191"/>
      <c r="Z225" s="191"/>
      <c r="AA225" s="191"/>
      <c r="AB225" s="192"/>
      <c r="AC225" s="192"/>
      <c r="AD225" s="192"/>
      <c r="AE225" s="192"/>
      <c r="AF225" s="192"/>
      <c r="AG225" s="192"/>
      <c r="AH225" s="192"/>
      <c r="AI225" s="192"/>
      <c r="AJ225" s="192"/>
      <c r="AK225" s="192"/>
      <c r="AL225" s="192"/>
      <c r="AM225" s="192"/>
      <c r="AN225" s="192"/>
      <c r="AO225" s="192"/>
      <c r="AP225" s="192"/>
      <c r="AQ225" s="192"/>
      <c r="AR225" s="192"/>
      <c r="AS225" s="192"/>
      <c r="AT225" s="192"/>
      <c r="AU225" s="192"/>
      <c r="AV225" s="192"/>
      <c r="AW225" s="192"/>
      <c r="AX225" s="192"/>
      <c r="AY225" s="192"/>
      <c r="AZ225" s="192"/>
      <c r="BA225" s="192"/>
      <c r="BB225" s="192"/>
      <c r="BC225" s="192"/>
      <c r="BD225" s="191"/>
      <c r="BE225" s="191"/>
      <c r="BF225" s="191"/>
      <c r="BG225" s="191"/>
      <c r="BH225" s="191"/>
      <c r="BI225" s="191"/>
      <c r="BJ225" s="191"/>
      <c r="BK225" s="146"/>
      <c r="BL225" s="146"/>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183" customFormat="1" outlineLevel="2" x14ac:dyDescent="0.25">
      <c r="A226" s="143"/>
      <c r="B226" s="143"/>
      <c r="C226" s="180">
        <v>0</v>
      </c>
      <c r="D226" s="188"/>
      <c r="E226" s="182" t="s">
        <v>23</v>
      </c>
      <c r="F226" s="181"/>
      <c r="G226" s="66"/>
      <c r="H226" s="65">
        <v>0</v>
      </c>
      <c r="I226" s="65">
        <v>0</v>
      </c>
      <c r="J226" s="65">
        <v>0</v>
      </c>
      <c r="K226" s="65">
        <v>0</v>
      </c>
      <c r="L226" s="65">
        <v>0</v>
      </c>
      <c r="M226" s="65">
        <v>0</v>
      </c>
      <c r="N226" s="65">
        <v>0</v>
      </c>
      <c r="O226" s="65">
        <v>0</v>
      </c>
      <c r="P226" s="65">
        <v>0</v>
      </c>
      <c r="Q226" s="65">
        <v>0</v>
      </c>
      <c r="R226" s="65"/>
      <c r="S226" s="55"/>
      <c r="T226" s="55"/>
      <c r="U226" s="55"/>
      <c r="V226" s="55"/>
      <c r="W226" s="55"/>
      <c r="X226" s="55"/>
      <c r="Y226" s="55"/>
      <c r="Z226" s="55"/>
      <c r="AA226" s="55"/>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5"/>
      <c r="BE226" s="55"/>
      <c r="BF226" s="55"/>
      <c r="BG226" s="55"/>
      <c r="BH226" s="55"/>
      <c r="BI226" s="55"/>
      <c r="BJ226" s="55"/>
      <c r="BK226" s="146"/>
      <c r="BL226" s="14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183" customFormat="1" ht="12.75" customHeight="1" outlineLevel="2" x14ac:dyDescent="0.25">
      <c r="A227" s="143"/>
      <c r="B227" s="143"/>
      <c r="C227" s="143"/>
      <c r="D227" s="184"/>
      <c r="E227" s="390" t="s">
        <v>43</v>
      </c>
      <c r="F227" s="186">
        <v>0</v>
      </c>
      <c r="G227" s="54"/>
      <c r="H227" s="57"/>
      <c r="I227" s="57"/>
      <c r="J227" s="57"/>
      <c r="K227" s="57"/>
      <c r="L227" s="57"/>
      <c r="M227" s="64"/>
      <c r="N227" s="63"/>
      <c r="O227" s="57"/>
      <c r="P227" s="57"/>
      <c r="Q227" s="57"/>
      <c r="R227" s="57"/>
      <c r="S227" s="55"/>
      <c r="T227" s="55"/>
      <c r="U227" s="55"/>
      <c r="V227" s="55"/>
      <c r="W227" s="55"/>
      <c r="X227" s="55"/>
      <c r="Y227" s="55"/>
      <c r="Z227" s="55"/>
      <c r="AA227" s="55"/>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c r="BC227" s="56"/>
      <c r="BD227" s="55"/>
      <c r="BE227" s="55"/>
      <c r="BF227" s="55"/>
      <c r="BG227" s="55"/>
      <c r="BH227" s="55"/>
      <c r="BI227" s="55"/>
      <c r="BJ227" s="55"/>
      <c r="BK227" s="146"/>
      <c r="BL227" s="146"/>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183" customFormat="1" outlineLevel="2" x14ac:dyDescent="0.25">
      <c r="A228" s="143"/>
      <c r="B228" s="143"/>
      <c r="C228" s="143"/>
      <c r="D228" s="184"/>
      <c r="E228" s="391"/>
      <c r="F228" s="186">
        <v>1</v>
      </c>
      <c r="G228" s="54"/>
      <c r="H228" s="62"/>
      <c r="I228" s="57">
        <v>0</v>
      </c>
      <c r="J228" s="57">
        <v>0</v>
      </c>
      <c r="K228" s="57">
        <v>0</v>
      </c>
      <c r="L228" s="57">
        <v>0</v>
      </c>
      <c r="M228" s="57">
        <v>0</v>
      </c>
      <c r="N228" s="57">
        <v>0</v>
      </c>
      <c r="O228" s="57">
        <v>0</v>
      </c>
      <c r="P228" s="57">
        <v>0</v>
      </c>
      <c r="Q228" s="57">
        <v>0</v>
      </c>
      <c r="R228" s="57"/>
      <c r="S228" s="55"/>
      <c r="T228" s="55"/>
      <c r="U228" s="55"/>
      <c r="V228" s="55"/>
      <c r="W228" s="55"/>
      <c r="X228" s="55"/>
      <c r="Y228" s="55"/>
      <c r="Z228" s="55"/>
      <c r="AA228" s="55"/>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5"/>
      <c r="BE228" s="55"/>
      <c r="BF228" s="55"/>
      <c r="BG228" s="55"/>
      <c r="BH228" s="55"/>
      <c r="BI228" s="55"/>
      <c r="BJ228" s="55"/>
      <c r="BK228" s="146"/>
      <c r="BL228" s="146"/>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183" customFormat="1" outlineLevel="2" x14ac:dyDescent="0.25">
      <c r="A229" s="143"/>
      <c r="B229" s="143"/>
      <c r="C229" s="143"/>
      <c r="D229" s="184"/>
      <c r="E229" s="391"/>
      <c r="F229" s="186">
        <v>2</v>
      </c>
      <c r="G229" s="54"/>
      <c r="H229" s="60"/>
      <c r="I229" s="58"/>
      <c r="J229" s="57">
        <v>0</v>
      </c>
      <c r="K229" s="57">
        <v>0</v>
      </c>
      <c r="L229" s="57">
        <v>0</v>
      </c>
      <c r="M229" s="57">
        <v>0</v>
      </c>
      <c r="N229" s="57">
        <v>0</v>
      </c>
      <c r="O229" s="57">
        <v>0</v>
      </c>
      <c r="P229" s="57">
        <v>0</v>
      </c>
      <c r="Q229" s="57">
        <v>0</v>
      </c>
      <c r="R229" s="57"/>
      <c r="S229" s="55"/>
      <c r="T229" s="55"/>
      <c r="U229" s="55"/>
      <c r="V229" s="55"/>
      <c r="W229" s="55"/>
      <c r="X229" s="55"/>
      <c r="Y229" s="55"/>
      <c r="Z229" s="55"/>
      <c r="AA229" s="55"/>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5"/>
      <c r="BE229" s="55"/>
      <c r="BF229" s="55"/>
      <c r="BG229" s="55"/>
      <c r="BH229" s="55"/>
      <c r="BI229" s="55"/>
      <c r="BJ229" s="55"/>
      <c r="BK229" s="146"/>
      <c r="BL229" s="146"/>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183" customFormat="1" outlineLevel="2" x14ac:dyDescent="0.25">
      <c r="A230" s="143"/>
      <c r="B230" s="143"/>
      <c r="C230" s="143"/>
      <c r="D230" s="184"/>
      <c r="E230" s="391"/>
      <c r="F230" s="186">
        <v>3</v>
      </c>
      <c r="G230" s="54"/>
      <c r="H230" s="60"/>
      <c r="I230" s="59"/>
      <c r="J230" s="58"/>
      <c r="K230" s="57">
        <v>0</v>
      </c>
      <c r="L230" s="57">
        <v>0</v>
      </c>
      <c r="M230" s="57">
        <v>0</v>
      </c>
      <c r="N230" s="57">
        <v>0</v>
      </c>
      <c r="O230" s="57">
        <v>0</v>
      </c>
      <c r="P230" s="57">
        <v>0</v>
      </c>
      <c r="Q230" s="57">
        <v>0</v>
      </c>
      <c r="R230" s="57"/>
      <c r="S230" s="55"/>
      <c r="T230" s="55"/>
      <c r="U230" s="55"/>
      <c r="V230" s="55"/>
      <c r="W230" s="55"/>
      <c r="X230" s="55"/>
      <c r="Y230" s="55"/>
      <c r="Z230" s="55"/>
      <c r="AA230" s="55"/>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5"/>
      <c r="BE230" s="55"/>
      <c r="BF230" s="55"/>
      <c r="BG230" s="55"/>
      <c r="BH230" s="55"/>
      <c r="BI230" s="55"/>
      <c r="BJ230" s="55"/>
      <c r="BK230" s="146"/>
      <c r="BL230" s="146"/>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183" customFormat="1" outlineLevel="2" x14ac:dyDescent="0.25">
      <c r="A231" s="143"/>
      <c r="B231" s="143"/>
      <c r="C231" s="143"/>
      <c r="D231" s="184"/>
      <c r="E231" s="391"/>
      <c r="F231" s="186">
        <v>4</v>
      </c>
      <c r="G231" s="54"/>
      <c r="H231" s="60"/>
      <c r="I231" s="59"/>
      <c r="J231" s="59"/>
      <c r="K231" s="58"/>
      <c r="L231" s="57">
        <v>0</v>
      </c>
      <c r="M231" s="57">
        <v>0</v>
      </c>
      <c r="N231" s="57">
        <v>0</v>
      </c>
      <c r="O231" s="57">
        <v>0</v>
      </c>
      <c r="P231" s="57">
        <v>0</v>
      </c>
      <c r="Q231" s="57">
        <v>0</v>
      </c>
      <c r="R231" s="57"/>
      <c r="S231" s="55"/>
      <c r="T231" s="55"/>
      <c r="U231" s="55"/>
      <c r="V231" s="55"/>
      <c r="W231" s="55"/>
      <c r="X231" s="55"/>
      <c r="Y231" s="55"/>
      <c r="Z231" s="55"/>
      <c r="AA231" s="55"/>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5"/>
      <c r="BE231" s="55"/>
      <c r="BF231" s="55"/>
      <c r="BG231" s="55"/>
      <c r="BH231" s="55"/>
      <c r="BI231" s="55"/>
      <c r="BJ231" s="55"/>
      <c r="BK231" s="146"/>
      <c r="BL231" s="146"/>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183" customFormat="1" outlineLevel="2" x14ac:dyDescent="0.25">
      <c r="A232" s="143"/>
      <c r="B232" s="143"/>
      <c r="C232" s="143"/>
      <c r="D232" s="184"/>
      <c r="E232" s="391"/>
      <c r="F232" s="186">
        <v>5</v>
      </c>
      <c r="G232" s="61"/>
      <c r="H232" s="60"/>
      <c r="I232" s="59"/>
      <c r="J232" s="59"/>
      <c r="K232" s="59"/>
      <c r="L232" s="58"/>
      <c r="M232" s="57">
        <v>0</v>
      </c>
      <c r="N232" s="57">
        <v>0</v>
      </c>
      <c r="O232" s="57">
        <v>0</v>
      </c>
      <c r="P232" s="57">
        <v>0</v>
      </c>
      <c r="Q232" s="57">
        <v>0</v>
      </c>
      <c r="R232" s="57"/>
      <c r="S232" s="55"/>
      <c r="T232" s="55"/>
      <c r="U232" s="55"/>
      <c r="V232" s="55"/>
      <c r="W232" s="55"/>
      <c r="X232" s="55"/>
      <c r="Y232" s="55"/>
      <c r="Z232" s="55"/>
      <c r="AA232" s="55"/>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5"/>
      <c r="BE232" s="55"/>
      <c r="BF232" s="55"/>
      <c r="BG232" s="55"/>
      <c r="BH232" s="55"/>
      <c r="BI232" s="55"/>
      <c r="BJ232" s="55"/>
      <c r="BK232" s="146"/>
      <c r="BL232" s="146"/>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183" customFormat="1" outlineLevel="2" x14ac:dyDescent="0.25">
      <c r="A233" s="143"/>
      <c r="B233" s="143"/>
      <c r="C233" s="143"/>
      <c r="D233" s="184"/>
      <c r="E233" s="391"/>
      <c r="F233" s="186">
        <v>6</v>
      </c>
      <c r="G233" s="61"/>
      <c r="H233" s="60"/>
      <c r="I233" s="59"/>
      <c r="J233" s="59"/>
      <c r="K233" s="59"/>
      <c r="L233" s="59"/>
      <c r="M233" s="58"/>
      <c r="N233" s="57">
        <v>0</v>
      </c>
      <c r="O233" s="57">
        <v>0</v>
      </c>
      <c r="P233" s="57">
        <v>0</v>
      </c>
      <c r="Q233" s="57">
        <v>0</v>
      </c>
      <c r="R233" s="57"/>
      <c r="S233" s="55"/>
      <c r="T233" s="55"/>
      <c r="U233" s="55"/>
      <c r="V233" s="55"/>
      <c r="W233" s="55"/>
      <c r="X233" s="55"/>
      <c r="Y233" s="55"/>
      <c r="Z233" s="55"/>
      <c r="AA233" s="55"/>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5"/>
      <c r="BE233" s="55"/>
      <c r="BF233" s="55"/>
      <c r="BG233" s="55"/>
      <c r="BH233" s="55"/>
      <c r="BI233" s="55"/>
      <c r="BJ233" s="55"/>
      <c r="BK233" s="146"/>
      <c r="BL233" s="146"/>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183" customFormat="1" outlineLevel="2" x14ac:dyDescent="0.25">
      <c r="A234" s="143"/>
      <c r="B234" s="143"/>
      <c r="C234" s="143"/>
      <c r="D234" s="184"/>
      <c r="E234" s="391"/>
      <c r="F234" s="186">
        <v>7</v>
      </c>
      <c r="G234" s="61"/>
      <c r="H234" s="60"/>
      <c r="I234" s="59"/>
      <c r="J234" s="59"/>
      <c r="K234" s="59"/>
      <c r="L234" s="59"/>
      <c r="M234" s="59"/>
      <c r="N234" s="58"/>
      <c r="O234" s="57">
        <v>0</v>
      </c>
      <c r="P234" s="57">
        <v>0</v>
      </c>
      <c r="Q234" s="57">
        <v>0</v>
      </c>
      <c r="R234" s="57"/>
      <c r="S234" s="55"/>
      <c r="T234" s="55"/>
      <c r="U234" s="55"/>
      <c r="V234" s="55"/>
      <c r="W234" s="55"/>
      <c r="X234" s="55"/>
      <c r="Y234" s="55"/>
      <c r="Z234" s="55"/>
      <c r="AA234" s="55"/>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5"/>
      <c r="BE234" s="55"/>
      <c r="BF234" s="55"/>
      <c r="BG234" s="55"/>
      <c r="BH234" s="55"/>
      <c r="BI234" s="55"/>
      <c r="BJ234" s="55"/>
      <c r="BK234" s="146"/>
      <c r="BL234" s="146"/>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183" customFormat="1" outlineLevel="2" x14ac:dyDescent="0.25">
      <c r="A235" s="143"/>
      <c r="B235" s="143"/>
      <c r="C235" s="143"/>
      <c r="D235" s="184"/>
      <c r="E235" s="391"/>
      <c r="F235" s="186">
        <v>8</v>
      </c>
      <c r="G235" s="61"/>
      <c r="H235" s="60"/>
      <c r="I235" s="59"/>
      <c r="J235" s="59"/>
      <c r="K235" s="59"/>
      <c r="L235" s="59"/>
      <c r="M235" s="59"/>
      <c r="N235" s="59"/>
      <c r="O235" s="58"/>
      <c r="P235" s="57">
        <v>0</v>
      </c>
      <c r="Q235" s="57">
        <v>0</v>
      </c>
      <c r="R235" s="57"/>
      <c r="S235" s="55"/>
      <c r="T235" s="55"/>
      <c r="U235" s="55"/>
      <c r="V235" s="55"/>
      <c r="W235" s="55"/>
      <c r="X235" s="55"/>
      <c r="Y235" s="55"/>
      <c r="Z235" s="55"/>
      <c r="AA235" s="55"/>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5"/>
      <c r="BE235" s="55"/>
      <c r="BF235" s="55"/>
      <c r="BG235" s="55"/>
      <c r="BH235" s="55"/>
      <c r="BI235" s="55"/>
      <c r="BJ235" s="55"/>
      <c r="BK235" s="146"/>
      <c r="BL235" s="146"/>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183" customFormat="1" outlineLevel="2" x14ac:dyDescent="0.25">
      <c r="A236" s="143"/>
      <c r="B236" s="143"/>
      <c r="C236" s="143"/>
      <c r="D236" s="184"/>
      <c r="E236" s="391"/>
      <c r="F236" s="186">
        <v>9</v>
      </c>
      <c r="G236" s="61"/>
      <c r="H236" s="60"/>
      <c r="I236" s="59"/>
      <c r="J236" s="59"/>
      <c r="K236" s="59"/>
      <c r="L236" s="59"/>
      <c r="M236" s="59"/>
      <c r="N236" s="59"/>
      <c r="O236" s="59"/>
      <c r="P236" s="58"/>
      <c r="Q236" s="57">
        <v>0</v>
      </c>
      <c r="R236" s="57"/>
      <c r="S236" s="55"/>
      <c r="T236" s="55"/>
      <c r="U236" s="55"/>
      <c r="V236" s="55"/>
      <c r="W236" s="55"/>
      <c r="X236" s="55"/>
      <c r="Y236" s="55"/>
      <c r="Z236" s="55"/>
      <c r="AA236" s="55"/>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5"/>
      <c r="BE236" s="55"/>
      <c r="BF236" s="55"/>
      <c r="BG236" s="55"/>
      <c r="BH236" s="55"/>
      <c r="BI236" s="55"/>
      <c r="BJ236" s="55"/>
      <c r="BK236" s="146"/>
      <c r="BL236" s="14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183" customFormat="1" outlineLevel="2" x14ac:dyDescent="0.25">
      <c r="A237" s="143"/>
      <c r="B237" s="143"/>
      <c r="C237" s="143"/>
      <c r="D237" s="184"/>
      <c r="E237" s="391"/>
      <c r="F237" s="187">
        <v>10</v>
      </c>
      <c r="G237" s="61"/>
      <c r="H237" s="60"/>
      <c r="I237" s="59"/>
      <c r="J237" s="59"/>
      <c r="K237" s="59"/>
      <c r="L237" s="59"/>
      <c r="M237" s="59"/>
      <c r="N237" s="59"/>
      <c r="O237" s="59"/>
      <c r="P237" s="59"/>
      <c r="Q237" s="58"/>
      <c r="R237" s="57"/>
      <c r="S237" s="55"/>
      <c r="T237" s="55"/>
      <c r="U237" s="55"/>
      <c r="V237" s="55"/>
      <c r="W237" s="55"/>
      <c r="X237" s="55"/>
      <c r="Y237" s="55"/>
      <c r="Z237" s="55"/>
      <c r="AA237" s="55"/>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5"/>
      <c r="BE237" s="55"/>
      <c r="BF237" s="55"/>
      <c r="BG237" s="55"/>
      <c r="BH237" s="55"/>
      <c r="BI237" s="55"/>
      <c r="BJ237" s="55"/>
      <c r="BK237" s="146"/>
      <c r="BL237" s="146"/>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183" customFormat="1" outlineLevel="1" x14ac:dyDescent="0.25">
      <c r="A238" s="143"/>
      <c r="B238" s="143"/>
      <c r="C238" s="143"/>
      <c r="D238" s="184">
        <v>0</v>
      </c>
      <c r="E238" s="143"/>
      <c r="F238" s="143"/>
      <c r="G238" s="54"/>
      <c r="H238" s="189">
        <v>0</v>
      </c>
      <c r="I238" s="189">
        <v>0</v>
      </c>
      <c r="J238" s="189">
        <v>0</v>
      </c>
      <c r="K238" s="189">
        <v>0</v>
      </c>
      <c r="L238" s="189">
        <v>0</v>
      </c>
      <c r="M238" s="189">
        <v>0</v>
      </c>
      <c r="N238" s="189">
        <v>0</v>
      </c>
      <c r="O238" s="189">
        <v>0</v>
      </c>
      <c r="P238" s="189">
        <v>0</v>
      </c>
      <c r="Q238" s="189">
        <v>0</v>
      </c>
      <c r="R238" s="190"/>
      <c r="S238" s="191"/>
      <c r="T238" s="191"/>
      <c r="U238" s="191"/>
      <c r="V238" s="191"/>
      <c r="W238" s="191"/>
      <c r="X238" s="191"/>
      <c r="Y238" s="191"/>
      <c r="Z238" s="191"/>
      <c r="AA238" s="191"/>
      <c r="AB238" s="192"/>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c r="AW238" s="192"/>
      <c r="AX238" s="192"/>
      <c r="AY238" s="192"/>
      <c r="AZ238" s="192"/>
      <c r="BA238" s="192"/>
      <c r="BB238" s="192"/>
      <c r="BC238" s="192"/>
      <c r="BD238" s="191"/>
      <c r="BE238" s="191"/>
      <c r="BF238" s="191"/>
      <c r="BG238" s="191"/>
      <c r="BH238" s="191"/>
      <c r="BI238" s="191"/>
      <c r="BJ238" s="191"/>
      <c r="BK238" s="146"/>
      <c r="BL238" s="146"/>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183" customFormat="1" outlineLevel="2" x14ac:dyDescent="0.25">
      <c r="A239" s="143"/>
      <c r="B239" s="143"/>
      <c r="C239" s="180">
        <v>0</v>
      </c>
      <c r="D239" s="188"/>
      <c r="E239" s="182" t="s">
        <v>23</v>
      </c>
      <c r="F239" s="181"/>
      <c r="G239" s="66"/>
      <c r="H239" s="65">
        <v>0</v>
      </c>
      <c r="I239" s="65">
        <v>0</v>
      </c>
      <c r="J239" s="65">
        <v>0</v>
      </c>
      <c r="K239" s="65">
        <v>0</v>
      </c>
      <c r="L239" s="65">
        <v>0</v>
      </c>
      <c r="M239" s="65">
        <v>0</v>
      </c>
      <c r="N239" s="65">
        <v>0</v>
      </c>
      <c r="O239" s="65">
        <v>0</v>
      </c>
      <c r="P239" s="65">
        <v>0</v>
      </c>
      <c r="Q239" s="65">
        <v>0</v>
      </c>
      <c r="R239" s="65"/>
      <c r="S239" s="55"/>
      <c r="T239" s="55"/>
      <c r="U239" s="55"/>
      <c r="V239" s="55"/>
      <c r="W239" s="55"/>
      <c r="X239" s="55"/>
      <c r="Y239" s="55"/>
      <c r="Z239" s="55"/>
      <c r="AA239" s="55"/>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5"/>
      <c r="BE239" s="55"/>
      <c r="BF239" s="55"/>
      <c r="BG239" s="55"/>
      <c r="BH239" s="55"/>
      <c r="BI239" s="55"/>
      <c r="BJ239" s="55"/>
      <c r="BK239" s="146"/>
      <c r="BL239" s="146"/>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183" customFormat="1" ht="12.75" customHeight="1" outlineLevel="2" x14ac:dyDescent="0.25">
      <c r="A240" s="143"/>
      <c r="B240" s="143"/>
      <c r="C240" s="143"/>
      <c r="D240" s="184"/>
      <c r="E240" s="390" t="s">
        <v>43</v>
      </c>
      <c r="F240" s="186">
        <v>0</v>
      </c>
      <c r="G240" s="54"/>
      <c r="H240" s="57"/>
      <c r="I240" s="57"/>
      <c r="J240" s="57"/>
      <c r="K240" s="57"/>
      <c r="L240" s="57"/>
      <c r="M240" s="64"/>
      <c r="N240" s="63"/>
      <c r="O240" s="57"/>
      <c r="P240" s="57"/>
      <c r="Q240" s="57"/>
      <c r="R240" s="57"/>
      <c r="S240" s="55"/>
      <c r="T240" s="55"/>
      <c r="U240" s="55"/>
      <c r="V240" s="55"/>
      <c r="W240" s="55"/>
      <c r="X240" s="55"/>
      <c r="Y240" s="55"/>
      <c r="Z240" s="55"/>
      <c r="AA240" s="55"/>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5"/>
      <c r="BE240" s="55"/>
      <c r="BF240" s="55"/>
      <c r="BG240" s="55"/>
      <c r="BH240" s="55"/>
      <c r="BI240" s="55"/>
      <c r="BJ240" s="55"/>
      <c r="BK240" s="146"/>
      <c r="BL240" s="146"/>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183" customFormat="1" outlineLevel="2" x14ac:dyDescent="0.25">
      <c r="A241" s="143"/>
      <c r="B241" s="143"/>
      <c r="C241" s="143"/>
      <c r="D241" s="184"/>
      <c r="E241" s="391"/>
      <c r="F241" s="186">
        <v>1</v>
      </c>
      <c r="G241" s="54"/>
      <c r="H241" s="62"/>
      <c r="I241" s="57">
        <v>0</v>
      </c>
      <c r="J241" s="57">
        <v>0</v>
      </c>
      <c r="K241" s="57">
        <v>0</v>
      </c>
      <c r="L241" s="57">
        <v>0</v>
      </c>
      <c r="M241" s="57">
        <v>0</v>
      </c>
      <c r="N241" s="57">
        <v>0</v>
      </c>
      <c r="O241" s="57">
        <v>0</v>
      </c>
      <c r="P241" s="57">
        <v>0</v>
      </c>
      <c r="Q241" s="57">
        <v>0</v>
      </c>
      <c r="R241" s="57"/>
      <c r="S241" s="55"/>
      <c r="T241" s="55"/>
      <c r="U241" s="55"/>
      <c r="V241" s="55"/>
      <c r="W241" s="55"/>
      <c r="X241" s="55"/>
      <c r="Y241" s="55"/>
      <c r="Z241" s="55"/>
      <c r="AA241" s="55"/>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5"/>
      <c r="BE241" s="55"/>
      <c r="BF241" s="55"/>
      <c r="BG241" s="55"/>
      <c r="BH241" s="55"/>
      <c r="BI241" s="55"/>
      <c r="BJ241" s="55"/>
      <c r="BK241" s="146"/>
      <c r="BL241" s="146"/>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183" customFormat="1" outlineLevel="2" x14ac:dyDescent="0.25">
      <c r="A242" s="143"/>
      <c r="B242" s="143"/>
      <c r="C242" s="143"/>
      <c r="D242" s="184"/>
      <c r="E242" s="391"/>
      <c r="F242" s="186">
        <v>2</v>
      </c>
      <c r="G242" s="54"/>
      <c r="H242" s="60"/>
      <c r="I242" s="58"/>
      <c r="J242" s="57">
        <v>0</v>
      </c>
      <c r="K242" s="57">
        <v>0</v>
      </c>
      <c r="L242" s="57">
        <v>0</v>
      </c>
      <c r="M242" s="57">
        <v>0</v>
      </c>
      <c r="N242" s="57">
        <v>0</v>
      </c>
      <c r="O242" s="57">
        <v>0</v>
      </c>
      <c r="P242" s="57">
        <v>0</v>
      </c>
      <c r="Q242" s="57">
        <v>0</v>
      </c>
      <c r="R242" s="57"/>
      <c r="S242" s="55"/>
      <c r="T242" s="55"/>
      <c r="U242" s="55"/>
      <c r="V242" s="55"/>
      <c r="W242" s="55"/>
      <c r="X242" s="55"/>
      <c r="Y242" s="55"/>
      <c r="Z242" s="55"/>
      <c r="AA242" s="55"/>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5"/>
      <c r="BE242" s="55"/>
      <c r="BF242" s="55"/>
      <c r="BG242" s="55"/>
      <c r="BH242" s="55"/>
      <c r="BI242" s="55"/>
      <c r="BJ242" s="55"/>
      <c r="BK242" s="146"/>
      <c r="BL242" s="146"/>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183" customFormat="1" outlineLevel="2" x14ac:dyDescent="0.25">
      <c r="A243" s="143"/>
      <c r="B243" s="143"/>
      <c r="C243" s="143"/>
      <c r="D243" s="184"/>
      <c r="E243" s="391"/>
      <c r="F243" s="186">
        <v>3</v>
      </c>
      <c r="G243" s="54"/>
      <c r="H243" s="60"/>
      <c r="I243" s="59"/>
      <c r="J243" s="58"/>
      <c r="K243" s="57">
        <v>0</v>
      </c>
      <c r="L243" s="57">
        <v>0</v>
      </c>
      <c r="M243" s="57">
        <v>0</v>
      </c>
      <c r="N243" s="57">
        <v>0</v>
      </c>
      <c r="O243" s="57">
        <v>0</v>
      </c>
      <c r="P243" s="57">
        <v>0</v>
      </c>
      <c r="Q243" s="57">
        <v>0</v>
      </c>
      <c r="R243" s="57"/>
      <c r="S243" s="55"/>
      <c r="T243" s="55"/>
      <c r="U243" s="55"/>
      <c r="V243" s="55"/>
      <c r="W243" s="55"/>
      <c r="X243" s="55"/>
      <c r="Y243" s="55"/>
      <c r="Z243" s="55"/>
      <c r="AA243" s="55"/>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5"/>
      <c r="BE243" s="55"/>
      <c r="BF243" s="55"/>
      <c r="BG243" s="55"/>
      <c r="BH243" s="55"/>
      <c r="BI243" s="55"/>
      <c r="BJ243" s="55"/>
      <c r="BK243" s="146"/>
      <c r="BL243" s="146"/>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183" customFormat="1" outlineLevel="2" x14ac:dyDescent="0.25">
      <c r="A244" s="143"/>
      <c r="B244" s="143"/>
      <c r="C244" s="143"/>
      <c r="D244" s="184"/>
      <c r="E244" s="391"/>
      <c r="F244" s="186">
        <v>4</v>
      </c>
      <c r="G244" s="54"/>
      <c r="H244" s="60"/>
      <c r="I244" s="59"/>
      <c r="J244" s="59"/>
      <c r="K244" s="58"/>
      <c r="L244" s="57">
        <v>0</v>
      </c>
      <c r="M244" s="57">
        <v>0</v>
      </c>
      <c r="N244" s="57">
        <v>0</v>
      </c>
      <c r="O244" s="57">
        <v>0</v>
      </c>
      <c r="P244" s="57">
        <v>0</v>
      </c>
      <c r="Q244" s="57">
        <v>0</v>
      </c>
      <c r="R244" s="57"/>
      <c r="S244" s="55"/>
      <c r="T244" s="55"/>
      <c r="U244" s="55"/>
      <c r="V244" s="55"/>
      <c r="W244" s="55"/>
      <c r="X244" s="55"/>
      <c r="Y244" s="55"/>
      <c r="Z244" s="55"/>
      <c r="AA244" s="55"/>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c r="BD244" s="55"/>
      <c r="BE244" s="55"/>
      <c r="BF244" s="55"/>
      <c r="BG244" s="55"/>
      <c r="BH244" s="55"/>
      <c r="BI244" s="55"/>
      <c r="BJ244" s="55"/>
      <c r="BK244" s="146"/>
      <c r="BL244" s="146"/>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183" customFormat="1" outlineLevel="2" x14ac:dyDescent="0.25">
      <c r="A245" s="143"/>
      <c r="B245" s="143"/>
      <c r="C245" s="143"/>
      <c r="D245" s="184"/>
      <c r="E245" s="391"/>
      <c r="F245" s="186">
        <v>5</v>
      </c>
      <c r="G245" s="61"/>
      <c r="H245" s="60"/>
      <c r="I245" s="59"/>
      <c r="J245" s="59"/>
      <c r="K245" s="59"/>
      <c r="L245" s="58"/>
      <c r="M245" s="57">
        <v>0</v>
      </c>
      <c r="N245" s="57">
        <v>0</v>
      </c>
      <c r="O245" s="57">
        <v>0</v>
      </c>
      <c r="P245" s="57">
        <v>0</v>
      </c>
      <c r="Q245" s="57">
        <v>0</v>
      </c>
      <c r="R245" s="57"/>
      <c r="S245" s="55"/>
      <c r="T245" s="55"/>
      <c r="U245" s="55"/>
      <c r="V245" s="55"/>
      <c r="W245" s="55"/>
      <c r="X245" s="55"/>
      <c r="Y245" s="55"/>
      <c r="Z245" s="55"/>
      <c r="AA245" s="55"/>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c r="BC245" s="56"/>
      <c r="BD245" s="55"/>
      <c r="BE245" s="55"/>
      <c r="BF245" s="55"/>
      <c r="BG245" s="55"/>
      <c r="BH245" s="55"/>
      <c r="BI245" s="55"/>
      <c r="BJ245" s="55"/>
      <c r="BK245" s="146"/>
      <c r="BL245" s="146"/>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183" customFormat="1" outlineLevel="2" x14ac:dyDescent="0.25">
      <c r="A246" s="143"/>
      <c r="B246" s="143"/>
      <c r="C246" s="143"/>
      <c r="D246" s="184"/>
      <c r="E246" s="391"/>
      <c r="F246" s="186">
        <v>6</v>
      </c>
      <c r="G246" s="61"/>
      <c r="H246" s="60"/>
      <c r="I246" s="59"/>
      <c r="J246" s="59"/>
      <c r="K246" s="59"/>
      <c r="L246" s="59"/>
      <c r="M246" s="58"/>
      <c r="N246" s="57">
        <v>0</v>
      </c>
      <c r="O246" s="57">
        <v>0</v>
      </c>
      <c r="P246" s="57">
        <v>0</v>
      </c>
      <c r="Q246" s="57">
        <v>0</v>
      </c>
      <c r="R246" s="57"/>
      <c r="S246" s="55"/>
      <c r="T246" s="55"/>
      <c r="U246" s="55"/>
      <c r="V246" s="55"/>
      <c r="W246" s="55"/>
      <c r="X246" s="55"/>
      <c r="Y246" s="55"/>
      <c r="Z246" s="55"/>
      <c r="AA246" s="55"/>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c r="BC246" s="56"/>
      <c r="BD246" s="55"/>
      <c r="BE246" s="55"/>
      <c r="BF246" s="55"/>
      <c r="BG246" s="55"/>
      <c r="BH246" s="55"/>
      <c r="BI246" s="55"/>
      <c r="BJ246" s="55"/>
      <c r="BK246" s="146"/>
      <c r="BL246" s="1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183" customFormat="1" outlineLevel="2" x14ac:dyDescent="0.25">
      <c r="A247" s="143"/>
      <c r="B247" s="143"/>
      <c r="C247" s="143"/>
      <c r="D247" s="184"/>
      <c r="E247" s="391"/>
      <c r="F247" s="186">
        <v>7</v>
      </c>
      <c r="G247" s="61"/>
      <c r="H247" s="60"/>
      <c r="I247" s="59"/>
      <c r="J247" s="59"/>
      <c r="K247" s="59"/>
      <c r="L247" s="59"/>
      <c r="M247" s="59"/>
      <c r="N247" s="58"/>
      <c r="O247" s="57">
        <v>0</v>
      </c>
      <c r="P247" s="57">
        <v>0</v>
      </c>
      <c r="Q247" s="57">
        <v>0</v>
      </c>
      <c r="R247" s="57"/>
      <c r="S247" s="55"/>
      <c r="T247" s="55"/>
      <c r="U247" s="55"/>
      <c r="V247" s="55"/>
      <c r="W247" s="55"/>
      <c r="X247" s="55"/>
      <c r="Y247" s="55"/>
      <c r="Z247" s="55"/>
      <c r="AA247" s="55"/>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c r="BC247" s="56"/>
      <c r="BD247" s="55"/>
      <c r="BE247" s="55"/>
      <c r="BF247" s="55"/>
      <c r="BG247" s="55"/>
      <c r="BH247" s="55"/>
      <c r="BI247" s="55"/>
      <c r="BJ247" s="55"/>
      <c r="BK247" s="146"/>
      <c r="BL247" s="146"/>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183" customFormat="1" outlineLevel="2" x14ac:dyDescent="0.25">
      <c r="A248" s="143"/>
      <c r="B248" s="143"/>
      <c r="C248" s="143"/>
      <c r="D248" s="184"/>
      <c r="E248" s="391"/>
      <c r="F248" s="186">
        <v>8</v>
      </c>
      <c r="G248" s="61"/>
      <c r="H248" s="60"/>
      <c r="I248" s="59"/>
      <c r="J248" s="59"/>
      <c r="K248" s="59"/>
      <c r="L248" s="59"/>
      <c r="M248" s="59"/>
      <c r="N248" s="59"/>
      <c r="O248" s="58"/>
      <c r="P248" s="57">
        <v>0</v>
      </c>
      <c r="Q248" s="57">
        <v>0</v>
      </c>
      <c r="R248" s="57"/>
      <c r="S248" s="55"/>
      <c r="T248" s="55"/>
      <c r="U248" s="55"/>
      <c r="V248" s="55"/>
      <c r="W248" s="55"/>
      <c r="X248" s="55"/>
      <c r="Y248" s="55"/>
      <c r="Z248" s="55"/>
      <c r="AA248" s="55"/>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c r="BC248" s="56"/>
      <c r="BD248" s="55"/>
      <c r="BE248" s="55"/>
      <c r="BF248" s="55"/>
      <c r="BG248" s="55"/>
      <c r="BH248" s="55"/>
      <c r="BI248" s="55"/>
      <c r="BJ248" s="55"/>
      <c r="BK248" s="146"/>
      <c r="BL248" s="146"/>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183" customFormat="1" outlineLevel="2" x14ac:dyDescent="0.25">
      <c r="A249" s="143"/>
      <c r="B249" s="143"/>
      <c r="C249" s="143"/>
      <c r="D249" s="184"/>
      <c r="E249" s="391"/>
      <c r="F249" s="186">
        <v>9</v>
      </c>
      <c r="G249" s="61"/>
      <c r="H249" s="60"/>
      <c r="I249" s="59"/>
      <c r="J249" s="59"/>
      <c r="K249" s="59"/>
      <c r="L249" s="59"/>
      <c r="M249" s="59"/>
      <c r="N249" s="59"/>
      <c r="O249" s="59"/>
      <c r="P249" s="58"/>
      <c r="Q249" s="57">
        <v>0</v>
      </c>
      <c r="R249" s="57"/>
      <c r="S249" s="55"/>
      <c r="T249" s="55"/>
      <c r="U249" s="55"/>
      <c r="V249" s="55"/>
      <c r="W249" s="55"/>
      <c r="X249" s="55"/>
      <c r="Y249" s="55"/>
      <c r="Z249" s="55"/>
      <c r="AA249" s="55"/>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5"/>
      <c r="BE249" s="55"/>
      <c r="BF249" s="55"/>
      <c r="BG249" s="55"/>
      <c r="BH249" s="55"/>
      <c r="BI249" s="55"/>
      <c r="BJ249" s="55"/>
      <c r="BK249" s="146"/>
      <c r="BL249" s="146"/>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183" customFormat="1" outlineLevel="2" x14ac:dyDescent="0.25">
      <c r="A250" s="143"/>
      <c r="B250" s="143"/>
      <c r="C250" s="143"/>
      <c r="D250" s="184"/>
      <c r="E250" s="391"/>
      <c r="F250" s="187">
        <v>10</v>
      </c>
      <c r="G250" s="61"/>
      <c r="H250" s="60"/>
      <c r="I250" s="59"/>
      <c r="J250" s="59"/>
      <c r="K250" s="59"/>
      <c r="L250" s="59"/>
      <c r="M250" s="59"/>
      <c r="N250" s="59"/>
      <c r="O250" s="59"/>
      <c r="P250" s="59"/>
      <c r="Q250" s="58"/>
      <c r="R250" s="57"/>
      <c r="S250" s="55"/>
      <c r="T250" s="55"/>
      <c r="U250" s="55"/>
      <c r="V250" s="55"/>
      <c r="W250" s="55"/>
      <c r="X250" s="55"/>
      <c r="Y250" s="55"/>
      <c r="Z250" s="55"/>
      <c r="AA250" s="55"/>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c r="BB250" s="56"/>
      <c r="BC250" s="56"/>
      <c r="BD250" s="55"/>
      <c r="BE250" s="55"/>
      <c r="BF250" s="55"/>
      <c r="BG250" s="55"/>
      <c r="BH250" s="55"/>
      <c r="BI250" s="55"/>
      <c r="BJ250" s="55"/>
      <c r="BK250" s="146"/>
      <c r="BL250" s="146"/>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183" customFormat="1" outlineLevel="1" x14ac:dyDescent="0.25">
      <c r="A251" s="143"/>
      <c r="B251" s="143"/>
      <c r="C251" s="143"/>
      <c r="D251" s="184">
        <v>0</v>
      </c>
      <c r="E251" s="143"/>
      <c r="F251" s="143"/>
      <c r="G251" s="54"/>
      <c r="H251" s="189">
        <v>0</v>
      </c>
      <c r="I251" s="189">
        <v>0</v>
      </c>
      <c r="J251" s="189">
        <v>0</v>
      </c>
      <c r="K251" s="189">
        <v>0</v>
      </c>
      <c r="L251" s="189">
        <v>0</v>
      </c>
      <c r="M251" s="189">
        <v>0</v>
      </c>
      <c r="N251" s="189">
        <v>0</v>
      </c>
      <c r="O251" s="189">
        <v>0</v>
      </c>
      <c r="P251" s="189">
        <v>0</v>
      </c>
      <c r="Q251" s="189">
        <v>0</v>
      </c>
      <c r="R251" s="190"/>
      <c r="S251" s="191"/>
      <c r="T251" s="191"/>
      <c r="U251" s="191"/>
      <c r="V251" s="191"/>
      <c r="W251" s="191"/>
      <c r="X251" s="191"/>
      <c r="Y251" s="191"/>
      <c r="Z251" s="191"/>
      <c r="AA251" s="191"/>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2"/>
      <c r="AY251" s="192"/>
      <c r="AZ251" s="192"/>
      <c r="BA251" s="192"/>
      <c r="BB251" s="192"/>
      <c r="BC251" s="192"/>
      <c r="BD251" s="191"/>
      <c r="BE251" s="191"/>
      <c r="BF251" s="191"/>
      <c r="BG251" s="191"/>
      <c r="BH251" s="191"/>
      <c r="BI251" s="191"/>
      <c r="BJ251" s="191"/>
      <c r="BK251" s="146"/>
      <c r="BL251" s="146"/>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183" customFormat="1" outlineLevel="2" x14ac:dyDescent="0.25">
      <c r="A252" s="143"/>
      <c r="B252" s="143"/>
      <c r="C252" s="180">
        <v>0</v>
      </c>
      <c r="D252" s="188"/>
      <c r="E252" s="182" t="s">
        <v>23</v>
      </c>
      <c r="F252" s="181"/>
      <c r="G252" s="66"/>
      <c r="H252" s="65">
        <v>0</v>
      </c>
      <c r="I252" s="65">
        <v>0</v>
      </c>
      <c r="J252" s="65">
        <v>0</v>
      </c>
      <c r="K252" s="65">
        <v>0</v>
      </c>
      <c r="L252" s="65">
        <v>0</v>
      </c>
      <c r="M252" s="65">
        <v>0</v>
      </c>
      <c r="N252" s="65">
        <v>0</v>
      </c>
      <c r="O252" s="65">
        <v>0</v>
      </c>
      <c r="P252" s="65">
        <v>0</v>
      </c>
      <c r="Q252" s="65">
        <v>0</v>
      </c>
      <c r="R252" s="65"/>
      <c r="S252" s="55"/>
      <c r="T252" s="55"/>
      <c r="U252" s="55"/>
      <c r="V252" s="55"/>
      <c r="W252" s="55"/>
      <c r="X252" s="55"/>
      <c r="Y252" s="55"/>
      <c r="Z252" s="55"/>
      <c r="AA252" s="55"/>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c r="AZ252" s="56"/>
      <c r="BA252" s="56"/>
      <c r="BB252" s="56"/>
      <c r="BC252" s="56"/>
      <c r="BD252" s="55"/>
      <c r="BE252" s="55"/>
      <c r="BF252" s="55"/>
      <c r="BG252" s="55"/>
      <c r="BH252" s="55"/>
      <c r="BI252" s="55"/>
      <c r="BJ252" s="55"/>
      <c r="BK252" s="146"/>
      <c r="BL252" s="146"/>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183" customFormat="1" ht="12.75" customHeight="1" outlineLevel="2" x14ac:dyDescent="0.25">
      <c r="A253" s="143"/>
      <c r="B253" s="143"/>
      <c r="C253" s="143"/>
      <c r="D253" s="184"/>
      <c r="E253" s="390" t="s">
        <v>43</v>
      </c>
      <c r="F253" s="186">
        <v>0</v>
      </c>
      <c r="G253" s="54"/>
      <c r="H253" s="57"/>
      <c r="I253" s="57"/>
      <c r="J253" s="57"/>
      <c r="K253" s="57"/>
      <c r="L253" s="57"/>
      <c r="M253" s="64"/>
      <c r="N253" s="63"/>
      <c r="O253" s="57"/>
      <c r="P253" s="57"/>
      <c r="Q253" s="57"/>
      <c r="R253" s="57"/>
      <c r="S253" s="55"/>
      <c r="T253" s="55"/>
      <c r="U253" s="55"/>
      <c r="V253" s="55"/>
      <c r="W253" s="55"/>
      <c r="X253" s="55"/>
      <c r="Y253" s="55"/>
      <c r="Z253" s="55"/>
      <c r="AA253" s="55"/>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c r="BC253" s="56"/>
      <c r="BD253" s="55"/>
      <c r="BE253" s="55"/>
      <c r="BF253" s="55"/>
      <c r="BG253" s="55"/>
      <c r="BH253" s="55"/>
      <c r="BI253" s="55"/>
      <c r="BJ253" s="55"/>
      <c r="BK253" s="146"/>
      <c r="BL253" s="146"/>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183" customFormat="1" outlineLevel="2" x14ac:dyDescent="0.25">
      <c r="A254" s="143"/>
      <c r="B254" s="143"/>
      <c r="C254" s="143"/>
      <c r="D254" s="184"/>
      <c r="E254" s="391"/>
      <c r="F254" s="186">
        <v>1</v>
      </c>
      <c r="G254" s="54"/>
      <c r="H254" s="62"/>
      <c r="I254" s="57">
        <v>0</v>
      </c>
      <c r="J254" s="57">
        <v>0</v>
      </c>
      <c r="K254" s="57">
        <v>0</v>
      </c>
      <c r="L254" s="57">
        <v>0</v>
      </c>
      <c r="M254" s="57">
        <v>0</v>
      </c>
      <c r="N254" s="57">
        <v>0</v>
      </c>
      <c r="O254" s="57">
        <v>0</v>
      </c>
      <c r="P254" s="57">
        <v>0</v>
      </c>
      <c r="Q254" s="57">
        <v>0</v>
      </c>
      <c r="R254" s="57"/>
      <c r="S254" s="55"/>
      <c r="T254" s="55"/>
      <c r="U254" s="55"/>
      <c r="V254" s="55"/>
      <c r="W254" s="55"/>
      <c r="X254" s="55"/>
      <c r="Y254" s="55"/>
      <c r="Z254" s="55"/>
      <c r="AA254" s="55"/>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5"/>
      <c r="BE254" s="55"/>
      <c r="BF254" s="55"/>
      <c r="BG254" s="55"/>
      <c r="BH254" s="55"/>
      <c r="BI254" s="55"/>
      <c r="BJ254" s="55"/>
      <c r="BK254" s="146"/>
      <c r="BL254" s="146"/>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183" customFormat="1" outlineLevel="2" x14ac:dyDescent="0.25">
      <c r="A255" s="143"/>
      <c r="B255" s="143"/>
      <c r="C255" s="143"/>
      <c r="D255" s="184"/>
      <c r="E255" s="391"/>
      <c r="F255" s="186">
        <v>2</v>
      </c>
      <c r="G255" s="54"/>
      <c r="H255" s="60"/>
      <c r="I255" s="58"/>
      <c r="J255" s="57">
        <v>0</v>
      </c>
      <c r="K255" s="57">
        <v>0</v>
      </c>
      <c r="L255" s="57">
        <v>0</v>
      </c>
      <c r="M255" s="57">
        <v>0</v>
      </c>
      <c r="N255" s="57">
        <v>0</v>
      </c>
      <c r="O255" s="57">
        <v>0</v>
      </c>
      <c r="P255" s="57">
        <v>0</v>
      </c>
      <c r="Q255" s="57">
        <v>0</v>
      </c>
      <c r="R255" s="57"/>
      <c r="S255" s="55"/>
      <c r="T255" s="55"/>
      <c r="U255" s="55"/>
      <c r="V255" s="55"/>
      <c r="W255" s="55"/>
      <c r="X255" s="55"/>
      <c r="Y255" s="55"/>
      <c r="Z255" s="55"/>
      <c r="AA255" s="55"/>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c r="AY255" s="56"/>
      <c r="AZ255" s="56"/>
      <c r="BA255" s="56"/>
      <c r="BB255" s="56"/>
      <c r="BC255" s="56"/>
      <c r="BD255" s="55"/>
      <c r="BE255" s="55"/>
      <c r="BF255" s="55"/>
      <c r="BG255" s="55"/>
      <c r="BH255" s="55"/>
      <c r="BI255" s="55"/>
      <c r="BJ255" s="55"/>
      <c r="BK255" s="146"/>
      <c r="BL255" s="146"/>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183" customFormat="1" outlineLevel="2" x14ac:dyDescent="0.25">
      <c r="A256" s="143"/>
      <c r="B256" s="143"/>
      <c r="C256" s="143"/>
      <c r="D256" s="184"/>
      <c r="E256" s="391"/>
      <c r="F256" s="186">
        <v>3</v>
      </c>
      <c r="G256" s="54"/>
      <c r="H256" s="60"/>
      <c r="I256" s="59"/>
      <c r="J256" s="58"/>
      <c r="K256" s="57">
        <v>0</v>
      </c>
      <c r="L256" s="57">
        <v>0</v>
      </c>
      <c r="M256" s="57">
        <v>0</v>
      </c>
      <c r="N256" s="57">
        <v>0</v>
      </c>
      <c r="O256" s="57">
        <v>0</v>
      </c>
      <c r="P256" s="57">
        <v>0</v>
      </c>
      <c r="Q256" s="57">
        <v>0</v>
      </c>
      <c r="R256" s="57"/>
      <c r="S256" s="55"/>
      <c r="T256" s="55"/>
      <c r="U256" s="55"/>
      <c r="V256" s="55"/>
      <c r="W256" s="55"/>
      <c r="X256" s="55"/>
      <c r="Y256" s="55"/>
      <c r="Z256" s="55"/>
      <c r="AA256" s="55"/>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c r="AX256" s="56"/>
      <c r="AY256" s="56"/>
      <c r="AZ256" s="56"/>
      <c r="BA256" s="56"/>
      <c r="BB256" s="56"/>
      <c r="BC256" s="56"/>
      <c r="BD256" s="55"/>
      <c r="BE256" s="55"/>
      <c r="BF256" s="55"/>
      <c r="BG256" s="55"/>
      <c r="BH256" s="55"/>
      <c r="BI256" s="55"/>
      <c r="BJ256" s="55"/>
      <c r="BK256" s="146"/>
      <c r="BL256" s="14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183" customFormat="1" outlineLevel="2" x14ac:dyDescent="0.25">
      <c r="A257" s="143"/>
      <c r="B257" s="143"/>
      <c r="C257" s="143"/>
      <c r="D257" s="184"/>
      <c r="E257" s="391"/>
      <c r="F257" s="186">
        <v>4</v>
      </c>
      <c r="G257" s="54"/>
      <c r="H257" s="60"/>
      <c r="I257" s="59"/>
      <c r="J257" s="59"/>
      <c r="K257" s="58"/>
      <c r="L257" s="57">
        <v>0</v>
      </c>
      <c r="M257" s="57">
        <v>0</v>
      </c>
      <c r="N257" s="57">
        <v>0</v>
      </c>
      <c r="O257" s="57">
        <v>0</v>
      </c>
      <c r="P257" s="57">
        <v>0</v>
      </c>
      <c r="Q257" s="57">
        <v>0</v>
      </c>
      <c r="R257" s="57"/>
      <c r="S257" s="55"/>
      <c r="T257" s="55"/>
      <c r="U257" s="55"/>
      <c r="V257" s="55"/>
      <c r="W257" s="55"/>
      <c r="X257" s="55"/>
      <c r="Y257" s="55"/>
      <c r="Z257" s="55"/>
      <c r="AA257" s="55"/>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c r="AZ257" s="56"/>
      <c r="BA257" s="56"/>
      <c r="BB257" s="56"/>
      <c r="BC257" s="56"/>
      <c r="BD257" s="55"/>
      <c r="BE257" s="55"/>
      <c r="BF257" s="55"/>
      <c r="BG257" s="55"/>
      <c r="BH257" s="55"/>
      <c r="BI257" s="55"/>
      <c r="BJ257" s="55"/>
      <c r="BK257" s="55"/>
      <c r="BL257" s="146"/>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183" customFormat="1" outlineLevel="2" x14ac:dyDescent="0.25">
      <c r="A258" s="143"/>
      <c r="B258" s="143"/>
      <c r="C258" s="143"/>
      <c r="D258" s="184"/>
      <c r="E258" s="391"/>
      <c r="F258" s="186">
        <v>5</v>
      </c>
      <c r="G258" s="61"/>
      <c r="H258" s="60"/>
      <c r="I258" s="59"/>
      <c r="J258" s="59"/>
      <c r="K258" s="59"/>
      <c r="L258" s="58"/>
      <c r="M258" s="57">
        <v>0</v>
      </c>
      <c r="N258" s="57">
        <v>0</v>
      </c>
      <c r="O258" s="57">
        <v>0</v>
      </c>
      <c r="P258" s="57">
        <v>0</v>
      </c>
      <c r="Q258" s="57">
        <v>0</v>
      </c>
      <c r="R258" s="57"/>
      <c r="S258" s="55"/>
      <c r="T258" s="55"/>
      <c r="U258" s="55"/>
      <c r="V258" s="55"/>
      <c r="W258" s="55"/>
      <c r="X258" s="55"/>
      <c r="Y258" s="55"/>
      <c r="Z258" s="55"/>
      <c r="AA258" s="55"/>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56"/>
      <c r="BB258" s="56"/>
      <c r="BC258" s="56"/>
      <c r="BD258" s="55"/>
      <c r="BE258" s="55"/>
      <c r="BF258" s="55"/>
      <c r="BG258" s="55"/>
      <c r="BH258" s="55"/>
      <c r="BI258" s="55"/>
      <c r="BJ258" s="55"/>
      <c r="BK258" s="146"/>
      <c r="BL258" s="146"/>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183" customFormat="1" outlineLevel="2" x14ac:dyDescent="0.25">
      <c r="A259" s="143"/>
      <c r="B259" s="143"/>
      <c r="C259" s="143"/>
      <c r="D259" s="184"/>
      <c r="E259" s="391"/>
      <c r="F259" s="186">
        <v>6</v>
      </c>
      <c r="G259" s="61"/>
      <c r="H259" s="60"/>
      <c r="I259" s="59"/>
      <c r="J259" s="59"/>
      <c r="K259" s="59"/>
      <c r="L259" s="59"/>
      <c r="M259" s="58"/>
      <c r="N259" s="57">
        <v>0</v>
      </c>
      <c r="O259" s="57">
        <v>0</v>
      </c>
      <c r="P259" s="57">
        <v>0</v>
      </c>
      <c r="Q259" s="57">
        <v>0</v>
      </c>
      <c r="R259" s="57"/>
      <c r="S259" s="55"/>
      <c r="T259" s="55"/>
      <c r="U259" s="55"/>
      <c r="V259" s="55"/>
      <c r="W259" s="55"/>
      <c r="X259" s="55"/>
      <c r="Y259" s="55"/>
      <c r="Z259" s="55"/>
      <c r="AA259" s="55"/>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c r="AZ259" s="56"/>
      <c r="BA259" s="56"/>
      <c r="BB259" s="56"/>
      <c r="BC259" s="56"/>
      <c r="BD259" s="55"/>
      <c r="BE259" s="55"/>
      <c r="BF259" s="55"/>
      <c r="BG259" s="55"/>
      <c r="BH259" s="55"/>
      <c r="BI259" s="55"/>
      <c r="BJ259" s="55"/>
      <c r="BK259" s="146"/>
      <c r="BL259" s="146"/>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183" customFormat="1" outlineLevel="2" x14ac:dyDescent="0.25">
      <c r="A260" s="143"/>
      <c r="B260" s="143"/>
      <c r="C260" s="143"/>
      <c r="D260" s="184"/>
      <c r="E260" s="391"/>
      <c r="F260" s="186">
        <v>7</v>
      </c>
      <c r="G260" s="61"/>
      <c r="H260" s="60"/>
      <c r="I260" s="59"/>
      <c r="J260" s="59"/>
      <c r="K260" s="59"/>
      <c r="L260" s="59"/>
      <c r="M260" s="59"/>
      <c r="N260" s="58"/>
      <c r="O260" s="57">
        <v>0</v>
      </c>
      <c r="P260" s="57">
        <v>0</v>
      </c>
      <c r="Q260" s="57">
        <v>0</v>
      </c>
      <c r="R260" s="57"/>
      <c r="S260" s="55"/>
      <c r="T260" s="55"/>
      <c r="U260" s="55"/>
      <c r="V260" s="55"/>
      <c r="W260" s="55"/>
      <c r="X260" s="55"/>
      <c r="Y260" s="55"/>
      <c r="Z260" s="55"/>
      <c r="AA260" s="55"/>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56"/>
      <c r="BB260" s="56"/>
      <c r="BC260" s="56"/>
      <c r="BD260" s="55"/>
      <c r="BE260" s="55"/>
      <c r="BF260" s="55"/>
      <c r="BG260" s="55"/>
      <c r="BH260" s="55"/>
      <c r="BI260" s="55"/>
      <c r="BJ260" s="55"/>
      <c r="BK260" s="146"/>
      <c r="BL260" s="146"/>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183" customFormat="1" outlineLevel="2" x14ac:dyDescent="0.25">
      <c r="A261" s="143"/>
      <c r="B261" s="143"/>
      <c r="C261" s="143"/>
      <c r="D261" s="184"/>
      <c r="E261" s="391"/>
      <c r="F261" s="186">
        <v>8</v>
      </c>
      <c r="G261" s="61"/>
      <c r="H261" s="60"/>
      <c r="I261" s="59"/>
      <c r="J261" s="59"/>
      <c r="K261" s="59"/>
      <c r="L261" s="59"/>
      <c r="M261" s="59"/>
      <c r="N261" s="59"/>
      <c r="O261" s="58"/>
      <c r="P261" s="57">
        <v>0</v>
      </c>
      <c r="Q261" s="57">
        <v>0</v>
      </c>
      <c r="R261" s="57"/>
      <c r="S261" s="55"/>
      <c r="T261" s="55"/>
      <c r="U261" s="55"/>
      <c r="V261" s="55"/>
      <c r="W261" s="55"/>
      <c r="X261" s="55"/>
      <c r="Y261" s="55"/>
      <c r="Z261" s="55"/>
      <c r="AA261" s="55"/>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56"/>
      <c r="AX261" s="56"/>
      <c r="AY261" s="56"/>
      <c r="AZ261" s="56"/>
      <c r="BA261" s="56"/>
      <c r="BB261" s="56"/>
      <c r="BC261" s="56"/>
      <c r="BD261" s="55"/>
      <c r="BE261" s="55"/>
      <c r="BF261" s="55"/>
      <c r="BG261" s="55"/>
      <c r="BH261" s="55"/>
      <c r="BI261" s="55"/>
      <c r="BJ261" s="55"/>
      <c r="BK261" s="146"/>
      <c r="BL261" s="146"/>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183" customFormat="1" outlineLevel="2" x14ac:dyDescent="0.25">
      <c r="A262" s="143"/>
      <c r="B262" s="143"/>
      <c r="C262" s="143"/>
      <c r="D262" s="184"/>
      <c r="E262" s="391"/>
      <c r="F262" s="186">
        <v>9</v>
      </c>
      <c r="G262" s="61"/>
      <c r="H262" s="60"/>
      <c r="I262" s="59"/>
      <c r="J262" s="59"/>
      <c r="K262" s="59"/>
      <c r="L262" s="59"/>
      <c r="M262" s="59"/>
      <c r="N262" s="59"/>
      <c r="O262" s="59"/>
      <c r="P262" s="58"/>
      <c r="Q262" s="57">
        <v>0</v>
      </c>
      <c r="R262" s="57"/>
      <c r="S262" s="55"/>
      <c r="T262" s="55"/>
      <c r="U262" s="55"/>
      <c r="V262" s="55"/>
      <c r="W262" s="55"/>
      <c r="X262" s="55"/>
      <c r="Y262" s="55"/>
      <c r="Z262" s="55"/>
      <c r="AA262" s="55"/>
      <c r="AB262" s="56"/>
      <c r="AC262" s="56"/>
      <c r="AD262" s="56"/>
      <c r="AE262" s="56"/>
      <c r="AF262" s="56"/>
      <c r="AG262" s="56"/>
      <c r="AH262" s="56"/>
      <c r="AI262" s="56"/>
      <c r="AJ262" s="56"/>
      <c r="AK262" s="56"/>
      <c r="AL262" s="56"/>
      <c r="AM262" s="56"/>
      <c r="AN262" s="56"/>
      <c r="AO262" s="56"/>
      <c r="AP262" s="56"/>
      <c r="AQ262" s="56"/>
      <c r="AR262" s="56"/>
      <c r="AS262" s="56"/>
      <c r="AT262" s="56"/>
      <c r="AU262" s="56"/>
      <c r="AV262" s="56"/>
      <c r="AW262" s="56"/>
      <c r="AX262" s="56"/>
      <c r="AY262" s="56"/>
      <c r="AZ262" s="56"/>
      <c r="BA262" s="56"/>
      <c r="BB262" s="56"/>
      <c r="BC262" s="56"/>
      <c r="BD262" s="55"/>
      <c r="BE262" s="55"/>
      <c r="BF262" s="55"/>
      <c r="BG262" s="55"/>
      <c r="BH262" s="55"/>
      <c r="BI262" s="55"/>
      <c r="BJ262" s="55"/>
      <c r="BK262" s="146"/>
      <c r="BL262" s="146"/>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183" customFormat="1" outlineLevel="2" x14ac:dyDescent="0.25">
      <c r="A263" s="143"/>
      <c r="B263" s="143"/>
      <c r="C263" s="143"/>
      <c r="D263" s="184"/>
      <c r="E263" s="391"/>
      <c r="F263" s="187">
        <v>10</v>
      </c>
      <c r="G263" s="61"/>
      <c r="H263" s="60"/>
      <c r="I263" s="59"/>
      <c r="J263" s="59"/>
      <c r="K263" s="59"/>
      <c r="L263" s="59"/>
      <c r="M263" s="59"/>
      <c r="N263" s="59"/>
      <c r="O263" s="59"/>
      <c r="P263" s="59"/>
      <c r="Q263" s="58"/>
      <c r="R263" s="57"/>
      <c r="S263" s="55"/>
      <c r="T263" s="55"/>
      <c r="U263" s="55"/>
      <c r="V263" s="55"/>
      <c r="W263" s="55"/>
      <c r="X263" s="55"/>
      <c r="Y263" s="55"/>
      <c r="Z263" s="55"/>
      <c r="AA263" s="55"/>
      <c r="AB263" s="56"/>
      <c r="AC263" s="56"/>
      <c r="AD263" s="56"/>
      <c r="AE263" s="56"/>
      <c r="AF263" s="56"/>
      <c r="AG263" s="56"/>
      <c r="AH263" s="56"/>
      <c r="AI263" s="56"/>
      <c r="AJ263" s="56"/>
      <c r="AK263" s="56"/>
      <c r="AL263" s="56"/>
      <c r="AM263" s="56"/>
      <c r="AN263" s="56"/>
      <c r="AO263" s="56"/>
      <c r="AP263" s="56"/>
      <c r="AQ263" s="56"/>
      <c r="AR263" s="56"/>
      <c r="AS263" s="56"/>
      <c r="AT263" s="56"/>
      <c r="AU263" s="56"/>
      <c r="AV263" s="56"/>
      <c r="AW263" s="56"/>
      <c r="AX263" s="56"/>
      <c r="AY263" s="56"/>
      <c r="AZ263" s="56"/>
      <c r="BA263" s="56"/>
      <c r="BB263" s="56"/>
      <c r="BC263" s="56"/>
      <c r="BD263" s="55"/>
      <c r="BE263" s="55"/>
      <c r="BF263" s="55"/>
      <c r="BG263" s="55"/>
      <c r="BH263" s="55"/>
      <c r="BI263" s="55"/>
      <c r="BJ263" s="55"/>
      <c r="BK263" s="146"/>
      <c r="BL263" s="146"/>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183" customFormat="1" outlineLevel="1" x14ac:dyDescent="0.25">
      <c r="A264" s="143"/>
      <c r="B264" s="143"/>
      <c r="C264" s="143"/>
      <c r="D264" s="184">
        <v>0</v>
      </c>
      <c r="E264" s="143"/>
      <c r="F264" s="143"/>
      <c r="G264" s="54"/>
      <c r="H264" s="189">
        <v>0</v>
      </c>
      <c r="I264" s="189">
        <v>0</v>
      </c>
      <c r="J264" s="189">
        <v>0</v>
      </c>
      <c r="K264" s="189">
        <v>0</v>
      </c>
      <c r="L264" s="189">
        <v>0</v>
      </c>
      <c r="M264" s="189">
        <v>0</v>
      </c>
      <c r="N264" s="189">
        <v>0</v>
      </c>
      <c r="O264" s="189">
        <v>0</v>
      </c>
      <c r="P264" s="189">
        <v>0</v>
      </c>
      <c r="Q264" s="189">
        <v>0</v>
      </c>
      <c r="R264" s="190"/>
      <c r="S264" s="191"/>
      <c r="T264" s="191"/>
      <c r="U264" s="191"/>
      <c r="V264" s="191"/>
      <c r="W264" s="191"/>
      <c r="X264" s="191"/>
      <c r="Y264" s="191"/>
      <c r="Z264" s="191"/>
      <c r="AA264" s="191"/>
      <c r="AB264" s="192"/>
      <c r="AC264" s="192"/>
      <c r="AD264" s="192"/>
      <c r="AE264" s="192"/>
      <c r="AF264" s="192"/>
      <c r="AG264" s="192"/>
      <c r="AH264" s="192"/>
      <c r="AI264" s="192"/>
      <c r="AJ264" s="192"/>
      <c r="AK264" s="192"/>
      <c r="AL264" s="192"/>
      <c r="AM264" s="192"/>
      <c r="AN264" s="192"/>
      <c r="AO264" s="192"/>
      <c r="AP264" s="192"/>
      <c r="AQ264" s="192"/>
      <c r="AR264" s="192"/>
      <c r="AS264" s="192"/>
      <c r="AT264" s="192"/>
      <c r="AU264" s="192"/>
      <c r="AV264" s="192"/>
      <c r="AW264" s="192"/>
      <c r="AX264" s="192"/>
      <c r="AY264" s="192"/>
      <c r="AZ264" s="192"/>
      <c r="BA264" s="192"/>
      <c r="BB264" s="192"/>
      <c r="BC264" s="192"/>
      <c r="BD264" s="191"/>
      <c r="BE264" s="191"/>
      <c r="BF264" s="191"/>
      <c r="BG264" s="191"/>
      <c r="BH264" s="191"/>
      <c r="BI264" s="191"/>
      <c r="BJ264" s="191"/>
      <c r="BK264" s="146"/>
      <c r="BL264" s="146"/>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183" customFormat="1" outlineLevel="2" x14ac:dyDescent="0.25">
      <c r="A265" s="143"/>
      <c r="B265" s="143"/>
      <c r="C265" s="180">
        <v>0</v>
      </c>
      <c r="D265" s="188"/>
      <c r="E265" s="182" t="s">
        <v>23</v>
      </c>
      <c r="F265" s="181"/>
      <c r="G265" s="66"/>
      <c r="H265" s="65">
        <v>0</v>
      </c>
      <c r="I265" s="65">
        <v>0</v>
      </c>
      <c r="J265" s="65">
        <v>0</v>
      </c>
      <c r="K265" s="65">
        <v>0</v>
      </c>
      <c r="L265" s="65">
        <v>0</v>
      </c>
      <c r="M265" s="65">
        <v>0</v>
      </c>
      <c r="N265" s="65">
        <v>0</v>
      </c>
      <c r="O265" s="65">
        <v>0</v>
      </c>
      <c r="P265" s="65">
        <v>0</v>
      </c>
      <c r="Q265" s="65">
        <v>0</v>
      </c>
      <c r="R265" s="65"/>
      <c r="S265" s="55"/>
      <c r="T265" s="55"/>
      <c r="U265" s="55"/>
      <c r="V265" s="55"/>
      <c r="W265" s="55"/>
      <c r="X265" s="55"/>
      <c r="Y265" s="55"/>
      <c r="Z265" s="55"/>
      <c r="AA265" s="55"/>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c r="AZ265" s="56"/>
      <c r="BA265" s="56"/>
      <c r="BB265" s="56"/>
      <c r="BC265" s="56"/>
      <c r="BD265" s="55"/>
      <c r="BE265" s="55"/>
      <c r="BF265" s="55"/>
      <c r="BG265" s="55"/>
      <c r="BH265" s="55"/>
      <c r="BI265" s="55"/>
      <c r="BJ265" s="55"/>
      <c r="BK265" s="146"/>
      <c r="BL265" s="146"/>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183" customFormat="1" ht="12.75" customHeight="1" outlineLevel="2" x14ac:dyDescent="0.25">
      <c r="A266" s="143"/>
      <c r="B266" s="143"/>
      <c r="C266" s="143"/>
      <c r="D266" s="184"/>
      <c r="E266" s="390" t="s">
        <v>43</v>
      </c>
      <c r="F266" s="186">
        <v>0</v>
      </c>
      <c r="G266" s="54"/>
      <c r="H266" s="57"/>
      <c r="I266" s="57"/>
      <c r="J266" s="57"/>
      <c r="K266" s="57"/>
      <c r="L266" s="57"/>
      <c r="M266" s="64"/>
      <c r="N266" s="63"/>
      <c r="O266" s="57"/>
      <c r="P266" s="57"/>
      <c r="Q266" s="57"/>
      <c r="R266" s="57"/>
      <c r="S266" s="55"/>
      <c r="T266" s="55"/>
      <c r="U266" s="55"/>
      <c r="V266" s="55"/>
      <c r="W266" s="55"/>
      <c r="X266" s="55"/>
      <c r="Y266" s="55"/>
      <c r="Z266" s="55"/>
      <c r="AA266" s="55"/>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c r="AZ266" s="56"/>
      <c r="BA266" s="56"/>
      <c r="BB266" s="56"/>
      <c r="BC266" s="56"/>
      <c r="BD266" s="55"/>
      <c r="BE266" s="55"/>
      <c r="BF266" s="55"/>
      <c r="BG266" s="55"/>
      <c r="BH266" s="55"/>
      <c r="BI266" s="55"/>
      <c r="BJ266" s="55"/>
      <c r="BK266" s="146"/>
      <c r="BL266" s="14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183" customFormat="1" outlineLevel="2" x14ac:dyDescent="0.25">
      <c r="A267" s="143"/>
      <c r="B267" s="143"/>
      <c r="C267" s="143"/>
      <c r="D267" s="184"/>
      <c r="E267" s="391"/>
      <c r="F267" s="186">
        <v>1</v>
      </c>
      <c r="G267" s="54"/>
      <c r="H267" s="62"/>
      <c r="I267" s="57">
        <v>0</v>
      </c>
      <c r="J267" s="57">
        <v>0</v>
      </c>
      <c r="K267" s="57">
        <v>0</v>
      </c>
      <c r="L267" s="57">
        <v>0</v>
      </c>
      <c r="M267" s="57">
        <v>0</v>
      </c>
      <c r="N267" s="57">
        <v>0</v>
      </c>
      <c r="O267" s="57">
        <v>0</v>
      </c>
      <c r="P267" s="57">
        <v>0</v>
      </c>
      <c r="Q267" s="57">
        <v>0</v>
      </c>
      <c r="R267" s="57"/>
      <c r="S267" s="55"/>
      <c r="T267" s="55"/>
      <c r="U267" s="55"/>
      <c r="V267" s="55"/>
      <c r="W267" s="55"/>
      <c r="X267" s="55"/>
      <c r="Y267" s="55"/>
      <c r="Z267" s="55"/>
      <c r="AA267" s="55"/>
      <c r="AB267" s="56"/>
      <c r="AC267" s="56"/>
      <c r="AD267" s="56"/>
      <c r="AE267" s="56"/>
      <c r="AF267" s="56"/>
      <c r="AG267" s="56"/>
      <c r="AH267" s="56"/>
      <c r="AI267" s="56"/>
      <c r="AJ267" s="56"/>
      <c r="AK267" s="56"/>
      <c r="AL267" s="56"/>
      <c r="AM267" s="56"/>
      <c r="AN267" s="56"/>
      <c r="AO267" s="56"/>
      <c r="AP267" s="56"/>
      <c r="AQ267" s="56"/>
      <c r="AR267" s="56"/>
      <c r="AS267" s="56"/>
      <c r="AT267" s="56"/>
      <c r="AU267" s="56"/>
      <c r="AV267" s="56"/>
      <c r="AW267" s="56"/>
      <c r="AX267" s="56"/>
      <c r="AY267" s="56"/>
      <c r="AZ267" s="56"/>
      <c r="BA267" s="56"/>
      <c r="BB267" s="56"/>
      <c r="BC267" s="56"/>
      <c r="BD267" s="55"/>
      <c r="BE267" s="55"/>
      <c r="BF267" s="55"/>
      <c r="BG267" s="55"/>
      <c r="BH267" s="55"/>
      <c r="BI267" s="55"/>
      <c r="BJ267" s="55"/>
      <c r="BK267" s="146"/>
      <c r="BL267" s="146"/>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183" customFormat="1" outlineLevel="2" x14ac:dyDescent="0.25">
      <c r="A268" s="143"/>
      <c r="B268" s="143"/>
      <c r="C268" s="143"/>
      <c r="D268" s="184"/>
      <c r="E268" s="391"/>
      <c r="F268" s="186">
        <v>2</v>
      </c>
      <c r="G268" s="54"/>
      <c r="H268" s="60"/>
      <c r="I268" s="58"/>
      <c r="J268" s="57">
        <v>0</v>
      </c>
      <c r="K268" s="57">
        <v>0</v>
      </c>
      <c r="L268" s="57">
        <v>0</v>
      </c>
      <c r="M268" s="57">
        <v>0</v>
      </c>
      <c r="N268" s="57">
        <v>0</v>
      </c>
      <c r="O268" s="57">
        <v>0</v>
      </c>
      <c r="P268" s="57">
        <v>0</v>
      </c>
      <c r="Q268" s="57">
        <v>0</v>
      </c>
      <c r="R268" s="57"/>
      <c r="S268" s="55"/>
      <c r="T268" s="55"/>
      <c r="U268" s="55"/>
      <c r="V268" s="55"/>
      <c r="W268" s="55"/>
      <c r="X268" s="55"/>
      <c r="Y268" s="55"/>
      <c r="Z268" s="55"/>
      <c r="AA268" s="55"/>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c r="BC268" s="56"/>
      <c r="BD268" s="55"/>
      <c r="BE268" s="55"/>
      <c r="BF268" s="55"/>
      <c r="BG268" s="55"/>
      <c r="BH268" s="55"/>
      <c r="BI268" s="55"/>
      <c r="BJ268" s="55"/>
      <c r="BK268" s="146"/>
      <c r="BL268" s="146"/>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183" customFormat="1" outlineLevel="2" x14ac:dyDescent="0.25">
      <c r="A269" s="143"/>
      <c r="B269" s="143"/>
      <c r="C269" s="143"/>
      <c r="D269" s="184"/>
      <c r="E269" s="391"/>
      <c r="F269" s="186">
        <v>3</v>
      </c>
      <c r="G269" s="54"/>
      <c r="H269" s="60"/>
      <c r="I269" s="59"/>
      <c r="J269" s="58"/>
      <c r="K269" s="57">
        <v>0</v>
      </c>
      <c r="L269" s="57">
        <v>0</v>
      </c>
      <c r="M269" s="57">
        <v>0</v>
      </c>
      <c r="N269" s="57">
        <v>0</v>
      </c>
      <c r="O269" s="57">
        <v>0</v>
      </c>
      <c r="P269" s="57">
        <v>0</v>
      </c>
      <c r="Q269" s="57">
        <v>0</v>
      </c>
      <c r="R269" s="57"/>
      <c r="S269" s="55"/>
      <c r="T269" s="55"/>
      <c r="U269" s="55"/>
      <c r="V269" s="55"/>
      <c r="W269" s="55"/>
      <c r="X269" s="55"/>
      <c r="Y269" s="55"/>
      <c r="Z269" s="55"/>
      <c r="AA269" s="55"/>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c r="AY269" s="56"/>
      <c r="AZ269" s="56"/>
      <c r="BA269" s="56"/>
      <c r="BB269" s="56"/>
      <c r="BC269" s="56"/>
      <c r="BD269" s="55"/>
      <c r="BE269" s="55"/>
      <c r="BF269" s="55"/>
      <c r="BG269" s="55"/>
      <c r="BH269" s="55"/>
      <c r="BI269" s="55"/>
      <c r="BJ269" s="55"/>
      <c r="BK269" s="146"/>
      <c r="BL269" s="146"/>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183" customFormat="1" outlineLevel="2" x14ac:dyDescent="0.25">
      <c r="A270" s="143"/>
      <c r="B270" s="143"/>
      <c r="C270" s="143"/>
      <c r="D270" s="184"/>
      <c r="E270" s="391"/>
      <c r="F270" s="186">
        <v>4</v>
      </c>
      <c r="G270" s="54"/>
      <c r="H270" s="60"/>
      <c r="I270" s="59"/>
      <c r="J270" s="59"/>
      <c r="K270" s="58"/>
      <c r="L270" s="57">
        <v>0</v>
      </c>
      <c r="M270" s="57">
        <v>0</v>
      </c>
      <c r="N270" s="57">
        <v>0</v>
      </c>
      <c r="O270" s="57">
        <v>0</v>
      </c>
      <c r="P270" s="57">
        <v>0</v>
      </c>
      <c r="Q270" s="57">
        <v>0</v>
      </c>
      <c r="R270" s="57"/>
      <c r="S270" s="55"/>
      <c r="T270" s="55"/>
      <c r="U270" s="55"/>
      <c r="V270" s="55"/>
      <c r="W270" s="55"/>
      <c r="X270" s="55"/>
      <c r="Y270" s="55"/>
      <c r="Z270" s="55"/>
      <c r="AA270" s="55"/>
      <c r="AB270" s="56"/>
      <c r="AC270" s="56"/>
      <c r="AD270" s="56"/>
      <c r="AE270" s="56"/>
      <c r="AF270" s="56"/>
      <c r="AG270" s="56"/>
      <c r="AH270" s="56"/>
      <c r="AI270" s="56"/>
      <c r="AJ270" s="56"/>
      <c r="AK270" s="56"/>
      <c r="AL270" s="56"/>
      <c r="AM270" s="56"/>
      <c r="AN270" s="56"/>
      <c r="AO270" s="56"/>
      <c r="AP270" s="56"/>
      <c r="AQ270" s="56"/>
      <c r="AR270" s="56"/>
      <c r="AS270" s="56"/>
      <c r="AT270" s="56"/>
      <c r="AU270" s="56"/>
      <c r="AV270" s="56"/>
      <c r="AW270" s="56"/>
      <c r="AX270" s="56"/>
      <c r="AY270" s="56"/>
      <c r="AZ270" s="56"/>
      <c r="BA270" s="56"/>
      <c r="BB270" s="56"/>
      <c r="BC270" s="56"/>
      <c r="BD270" s="55"/>
      <c r="BE270" s="55"/>
      <c r="BF270" s="55"/>
      <c r="BG270" s="55"/>
      <c r="BH270" s="55"/>
      <c r="BI270" s="55"/>
      <c r="BJ270" s="55"/>
      <c r="BK270" s="146"/>
      <c r="BL270" s="146"/>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183" customFormat="1" outlineLevel="2" x14ac:dyDescent="0.25">
      <c r="A271" s="143"/>
      <c r="B271" s="143"/>
      <c r="C271" s="143"/>
      <c r="D271" s="184"/>
      <c r="E271" s="391"/>
      <c r="F271" s="186">
        <v>5</v>
      </c>
      <c r="G271" s="61"/>
      <c r="H271" s="60"/>
      <c r="I271" s="59"/>
      <c r="J271" s="59"/>
      <c r="K271" s="59"/>
      <c r="L271" s="58"/>
      <c r="M271" s="57">
        <v>0</v>
      </c>
      <c r="N271" s="57">
        <v>0</v>
      </c>
      <c r="O271" s="57">
        <v>0</v>
      </c>
      <c r="P271" s="57">
        <v>0</v>
      </c>
      <c r="Q271" s="57">
        <v>0</v>
      </c>
      <c r="R271" s="57"/>
      <c r="S271" s="55"/>
      <c r="T271" s="55"/>
      <c r="U271" s="55"/>
      <c r="V271" s="55"/>
      <c r="W271" s="55"/>
      <c r="X271" s="55"/>
      <c r="Y271" s="55"/>
      <c r="Z271" s="55"/>
      <c r="AA271" s="55"/>
      <c r="AB271" s="56"/>
      <c r="AC271" s="56"/>
      <c r="AD271" s="56"/>
      <c r="AE271" s="56"/>
      <c r="AF271" s="56"/>
      <c r="AG271" s="56"/>
      <c r="AH271" s="56"/>
      <c r="AI271" s="56"/>
      <c r="AJ271" s="56"/>
      <c r="AK271" s="56"/>
      <c r="AL271" s="56"/>
      <c r="AM271" s="56"/>
      <c r="AN271" s="56"/>
      <c r="AO271" s="56"/>
      <c r="AP271" s="56"/>
      <c r="AQ271" s="56"/>
      <c r="AR271" s="56"/>
      <c r="AS271" s="56"/>
      <c r="AT271" s="56"/>
      <c r="AU271" s="56"/>
      <c r="AV271" s="56"/>
      <c r="AW271" s="56"/>
      <c r="AX271" s="56"/>
      <c r="AY271" s="56"/>
      <c r="AZ271" s="56"/>
      <c r="BA271" s="56"/>
      <c r="BB271" s="56"/>
      <c r="BC271" s="56"/>
      <c r="BD271" s="55"/>
      <c r="BE271" s="55"/>
      <c r="BF271" s="55"/>
      <c r="BG271" s="55"/>
      <c r="BH271" s="55"/>
      <c r="BI271" s="55"/>
      <c r="BJ271" s="55"/>
      <c r="BK271" s="146"/>
      <c r="BL271" s="146"/>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183" customFormat="1" outlineLevel="2" x14ac:dyDescent="0.25">
      <c r="A272" s="143"/>
      <c r="B272" s="143"/>
      <c r="C272" s="143"/>
      <c r="D272" s="184"/>
      <c r="E272" s="391"/>
      <c r="F272" s="186">
        <v>6</v>
      </c>
      <c r="G272" s="61"/>
      <c r="H272" s="60"/>
      <c r="I272" s="59"/>
      <c r="J272" s="59"/>
      <c r="K272" s="59"/>
      <c r="L272" s="59"/>
      <c r="M272" s="58"/>
      <c r="N272" s="57">
        <v>0</v>
      </c>
      <c r="O272" s="57">
        <v>0</v>
      </c>
      <c r="P272" s="57">
        <v>0</v>
      </c>
      <c r="Q272" s="57">
        <v>0</v>
      </c>
      <c r="R272" s="57"/>
      <c r="S272" s="55"/>
      <c r="T272" s="55"/>
      <c r="U272" s="55"/>
      <c r="V272" s="55"/>
      <c r="W272" s="55"/>
      <c r="X272" s="55"/>
      <c r="Y272" s="55"/>
      <c r="Z272" s="55"/>
      <c r="AA272" s="55"/>
      <c r="AB272" s="56"/>
      <c r="AC272" s="56"/>
      <c r="AD272" s="56"/>
      <c r="AE272" s="56"/>
      <c r="AF272" s="56"/>
      <c r="AG272" s="56"/>
      <c r="AH272" s="56"/>
      <c r="AI272" s="56"/>
      <c r="AJ272" s="56"/>
      <c r="AK272" s="56"/>
      <c r="AL272" s="56"/>
      <c r="AM272" s="56"/>
      <c r="AN272" s="56"/>
      <c r="AO272" s="56"/>
      <c r="AP272" s="56"/>
      <c r="AQ272" s="56"/>
      <c r="AR272" s="56"/>
      <c r="AS272" s="56"/>
      <c r="AT272" s="56"/>
      <c r="AU272" s="56"/>
      <c r="AV272" s="56"/>
      <c r="AW272" s="56"/>
      <c r="AX272" s="56"/>
      <c r="AY272" s="56"/>
      <c r="AZ272" s="56"/>
      <c r="BA272" s="56"/>
      <c r="BB272" s="56"/>
      <c r="BC272" s="56"/>
      <c r="BD272" s="55"/>
      <c r="BE272" s="55"/>
      <c r="BF272" s="55"/>
      <c r="BG272" s="55"/>
      <c r="BH272" s="55"/>
      <c r="BI272" s="55"/>
      <c r="BJ272" s="55"/>
      <c r="BK272" s="146"/>
      <c r="BL272" s="146"/>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183" customFormat="1" outlineLevel="2" x14ac:dyDescent="0.25">
      <c r="A273" s="143"/>
      <c r="B273" s="143"/>
      <c r="C273" s="143"/>
      <c r="D273" s="184"/>
      <c r="E273" s="391"/>
      <c r="F273" s="186">
        <v>7</v>
      </c>
      <c r="G273" s="61"/>
      <c r="H273" s="60"/>
      <c r="I273" s="59"/>
      <c r="J273" s="59"/>
      <c r="K273" s="59"/>
      <c r="L273" s="59"/>
      <c r="M273" s="59"/>
      <c r="N273" s="58"/>
      <c r="O273" s="57">
        <v>0</v>
      </c>
      <c r="P273" s="57">
        <v>0</v>
      </c>
      <c r="Q273" s="57">
        <v>0</v>
      </c>
      <c r="R273" s="57"/>
      <c r="S273" s="55"/>
      <c r="T273" s="55"/>
      <c r="U273" s="55"/>
      <c r="V273" s="55"/>
      <c r="W273" s="55"/>
      <c r="X273" s="55"/>
      <c r="Y273" s="55"/>
      <c r="Z273" s="55"/>
      <c r="AA273" s="55"/>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5"/>
      <c r="BE273" s="55"/>
      <c r="BF273" s="55"/>
      <c r="BG273" s="55"/>
      <c r="BH273" s="55"/>
      <c r="BI273" s="55"/>
      <c r="BJ273" s="55"/>
      <c r="BK273" s="146"/>
      <c r="BL273" s="146"/>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183" customFormat="1" outlineLevel="2" x14ac:dyDescent="0.25">
      <c r="A274" s="143"/>
      <c r="B274" s="143"/>
      <c r="C274" s="143"/>
      <c r="D274" s="184"/>
      <c r="E274" s="391"/>
      <c r="F274" s="186">
        <v>8</v>
      </c>
      <c r="G274" s="61"/>
      <c r="H274" s="60"/>
      <c r="I274" s="59"/>
      <c r="J274" s="59"/>
      <c r="K274" s="59"/>
      <c r="L274" s="59"/>
      <c r="M274" s="59"/>
      <c r="N274" s="59"/>
      <c r="O274" s="58"/>
      <c r="P274" s="57">
        <v>0</v>
      </c>
      <c r="Q274" s="57">
        <v>0</v>
      </c>
      <c r="R274" s="57"/>
      <c r="S274" s="55"/>
      <c r="T274" s="55"/>
      <c r="U274" s="55"/>
      <c r="V274" s="55"/>
      <c r="W274" s="55"/>
      <c r="X274" s="55"/>
      <c r="Y274" s="55"/>
      <c r="Z274" s="55"/>
      <c r="AA274" s="55"/>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6"/>
      <c r="AY274" s="56"/>
      <c r="AZ274" s="56"/>
      <c r="BA274" s="56"/>
      <c r="BB274" s="56"/>
      <c r="BC274" s="56"/>
      <c r="BD274" s="55"/>
      <c r="BE274" s="55"/>
      <c r="BF274" s="55"/>
      <c r="BG274" s="55"/>
      <c r="BH274" s="55"/>
      <c r="BI274" s="55"/>
      <c r="BJ274" s="55"/>
      <c r="BK274" s="146"/>
      <c r="BL274" s="146"/>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183" customFormat="1" outlineLevel="2" x14ac:dyDescent="0.25">
      <c r="A275" s="143"/>
      <c r="B275" s="143"/>
      <c r="C275" s="143"/>
      <c r="D275" s="184"/>
      <c r="E275" s="391"/>
      <c r="F275" s="186">
        <v>9</v>
      </c>
      <c r="G275" s="61"/>
      <c r="H275" s="60"/>
      <c r="I275" s="59"/>
      <c r="J275" s="59"/>
      <c r="K275" s="59"/>
      <c r="L275" s="59"/>
      <c r="M275" s="59"/>
      <c r="N275" s="59"/>
      <c r="O275" s="59"/>
      <c r="P275" s="58"/>
      <c r="Q275" s="57">
        <v>0</v>
      </c>
      <c r="R275" s="57"/>
      <c r="S275" s="55"/>
      <c r="T275" s="55"/>
      <c r="U275" s="55"/>
      <c r="V275" s="55"/>
      <c r="W275" s="55"/>
      <c r="X275" s="55"/>
      <c r="Y275" s="55"/>
      <c r="Z275" s="55"/>
      <c r="AA275" s="55"/>
      <c r="AB275" s="56"/>
      <c r="AC275" s="56"/>
      <c r="AD275" s="56"/>
      <c r="AE275" s="56"/>
      <c r="AF275" s="56"/>
      <c r="AG275" s="56"/>
      <c r="AH275" s="56"/>
      <c r="AI275" s="56"/>
      <c r="AJ275" s="56"/>
      <c r="AK275" s="56"/>
      <c r="AL275" s="56"/>
      <c r="AM275" s="56"/>
      <c r="AN275" s="56"/>
      <c r="AO275" s="56"/>
      <c r="AP275" s="56"/>
      <c r="AQ275" s="56"/>
      <c r="AR275" s="56"/>
      <c r="AS275" s="56"/>
      <c r="AT275" s="56"/>
      <c r="AU275" s="56"/>
      <c r="AV275" s="56"/>
      <c r="AW275" s="56"/>
      <c r="AX275" s="56"/>
      <c r="AY275" s="56"/>
      <c r="AZ275" s="56"/>
      <c r="BA275" s="56"/>
      <c r="BB275" s="56"/>
      <c r="BC275" s="56"/>
      <c r="BD275" s="55"/>
      <c r="BE275" s="55"/>
      <c r="BF275" s="55"/>
      <c r="BG275" s="55"/>
      <c r="BH275" s="55"/>
      <c r="BI275" s="55"/>
      <c r="BJ275" s="55"/>
      <c r="BK275" s="146"/>
      <c r="BL275" s="146"/>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183" customFormat="1" outlineLevel="2" x14ac:dyDescent="0.25">
      <c r="A276" s="143"/>
      <c r="B276" s="143"/>
      <c r="C276" s="143"/>
      <c r="D276" s="184"/>
      <c r="E276" s="391"/>
      <c r="F276" s="187">
        <v>10</v>
      </c>
      <c r="G276" s="61"/>
      <c r="H276" s="60"/>
      <c r="I276" s="59"/>
      <c r="J276" s="59"/>
      <c r="K276" s="59"/>
      <c r="L276" s="59"/>
      <c r="M276" s="59"/>
      <c r="N276" s="59"/>
      <c r="O276" s="59"/>
      <c r="P276" s="59"/>
      <c r="Q276" s="58"/>
      <c r="R276" s="57"/>
      <c r="S276" s="55"/>
      <c r="T276" s="55"/>
      <c r="U276" s="55"/>
      <c r="V276" s="55"/>
      <c r="W276" s="55"/>
      <c r="X276" s="55"/>
      <c r="Y276" s="55"/>
      <c r="Z276" s="55"/>
      <c r="AA276" s="55"/>
      <c r="AB276" s="56"/>
      <c r="AC276" s="56"/>
      <c r="AD276" s="56"/>
      <c r="AE276" s="56"/>
      <c r="AF276" s="56"/>
      <c r="AG276" s="56"/>
      <c r="AH276" s="56"/>
      <c r="AI276" s="56"/>
      <c r="AJ276" s="56"/>
      <c r="AK276" s="56"/>
      <c r="AL276" s="56"/>
      <c r="AM276" s="56"/>
      <c r="AN276" s="56"/>
      <c r="AO276" s="56"/>
      <c r="AP276" s="56"/>
      <c r="AQ276" s="56"/>
      <c r="AR276" s="56"/>
      <c r="AS276" s="56"/>
      <c r="AT276" s="56"/>
      <c r="AU276" s="56"/>
      <c r="AV276" s="56"/>
      <c r="AW276" s="56"/>
      <c r="AX276" s="56"/>
      <c r="AY276" s="56"/>
      <c r="AZ276" s="56"/>
      <c r="BA276" s="56"/>
      <c r="BB276" s="56"/>
      <c r="BC276" s="56"/>
      <c r="BD276" s="55"/>
      <c r="BE276" s="55"/>
      <c r="BF276" s="55"/>
      <c r="BG276" s="55"/>
      <c r="BH276" s="55"/>
      <c r="BI276" s="55"/>
      <c r="BJ276" s="55"/>
      <c r="BK276" s="146"/>
      <c r="BL276" s="14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183" customFormat="1" outlineLevel="1" x14ac:dyDescent="0.25">
      <c r="A277" s="143"/>
      <c r="B277" s="143"/>
      <c r="C277" s="143"/>
      <c r="D277" s="184">
        <v>0</v>
      </c>
      <c r="E277" s="143"/>
      <c r="F277" s="143"/>
      <c r="G277" s="54"/>
      <c r="H277" s="189">
        <v>0</v>
      </c>
      <c r="I277" s="189">
        <v>0</v>
      </c>
      <c r="J277" s="189">
        <v>0</v>
      </c>
      <c r="K277" s="189">
        <v>0</v>
      </c>
      <c r="L277" s="189">
        <v>0</v>
      </c>
      <c r="M277" s="189">
        <v>0</v>
      </c>
      <c r="N277" s="189">
        <v>0</v>
      </c>
      <c r="O277" s="189">
        <v>0</v>
      </c>
      <c r="P277" s="189">
        <v>0</v>
      </c>
      <c r="Q277" s="189">
        <v>0</v>
      </c>
      <c r="R277" s="189"/>
      <c r="S277" s="191"/>
      <c r="T277" s="191"/>
      <c r="U277" s="191"/>
      <c r="V277" s="191"/>
      <c r="W277" s="191"/>
      <c r="X277" s="191"/>
      <c r="Y277" s="191"/>
      <c r="Z277" s="191"/>
      <c r="AA277" s="191"/>
      <c r="AB277" s="192"/>
      <c r="AC277" s="192"/>
      <c r="AD277" s="192"/>
      <c r="AE277" s="192"/>
      <c r="AF277" s="192"/>
      <c r="AG277" s="192"/>
      <c r="AH277" s="192"/>
      <c r="AI277" s="192"/>
      <c r="AJ277" s="192"/>
      <c r="AK277" s="192"/>
      <c r="AL277" s="192"/>
      <c r="AM277" s="192"/>
      <c r="AN277" s="192"/>
      <c r="AO277" s="192"/>
      <c r="AP277" s="192"/>
      <c r="AQ277" s="192"/>
      <c r="AR277" s="192"/>
      <c r="AS277" s="192"/>
      <c r="AT277" s="192"/>
      <c r="AU277" s="192"/>
      <c r="AV277" s="192"/>
      <c r="AW277" s="192"/>
      <c r="AX277" s="192"/>
      <c r="AY277" s="192"/>
      <c r="AZ277" s="192"/>
      <c r="BA277" s="192"/>
      <c r="BB277" s="192"/>
      <c r="BC277" s="192"/>
      <c r="BD277" s="191"/>
      <c r="BE277" s="191"/>
      <c r="BF277" s="191"/>
      <c r="BG277" s="191"/>
      <c r="BH277" s="191"/>
      <c r="BI277" s="191"/>
      <c r="BJ277" s="191"/>
      <c r="BK277" s="146"/>
      <c r="BL277" s="146"/>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183" customFormat="1" outlineLevel="2" x14ac:dyDescent="0.25">
      <c r="A278" s="143"/>
      <c r="B278" s="143"/>
      <c r="C278" s="180">
        <v>0</v>
      </c>
      <c r="D278" s="188"/>
      <c r="E278" s="182" t="s">
        <v>23</v>
      </c>
      <c r="F278" s="181"/>
      <c r="G278" s="66"/>
      <c r="H278" s="65">
        <v>0</v>
      </c>
      <c r="I278" s="65">
        <v>0</v>
      </c>
      <c r="J278" s="65">
        <v>0</v>
      </c>
      <c r="K278" s="65">
        <v>0</v>
      </c>
      <c r="L278" s="65">
        <v>0</v>
      </c>
      <c r="M278" s="65">
        <v>0</v>
      </c>
      <c r="N278" s="65">
        <v>0</v>
      </c>
      <c r="O278" s="65">
        <v>0</v>
      </c>
      <c r="P278" s="65">
        <v>0</v>
      </c>
      <c r="Q278" s="65">
        <v>0</v>
      </c>
      <c r="R278" s="65"/>
      <c r="S278" s="55"/>
      <c r="T278" s="55"/>
      <c r="U278" s="55"/>
      <c r="V278" s="55"/>
      <c r="W278" s="55"/>
      <c r="X278" s="55"/>
      <c r="Y278" s="55"/>
      <c r="Z278" s="55"/>
      <c r="AA278" s="55"/>
      <c r="AB278" s="56"/>
      <c r="AC278" s="56"/>
      <c r="AD278" s="56"/>
      <c r="AE278" s="56"/>
      <c r="AF278" s="56"/>
      <c r="AG278" s="56"/>
      <c r="AH278" s="56"/>
      <c r="AI278" s="56"/>
      <c r="AJ278" s="56"/>
      <c r="AK278" s="56"/>
      <c r="AL278" s="56"/>
      <c r="AM278" s="56"/>
      <c r="AN278" s="56"/>
      <c r="AO278" s="56"/>
      <c r="AP278" s="56"/>
      <c r="AQ278" s="56"/>
      <c r="AR278" s="56"/>
      <c r="AS278" s="56"/>
      <c r="AT278" s="56"/>
      <c r="AU278" s="56"/>
      <c r="AV278" s="56"/>
      <c r="AW278" s="56"/>
      <c r="AX278" s="56"/>
      <c r="AY278" s="56"/>
      <c r="AZ278" s="56"/>
      <c r="BA278" s="56"/>
      <c r="BB278" s="56"/>
      <c r="BC278" s="56"/>
      <c r="BD278" s="55"/>
      <c r="BE278" s="55"/>
      <c r="BF278" s="55"/>
      <c r="BG278" s="55"/>
      <c r="BH278" s="55"/>
      <c r="BI278" s="55"/>
      <c r="BJ278" s="55"/>
      <c r="BK278" s="146"/>
      <c r="BL278" s="146"/>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183" customFormat="1" ht="12.75" customHeight="1" outlineLevel="2" x14ac:dyDescent="0.25">
      <c r="A279" s="143"/>
      <c r="B279" s="143"/>
      <c r="C279" s="143"/>
      <c r="D279" s="184"/>
      <c r="E279" s="390" t="s">
        <v>43</v>
      </c>
      <c r="F279" s="186">
        <v>0</v>
      </c>
      <c r="G279" s="54"/>
      <c r="H279" s="57"/>
      <c r="I279" s="57"/>
      <c r="J279" s="57"/>
      <c r="K279" s="57"/>
      <c r="L279" s="57"/>
      <c r="M279" s="64"/>
      <c r="N279" s="63"/>
      <c r="O279" s="57"/>
      <c r="P279" s="57"/>
      <c r="Q279" s="57"/>
      <c r="R279" s="57"/>
      <c r="S279" s="55"/>
      <c r="T279" s="55"/>
      <c r="U279" s="55"/>
      <c r="V279" s="55"/>
      <c r="W279" s="55"/>
      <c r="X279" s="55"/>
      <c r="Y279" s="55"/>
      <c r="Z279" s="55"/>
      <c r="AA279" s="55"/>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56"/>
      <c r="AX279" s="56"/>
      <c r="AY279" s="56"/>
      <c r="AZ279" s="56"/>
      <c r="BA279" s="56"/>
      <c r="BB279" s="56"/>
      <c r="BC279" s="56"/>
      <c r="BD279" s="55"/>
      <c r="BE279" s="55"/>
      <c r="BF279" s="55"/>
      <c r="BG279" s="55"/>
      <c r="BH279" s="55"/>
      <c r="BI279" s="55"/>
      <c r="BJ279" s="55"/>
      <c r="BK279" s="146"/>
      <c r="BL279" s="146"/>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183" customFormat="1" outlineLevel="2" x14ac:dyDescent="0.25">
      <c r="A280" s="143"/>
      <c r="B280" s="143"/>
      <c r="C280" s="143"/>
      <c r="D280" s="184"/>
      <c r="E280" s="391"/>
      <c r="F280" s="186">
        <v>1</v>
      </c>
      <c r="G280" s="54"/>
      <c r="H280" s="62"/>
      <c r="I280" s="57">
        <v>0</v>
      </c>
      <c r="J280" s="57">
        <v>0</v>
      </c>
      <c r="K280" s="57">
        <v>0</v>
      </c>
      <c r="L280" s="57">
        <v>0</v>
      </c>
      <c r="M280" s="57">
        <v>0</v>
      </c>
      <c r="N280" s="57">
        <v>0</v>
      </c>
      <c r="O280" s="57">
        <v>0</v>
      </c>
      <c r="P280" s="57">
        <v>0</v>
      </c>
      <c r="Q280" s="57">
        <v>0</v>
      </c>
      <c r="R280" s="57"/>
      <c r="S280" s="55"/>
      <c r="T280" s="55"/>
      <c r="U280" s="55"/>
      <c r="V280" s="55"/>
      <c r="W280" s="55"/>
      <c r="X280" s="55"/>
      <c r="Y280" s="55"/>
      <c r="Z280" s="55"/>
      <c r="AA280" s="55"/>
      <c r="AB280" s="56"/>
      <c r="AC280" s="56"/>
      <c r="AD280" s="56"/>
      <c r="AE280" s="56"/>
      <c r="AF280" s="56"/>
      <c r="AG280" s="56"/>
      <c r="AH280" s="56"/>
      <c r="AI280" s="56"/>
      <c r="AJ280" s="56"/>
      <c r="AK280" s="56"/>
      <c r="AL280" s="56"/>
      <c r="AM280" s="56"/>
      <c r="AN280" s="56"/>
      <c r="AO280" s="56"/>
      <c r="AP280" s="56"/>
      <c r="AQ280" s="56"/>
      <c r="AR280" s="56"/>
      <c r="AS280" s="56"/>
      <c r="AT280" s="56"/>
      <c r="AU280" s="56"/>
      <c r="AV280" s="56"/>
      <c r="AW280" s="56"/>
      <c r="AX280" s="56"/>
      <c r="AY280" s="56"/>
      <c r="AZ280" s="56"/>
      <c r="BA280" s="56"/>
      <c r="BB280" s="56"/>
      <c r="BC280" s="56"/>
      <c r="BD280" s="55"/>
      <c r="BE280" s="55"/>
      <c r="BF280" s="55"/>
      <c r="BG280" s="55"/>
      <c r="BH280" s="55"/>
      <c r="BI280" s="55"/>
      <c r="BJ280" s="55"/>
      <c r="BK280" s="146"/>
      <c r="BL280" s="146"/>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183" customFormat="1" outlineLevel="2" x14ac:dyDescent="0.25">
      <c r="A281" s="143"/>
      <c r="B281" s="143"/>
      <c r="C281" s="143"/>
      <c r="D281" s="184"/>
      <c r="E281" s="391"/>
      <c r="F281" s="186">
        <v>2</v>
      </c>
      <c r="G281" s="54"/>
      <c r="H281" s="60"/>
      <c r="I281" s="58"/>
      <c r="J281" s="57">
        <v>0</v>
      </c>
      <c r="K281" s="57">
        <v>0</v>
      </c>
      <c r="L281" s="57">
        <v>0</v>
      </c>
      <c r="M281" s="57">
        <v>0</v>
      </c>
      <c r="N281" s="57">
        <v>0</v>
      </c>
      <c r="O281" s="57">
        <v>0</v>
      </c>
      <c r="P281" s="57">
        <v>0</v>
      </c>
      <c r="Q281" s="57">
        <v>0</v>
      </c>
      <c r="R281" s="57"/>
      <c r="S281" s="55"/>
      <c r="T281" s="55"/>
      <c r="U281" s="55"/>
      <c r="V281" s="55"/>
      <c r="W281" s="55"/>
      <c r="X281" s="55"/>
      <c r="Y281" s="55"/>
      <c r="Z281" s="55"/>
      <c r="AA281" s="55"/>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56"/>
      <c r="AX281" s="56"/>
      <c r="AY281" s="56"/>
      <c r="AZ281" s="56"/>
      <c r="BA281" s="56"/>
      <c r="BB281" s="56"/>
      <c r="BC281" s="56"/>
      <c r="BD281" s="55"/>
      <c r="BE281" s="55"/>
      <c r="BF281" s="55"/>
      <c r="BG281" s="55"/>
      <c r="BH281" s="55"/>
      <c r="BI281" s="55"/>
      <c r="BJ281" s="55"/>
      <c r="BK281" s="146"/>
      <c r="BL281" s="146"/>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183" customFormat="1" outlineLevel="2" x14ac:dyDescent="0.25">
      <c r="A282" s="143"/>
      <c r="B282" s="143"/>
      <c r="C282" s="143"/>
      <c r="D282" s="184"/>
      <c r="E282" s="391"/>
      <c r="F282" s="186">
        <v>3</v>
      </c>
      <c r="G282" s="54"/>
      <c r="H282" s="60"/>
      <c r="I282" s="59"/>
      <c r="J282" s="58"/>
      <c r="K282" s="57">
        <v>0</v>
      </c>
      <c r="L282" s="57">
        <v>0</v>
      </c>
      <c r="M282" s="57">
        <v>0</v>
      </c>
      <c r="N282" s="57">
        <v>0</v>
      </c>
      <c r="O282" s="57">
        <v>0</v>
      </c>
      <c r="P282" s="57">
        <v>0</v>
      </c>
      <c r="Q282" s="57">
        <v>0</v>
      </c>
      <c r="R282" s="57"/>
      <c r="S282" s="55"/>
      <c r="T282" s="55"/>
      <c r="U282" s="55"/>
      <c r="V282" s="55"/>
      <c r="W282" s="55"/>
      <c r="X282" s="55"/>
      <c r="Y282" s="55"/>
      <c r="Z282" s="55"/>
      <c r="AA282" s="55"/>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c r="AX282" s="56"/>
      <c r="AY282" s="56"/>
      <c r="AZ282" s="56"/>
      <c r="BA282" s="56"/>
      <c r="BB282" s="56"/>
      <c r="BC282" s="56"/>
      <c r="BD282" s="55"/>
      <c r="BE282" s="55"/>
      <c r="BF282" s="55"/>
      <c r="BG282" s="55"/>
      <c r="BH282" s="55"/>
      <c r="BI282" s="55"/>
      <c r="BJ282" s="55"/>
      <c r="BK282" s="146"/>
      <c r="BL282" s="146"/>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183" customFormat="1" outlineLevel="2" x14ac:dyDescent="0.25">
      <c r="A283" s="143"/>
      <c r="B283" s="143"/>
      <c r="C283" s="143"/>
      <c r="D283" s="184"/>
      <c r="E283" s="391"/>
      <c r="F283" s="186">
        <v>4</v>
      </c>
      <c r="G283" s="54"/>
      <c r="H283" s="60"/>
      <c r="I283" s="59"/>
      <c r="J283" s="59"/>
      <c r="K283" s="58"/>
      <c r="L283" s="57">
        <v>0</v>
      </c>
      <c r="M283" s="57">
        <v>0</v>
      </c>
      <c r="N283" s="57">
        <v>0</v>
      </c>
      <c r="O283" s="57">
        <v>0</v>
      </c>
      <c r="P283" s="57">
        <v>0</v>
      </c>
      <c r="Q283" s="57">
        <v>0</v>
      </c>
      <c r="R283" s="57"/>
      <c r="S283" s="55"/>
      <c r="T283" s="55"/>
      <c r="U283" s="55"/>
      <c r="V283" s="55"/>
      <c r="W283" s="55"/>
      <c r="X283" s="55"/>
      <c r="Y283" s="55"/>
      <c r="Z283" s="55"/>
      <c r="AA283" s="55"/>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c r="AZ283" s="56"/>
      <c r="BA283" s="56"/>
      <c r="BB283" s="56"/>
      <c r="BC283" s="56"/>
      <c r="BD283" s="55"/>
      <c r="BE283" s="55"/>
      <c r="BF283" s="55"/>
      <c r="BG283" s="55"/>
      <c r="BH283" s="55"/>
      <c r="BI283" s="55"/>
      <c r="BJ283" s="55"/>
      <c r="BK283" s="146"/>
      <c r="BL283" s="146"/>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183" customFormat="1" outlineLevel="2" x14ac:dyDescent="0.25">
      <c r="A284" s="143"/>
      <c r="B284" s="143"/>
      <c r="C284" s="143"/>
      <c r="D284" s="184"/>
      <c r="E284" s="391"/>
      <c r="F284" s="186">
        <v>5</v>
      </c>
      <c r="G284" s="61"/>
      <c r="H284" s="60"/>
      <c r="I284" s="59"/>
      <c r="J284" s="59"/>
      <c r="K284" s="59"/>
      <c r="L284" s="58"/>
      <c r="M284" s="57">
        <v>0</v>
      </c>
      <c r="N284" s="57">
        <v>0</v>
      </c>
      <c r="O284" s="57">
        <v>0</v>
      </c>
      <c r="P284" s="57">
        <v>0</v>
      </c>
      <c r="Q284" s="57">
        <v>0</v>
      </c>
      <c r="R284" s="57"/>
      <c r="S284" s="55"/>
      <c r="T284" s="55"/>
      <c r="U284" s="55"/>
      <c r="V284" s="55"/>
      <c r="W284" s="55"/>
      <c r="X284" s="55"/>
      <c r="Y284" s="55"/>
      <c r="Z284" s="55"/>
      <c r="AA284" s="55"/>
      <c r="AB284" s="56"/>
      <c r="AC284" s="56"/>
      <c r="AD284" s="56"/>
      <c r="AE284" s="56"/>
      <c r="AF284" s="56"/>
      <c r="AG284" s="56"/>
      <c r="AH284" s="56"/>
      <c r="AI284" s="56"/>
      <c r="AJ284" s="56"/>
      <c r="AK284" s="56"/>
      <c r="AL284" s="56"/>
      <c r="AM284" s="56"/>
      <c r="AN284" s="56"/>
      <c r="AO284" s="56"/>
      <c r="AP284" s="56"/>
      <c r="AQ284" s="56"/>
      <c r="AR284" s="56"/>
      <c r="AS284" s="56"/>
      <c r="AT284" s="56"/>
      <c r="AU284" s="56"/>
      <c r="AV284" s="56"/>
      <c r="AW284" s="56"/>
      <c r="AX284" s="56"/>
      <c r="AY284" s="56"/>
      <c r="AZ284" s="56"/>
      <c r="BA284" s="56"/>
      <c r="BB284" s="56"/>
      <c r="BC284" s="56"/>
      <c r="BD284" s="55"/>
      <c r="BE284" s="55"/>
      <c r="BF284" s="55"/>
      <c r="BG284" s="55"/>
      <c r="BH284" s="55"/>
      <c r="BI284" s="55"/>
      <c r="BJ284" s="55"/>
      <c r="BK284" s="146"/>
      <c r="BL284" s="146"/>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183" customFormat="1" outlineLevel="2" x14ac:dyDescent="0.25">
      <c r="A285" s="143"/>
      <c r="B285" s="143"/>
      <c r="C285" s="143"/>
      <c r="D285" s="184"/>
      <c r="E285" s="391"/>
      <c r="F285" s="186">
        <v>6</v>
      </c>
      <c r="G285" s="61"/>
      <c r="H285" s="60"/>
      <c r="I285" s="59"/>
      <c r="J285" s="59"/>
      <c r="K285" s="59"/>
      <c r="L285" s="59"/>
      <c r="M285" s="58"/>
      <c r="N285" s="57">
        <v>0</v>
      </c>
      <c r="O285" s="57">
        <v>0</v>
      </c>
      <c r="P285" s="57">
        <v>0</v>
      </c>
      <c r="Q285" s="57">
        <v>0</v>
      </c>
      <c r="R285" s="57"/>
      <c r="S285" s="55"/>
      <c r="T285" s="55"/>
      <c r="U285" s="55"/>
      <c r="V285" s="55"/>
      <c r="W285" s="55"/>
      <c r="X285" s="55"/>
      <c r="Y285" s="55"/>
      <c r="Z285" s="55"/>
      <c r="AA285" s="55"/>
      <c r="AB285" s="56"/>
      <c r="AC285" s="56"/>
      <c r="AD285" s="56"/>
      <c r="AE285" s="56"/>
      <c r="AF285" s="56"/>
      <c r="AG285" s="56"/>
      <c r="AH285" s="56"/>
      <c r="AI285" s="56"/>
      <c r="AJ285" s="56"/>
      <c r="AK285" s="56"/>
      <c r="AL285" s="56"/>
      <c r="AM285" s="56"/>
      <c r="AN285" s="56"/>
      <c r="AO285" s="56"/>
      <c r="AP285" s="56"/>
      <c r="AQ285" s="56"/>
      <c r="AR285" s="56"/>
      <c r="AS285" s="56"/>
      <c r="AT285" s="56"/>
      <c r="AU285" s="56"/>
      <c r="AV285" s="56"/>
      <c r="AW285" s="56"/>
      <c r="AX285" s="56"/>
      <c r="AY285" s="56"/>
      <c r="AZ285" s="56"/>
      <c r="BA285" s="56"/>
      <c r="BB285" s="56"/>
      <c r="BC285" s="56"/>
      <c r="BD285" s="55"/>
      <c r="BE285" s="55"/>
      <c r="BF285" s="55"/>
      <c r="BG285" s="55"/>
      <c r="BH285" s="55"/>
      <c r="BI285" s="55"/>
      <c r="BJ285" s="55"/>
      <c r="BK285" s="146"/>
      <c r="BL285" s="146"/>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183" customFormat="1" outlineLevel="2" x14ac:dyDescent="0.25">
      <c r="A286" s="143"/>
      <c r="B286" s="143"/>
      <c r="C286" s="143"/>
      <c r="D286" s="184"/>
      <c r="E286" s="391"/>
      <c r="F286" s="186">
        <v>7</v>
      </c>
      <c r="G286" s="61"/>
      <c r="H286" s="60"/>
      <c r="I286" s="59"/>
      <c r="J286" s="59"/>
      <c r="K286" s="59"/>
      <c r="L286" s="59"/>
      <c r="M286" s="59"/>
      <c r="N286" s="58"/>
      <c r="O286" s="57">
        <v>0</v>
      </c>
      <c r="P286" s="57">
        <v>0</v>
      </c>
      <c r="Q286" s="57">
        <v>0</v>
      </c>
      <c r="R286" s="57"/>
      <c r="S286" s="55"/>
      <c r="T286" s="55"/>
      <c r="U286" s="55"/>
      <c r="V286" s="55"/>
      <c r="W286" s="55"/>
      <c r="X286" s="55"/>
      <c r="Y286" s="55"/>
      <c r="Z286" s="55"/>
      <c r="AA286" s="55"/>
      <c r="AB286" s="56"/>
      <c r="AC286" s="56"/>
      <c r="AD286" s="56"/>
      <c r="AE286" s="56"/>
      <c r="AF286" s="56"/>
      <c r="AG286" s="56"/>
      <c r="AH286" s="56"/>
      <c r="AI286" s="56"/>
      <c r="AJ286" s="56"/>
      <c r="AK286" s="56"/>
      <c r="AL286" s="56"/>
      <c r="AM286" s="56"/>
      <c r="AN286" s="56"/>
      <c r="AO286" s="56"/>
      <c r="AP286" s="56"/>
      <c r="AQ286" s="56"/>
      <c r="AR286" s="56"/>
      <c r="AS286" s="56"/>
      <c r="AT286" s="56"/>
      <c r="AU286" s="56"/>
      <c r="AV286" s="56"/>
      <c r="AW286" s="56"/>
      <c r="AX286" s="56"/>
      <c r="AY286" s="56"/>
      <c r="AZ286" s="56"/>
      <c r="BA286" s="56"/>
      <c r="BB286" s="56"/>
      <c r="BC286" s="56"/>
      <c r="BD286" s="55"/>
      <c r="BE286" s="55"/>
      <c r="BF286" s="55"/>
      <c r="BG286" s="55"/>
      <c r="BH286" s="55"/>
      <c r="BI286" s="55"/>
      <c r="BJ286" s="55"/>
      <c r="BK286" s="146"/>
      <c r="BL286" s="14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183" customFormat="1" outlineLevel="2" x14ac:dyDescent="0.25">
      <c r="A287" s="143"/>
      <c r="B287" s="143"/>
      <c r="C287" s="143"/>
      <c r="D287" s="184"/>
      <c r="E287" s="391"/>
      <c r="F287" s="186">
        <v>8</v>
      </c>
      <c r="G287" s="61"/>
      <c r="H287" s="60"/>
      <c r="I287" s="59"/>
      <c r="J287" s="59"/>
      <c r="K287" s="59"/>
      <c r="L287" s="59"/>
      <c r="M287" s="59"/>
      <c r="N287" s="59"/>
      <c r="O287" s="58"/>
      <c r="P287" s="57">
        <v>0</v>
      </c>
      <c r="Q287" s="57">
        <v>0</v>
      </c>
      <c r="R287" s="57"/>
      <c r="S287" s="55"/>
      <c r="T287" s="55"/>
      <c r="U287" s="55"/>
      <c r="V287" s="55"/>
      <c r="W287" s="55"/>
      <c r="X287" s="55"/>
      <c r="Y287" s="55"/>
      <c r="Z287" s="55"/>
      <c r="AA287" s="55"/>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56"/>
      <c r="AY287" s="56"/>
      <c r="AZ287" s="56"/>
      <c r="BA287" s="56"/>
      <c r="BB287" s="56"/>
      <c r="BC287" s="56"/>
      <c r="BD287" s="55"/>
      <c r="BE287" s="55"/>
      <c r="BF287" s="55"/>
      <c r="BG287" s="55"/>
      <c r="BH287" s="55"/>
      <c r="BI287" s="55"/>
      <c r="BJ287" s="55"/>
      <c r="BK287" s="146"/>
      <c r="BL287" s="146"/>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183" customFormat="1" outlineLevel="2" x14ac:dyDescent="0.25">
      <c r="A288" s="143"/>
      <c r="B288" s="143"/>
      <c r="C288" s="143"/>
      <c r="D288" s="184"/>
      <c r="E288" s="391"/>
      <c r="F288" s="186">
        <v>9</v>
      </c>
      <c r="G288" s="61"/>
      <c r="H288" s="60"/>
      <c r="I288" s="59"/>
      <c r="J288" s="59"/>
      <c r="K288" s="59"/>
      <c r="L288" s="59"/>
      <c r="M288" s="59"/>
      <c r="N288" s="59"/>
      <c r="O288" s="59"/>
      <c r="P288" s="58"/>
      <c r="Q288" s="57">
        <v>0</v>
      </c>
      <c r="R288" s="57"/>
      <c r="S288" s="55"/>
      <c r="T288" s="55"/>
      <c r="U288" s="55"/>
      <c r="V288" s="55"/>
      <c r="W288" s="55"/>
      <c r="X288" s="55"/>
      <c r="Y288" s="55"/>
      <c r="Z288" s="55"/>
      <c r="AA288" s="55"/>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56"/>
      <c r="AY288" s="56"/>
      <c r="AZ288" s="56"/>
      <c r="BA288" s="56"/>
      <c r="BB288" s="56"/>
      <c r="BC288" s="56"/>
      <c r="BD288" s="55"/>
      <c r="BE288" s="55"/>
      <c r="BF288" s="55"/>
      <c r="BG288" s="55"/>
      <c r="BH288" s="55"/>
      <c r="BI288" s="55"/>
      <c r="BJ288" s="55"/>
      <c r="BK288" s="146"/>
      <c r="BL288" s="146"/>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183" customFormat="1" outlineLevel="2" x14ac:dyDescent="0.25">
      <c r="A289" s="143"/>
      <c r="B289" s="143"/>
      <c r="C289" s="143"/>
      <c r="D289" s="184"/>
      <c r="E289" s="391"/>
      <c r="F289" s="187">
        <v>10</v>
      </c>
      <c r="G289" s="61"/>
      <c r="H289" s="60"/>
      <c r="I289" s="59"/>
      <c r="J289" s="59"/>
      <c r="K289" s="59"/>
      <c r="L289" s="59"/>
      <c r="M289" s="59"/>
      <c r="N289" s="59"/>
      <c r="O289" s="59"/>
      <c r="P289" s="59"/>
      <c r="Q289" s="58"/>
      <c r="R289" s="57"/>
      <c r="S289" s="55"/>
      <c r="T289" s="55"/>
      <c r="U289" s="55"/>
      <c r="V289" s="55"/>
      <c r="W289" s="55"/>
      <c r="X289" s="55"/>
      <c r="Y289" s="55"/>
      <c r="Z289" s="55"/>
      <c r="AA289" s="55"/>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56"/>
      <c r="AY289" s="56"/>
      <c r="AZ289" s="56"/>
      <c r="BA289" s="56"/>
      <c r="BB289" s="56"/>
      <c r="BC289" s="56"/>
      <c r="BD289" s="55"/>
      <c r="BE289" s="55"/>
      <c r="BF289" s="55"/>
      <c r="BG289" s="55"/>
      <c r="BH289" s="55"/>
      <c r="BI289" s="55"/>
      <c r="BJ289" s="55"/>
      <c r="BK289" s="146"/>
      <c r="BL289" s="146"/>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183" customFormat="1" outlineLevel="1" x14ac:dyDescent="0.25">
      <c r="A290" s="143"/>
      <c r="B290" s="143"/>
      <c r="C290" s="143"/>
      <c r="D290" s="184">
        <v>0</v>
      </c>
      <c r="E290" s="143"/>
      <c r="F290" s="143"/>
      <c r="G290" s="54"/>
      <c r="H290" s="189">
        <v>0</v>
      </c>
      <c r="I290" s="189">
        <v>0</v>
      </c>
      <c r="J290" s="189">
        <v>0</v>
      </c>
      <c r="K290" s="189">
        <v>0</v>
      </c>
      <c r="L290" s="189">
        <v>0</v>
      </c>
      <c r="M290" s="189">
        <v>0</v>
      </c>
      <c r="N290" s="189">
        <v>0</v>
      </c>
      <c r="O290" s="189">
        <v>0</v>
      </c>
      <c r="P290" s="189">
        <v>0</v>
      </c>
      <c r="Q290" s="189">
        <v>0</v>
      </c>
      <c r="R290" s="190"/>
      <c r="S290" s="191"/>
      <c r="T290" s="191"/>
      <c r="U290" s="191"/>
      <c r="V290" s="191"/>
      <c r="W290" s="191"/>
      <c r="X290" s="191"/>
      <c r="Y290" s="191"/>
      <c r="Z290" s="191"/>
      <c r="AA290" s="191"/>
      <c r="AB290" s="192"/>
      <c r="AC290" s="192"/>
      <c r="AD290" s="192"/>
      <c r="AE290" s="192"/>
      <c r="AF290" s="192"/>
      <c r="AG290" s="192"/>
      <c r="AH290" s="192"/>
      <c r="AI290" s="192"/>
      <c r="AJ290" s="192"/>
      <c r="AK290" s="192"/>
      <c r="AL290" s="192"/>
      <c r="AM290" s="192"/>
      <c r="AN290" s="192"/>
      <c r="AO290" s="192"/>
      <c r="AP290" s="192"/>
      <c r="AQ290" s="192"/>
      <c r="AR290" s="192"/>
      <c r="AS290" s="192"/>
      <c r="AT290" s="192"/>
      <c r="AU290" s="192"/>
      <c r="AV290" s="192"/>
      <c r="AW290" s="192"/>
      <c r="AX290" s="192"/>
      <c r="AY290" s="192"/>
      <c r="AZ290" s="192"/>
      <c r="BA290" s="192"/>
      <c r="BB290" s="192"/>
      <c r="BC290" s="192"/>
      <c r="BD290" s="191"/>
      <c r="BE290" s="191"/>
      <c r="BF290" s="191"/>
      <c r="BG290" s="191"/>
      <c r="BH290" s="191"/>
      <c r="BI290" s="191"/>
      <c r="BJ290" s="191"/>
      <c r="BK290" s="146"/>
      <c r="BL290" s="146"/>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183" customFormat="1" outlineLevel="2" x14ac:dyDescent="0.25">
      <c r="A291" s="143"/>
      <c r="B291" s="143"/>
      <c r="C291" s="180">
        <v>0</v>
      </c>
      <c r="D291" s="188"/>
      <c r="E291" s="182" t="s">
        <v>23</v>
      </c>
      <c r="F291" s="181"/>
      <c r="G291" s="66"/>
      <c r="H291" s="65">
        <v>0</v>
      </c>
      <c r="I291" s="65">
        <v>0</v>
      </c>
      <c r="J291" s="65">
        <v>0</v>
      </c>
      <c r="K291" s="65">
        <v>0</v>
      </c>
      <c r="L291" s="65">
        <v>0</v>
      </c>
      <c r="M291" s="65">
        <v>0</v>
      </c>
      <c r="N291" s="65">
        <v>0</v>
      </c>
      <c r="O291" s="65">
        <v>0</v>
      </c>
      <c r="P291" s="65">
        <v>0</v>
      </c>
      <c r="Q291" s="65">
        <v>0</v>
      </c>
      <c r="R291" s="65"/>
      <c r="S291" s="55"/>
      <c r="T291" s="55"/>
      <c r="U291" s="55"/>
      <c r="V291" s="55"/>
      <c r="W291" s="55"/>
      <c r="X291" s="55"/>
      <c r="Y291" s="55"/>
      <c r="Z291" s="55"/>
      <c r="AA291" s="55"/>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c r="AX291" s="56"/>
      <c r="AY291" s="56"/>
      <c r="AZ291" s="56"/>
      <c r="BA291" s="56"/>
      <c r="BB291" s="56"/>
      <c r="BC291" s="56"/>
      <c r="BD291" s="55"/>
      <c r="BE291" s="55"/>
      <c r="BF291" s="55"/>
      <c r="BG291" s="55"/>
      <c r="BH291" s="55"/>
      <c r="BI291" s="55"/>
      <c r="BJ291" s="55"/>
      <c r="BK291" s="146"/>
      <c r="BL291" s="146"/>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183" customFormat="1" ht="12.75" customHeight="1" outlineLevel="2" x14ac:dyDescent="0.25">
      <c r="A292" s="143"/>
      <c r="B292" s="143"/>
      <c r="C292" s="143"/>
      <c r="D292" s="184"/>
      <c r="E292" s="390" t="s">
        <v>43</v>
      </c>
      <c r="F292" s="186">
        <v>0</v>
      </c>
      <c r="G292" s="54"/>
      <c r="H292" s="57"/>
      <c r="I292" s="57"/>
      <c r="J292" s="57"/>
      <c r="K292" s="57"/>
      <c r="L292" s="57"/>
      <c r="M292" s="64"/>
      <c r="N292" s="63"/>
      <c r="O292" s="57"/>
      <c r="P292" s="57"/>
      <c r="Q292" s="57"/>
      <c r="R292" s="57"/>
      <c r="S292" s="55"/>
      <c r="T292" s="55"/>
      <c r="U292" s="55"/>
      <c r="V292" s="55"/>
      <c r="W292" s="55"/>
      <c r="X292" s="55"/>
      <c r="Y292" s="55"/>
      <c r="Z292" s="55"/>
      <c r="AA292" s="55"/>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5"/>
      <c r="BE292" s="55"/>
      <c r="BF292" s="55"/>
      <c r="BG292" s="55"/>
      <c r="BH292" s="55"/>
      <c r="BI292" s="55"/>
      <c r="BJ292" s="55"/>
      <c r="BK292" s="146"/>
      <c r="BL292" s="146"/>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183" customFormat="1" outlineLevel="2" x14ac:dyDescent="0.25">
      <c r="A293" s="143"/>
      <c r="B293" s="143"/>
      <c r="C293" s="143"/>
      <c r="D293" s="184"/>
      <c r="E293" s="391"/>
      <c r="F293" s="186">
        <v>1</v>
      </c>
      <c r="G293" s="54"/>
      <c r="H293" s="62"/>
      <c r="I293" s="57">
        <v>0</v>
      </c>
      <c r="J293" s="57">
        <v>0</v>
      </c>
      <c r="K293" s="57">
        <v>0</v>
      </c>
      <c r="L293" s="57">
        <v>0</v>
      </c>
      <c r="M293" s="57">
        <v>0</v>
      </c>
      <c r="N293" s="57">
        <v>0</v>
      </c>
      <c r="O293" s="57">
        <v>0</v>
      </c>
      <c r="P293" s="57">
        <v>0</v>
      </c>
      <c r="Q293" s="57">
        <v>0</v>
      </c>
      <c r="R293" s="57"/>
      <c r="S293" s="55"/>
      <c r="T293" s="55"/>
      <c r="U293" s="55"/>
      <c r="V293" s="55"/>
      <c r="W293" s="55"/>
      <c r="X293" s="55"/>
      <c r="Y293" s="55"/>
      <c r="Z293" s="55"/>
      <c r="AA293" s="55"/>
      <c r="AB293" s="56"/>
      <c r="AC293" s="56"/>
      <c r="AD293" s="56"/>
      <c r="AE293" s="56"/>
      <c r="AF293" s="56"/>
      <c r="AG293" s="56"/>
      <c r="AH293" s="56"/>
      <c r="AI293" s="56"/>
      <c r="AJ293" s="56"/>
      <c r="AK293" s="56"/>
      <c r="AL293" s="56"/>
      <c r="AM293" s="56"/>
      <c r="AN293" s="56"/>
      <c r="AO293" s="56"/>
      <c r="AP293" s="56"/>
      <c r="AQ293" s="56"/>
      <c r="AR293" s="56"/>
      <c r="AS293" s="56"/>
      <c r="AT293" s="56"/>
      <c r="AU293" s="56"/>
      <c r="AV293" s="56"/>
      <c r="AW293" s="56"/>
      <c r="AX293" s="56"/>
      <c r="AY293" s="56"/>
      <c r="AZ293" s="56"/>
      <c r="BA293" s="56"/>
      <c r="BB293" s="56"/>
      <c r="BC293" s="56"/>
      <c r="BD293" s="55"/>
      <c r="BE293" s="55"/>
      <c r="BF293" s="55"/>
      <c r="BG293" s="55"/>
      <c r="BH293" s="55"/>
      <c r="BI293" s="55"/>
      <c r="BJ293" s="55"/>
      <c r="BK293" s="146"/>
      <c r="BL293" s="146"/>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183" customFormat="1" outlineLevel="2" x14ac:dyDescent="0.25">
      <c r="A294" s="143"/>
      <c r="B294" s="143"/>
      <c r="C294" s="143"/>
      <c r="D294" s="184"/>
      <c r="E294" s="391"/>
      <c r="F294" s="186">
        <v>2</v>
      </c>
      <c r="G294" s="54"/>
      <c r="H294" s="60"/>
      <c r="I294" s="58"/>
      <c r="J294" s="57">
        <v>0</v>
      </c>
      <c r="K294" s="57">
        <v>0</v>
      </c>
      <c r="L294" s="57">
        <v>0</v>
      </c>
      <c r="M294" s="57">
        <v>0</v>
      </c>
      <c r="N294" s="57">
        <v>0</v>
      </c>
      <c r="O294" s="57">
        <v>0</v>
      </c>
      <c r="P294" s="57">
        <v>0</v>
      </c>
      <c r="Q294" s="57">
        <v>0</v>
      </c>
      <c r="R294" s="57"/>
      <c r="S294" s="55"/>
      <c r="T294" s="55"/>
      <c r="U294" s="55"/>
      <c r="V294" s="55"/>
      <c r="W294" s="55"/>
      <c r="X294" s="55"/>
      <c r="Y294" s="55"/>
      <c r="Z294" s="55"/>
      <c r="AA294" s="55"/>
      <c r="AB294" s="56"/>
      <c r="AC294" s="56"/>
      <c r="AD294" s="56"/>
      <c r="AE294" s="56"/>
      <c r="AF294" s="56"/>
      <c r="AG294" s="56"/>
      <c r="AH294" s="56"/>
      <c r="AI294" s="56"/>
      <c r="AJ294" s="56"/>
      <c r="AK294" s="56"/>
      <c r="AL294" s="56"/>
      <c r="AM294" s="56"/>
      <c r="AN294" s="56"/>
      <c r="AO294" s="56"/>
      <c r="AP294" s="56"/>
      <c r="AQ294" s="56"/>
      <c r="AR294" s="56"/>
      <c r="AS294" s="56"/>
      <c r="AT294" s="56"/>
      <c r="AU294" s="56"/>
      <c r="AV294" s="56"/>
      <c r="AW294" s="56"/>
      <c r="AX294" s="56"/>
      <c r="AY294" s="56"/>
      <c r="AZ294" s="56"/>
      <c r="BA294" s="56"/>
      <c r="BB294" s="56"/>
      <c r="BC294" s="56"/>
      <c r="BD294" s="55"/>
      <c r="BE294" s="55"/>
      <c r="BF294" s="55"/>
      <c r="BG294" s="55"/>
      <c r="BH294" s="55"/>
      <c r="BI294" s="55"/>
      <c r="BJ294" s="55"/>
      <c r="BK294" s="146"/>
      <c r="BL294" s="146"/>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183" customFormat="1" outlineLevel="2" x14ac:dyDescent="0.25">
      <c r="A295" s="143"/>
      <c r="B295" s="143"/>
      <c r="C295" s="143"/>
      <c r="D295" s="184"/>
      <c r="E295" s="391"/>
      <c r="F295" s="186">
        <v>3</v>
      </c>
      <c r="G295" s="54"/>
      <c r="H295" s="60"/>
      <c r="I295" s="59"/>
      <c r="J295" s="58"/>
      <c r="K295" s="57">
        <v>0</v>
      </c>
      <c r="L295" s="57">
        <v>0</v>
      </c>
      <c r="M295" s="57">
        <v>0</v>
      </c>
      <c r="N295" s="57">
        <v>0</v>
      </c>
      <c r="O295" s="57">
        <v>0</v>
      </c>
      <c r="P295" s="57">
        <v>0</v>
      </c>
      <c r="Q295" s="57">
        <v>0</v>
      </c>
      <c r="R295" s="57"/>
      <c r="S295" s="55"/>
      <c r="T295" s="55"/>
      <c r="U295" s="55"/>
      <c r="V295" s="55"/>
      <c r="W295" s="55"/>
      <c r="X295" s="55"/>
      <c r="Y295" s="55"/>
      <c r="Z295" s="55"/>
      <c r="AA295" s="55"/>
      <c r="AB295" s="56"/>
      <c r="AC295" s="56"/>
      <c r="AD295" s="56"/>
      <c r="AE295" s="56"/>
      <c r="AF295" s="56"/>
      <c r="AG295" s="56"/>
      <c r="AH295" s="56"/>
      <c r="AI295" s="56"/>
      <c r="AJ295" s="56"/>
      <c r="AK295" s="56"/>
      <c r="AL295" s="56"/>
      <c r="AM295" s="56"/>
      <c r="AN295" s="56"/>
      <c r="AO295" s="56"/>
      <c r="AP295" s="56"/>
      <c r="AQ295" s="56"/>
      <c r="AR295" s="56"/>
      <c r="AS295" s="56"/>
      <c r="AT295" s="56"/>
      <c r="AU295" s="56"/>
      <c r="AV295" s="56"/>
      <c r="AW295" s="56"/>
      <c r="AX295" s="56"/>
      <c r="AY295" s="56"/>
      <c r="AZ295" s="56"/>
      <c r="BA295" s="56"/>
      <c r="BB295" s="56"/>
      <c r="BC295" s="56"/>
      <c r="BD295" s="55"/>
      <c r="BE295" s="55"/>
      <c r="BF295" s="55"/>
      <c r="BG295" s="55"/>
      <c r="BH295" s="55"/>
      <c r="BI295" s="55"/>
      <c r="BJ295" s="55"/>
      <c r="BK295" s="146"/>
      <c r="BL295" s="146"/>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183" customFormat="1" outlineLevel="2" x14ac:dyDescent="0.25">
      <c r="A296" s="143"/>
      <c r="B296" s="143"/>
      <c r="C296" s="143"/>
      <c r="D296" s="184"/>
      <c r="E296" s="391"/>
      <c r="F296" s="186">
        <v>4</v>
      </c>
      <c r="G296" s="54"/>
      <c r="H296" s="60"/>
      <c r="I296" s="59"/>
      <c r="J296" s="59"/>
      <c r="K296" s="58"/>
      <c r="L296" s="57">
        <v>0</v>
      </c>
      <c r="M296" s="57">
        <v>0</v>
      </c>
      <c r="N296" s="57">
        <v>0</v>
      </c>
      <c r="O296" s="57">
        <v>0</v>
      </c>
      <c r="P296" s="57">
        <v>0</v>
      </c>
      <c r="Q296" s="57">
        <v>0</v>
      </c>
      <c r="R296" s="57"/>
      <c r="S296" s="55"/>
      <c r="T296" s="55"/>
      <c r="U296" s="55"/>
      <c r="V296" s="55"/>
      <c r="W296" s="55"/>
      <c r="X296" s="55"/>
      <c r="Y296" s="55"/>
      <c r="Z296" s="55"/>
      <c r="AA296" s="55"/>
      <c r="AB296" s="56"/>
      <c r="AC296" s="56"/>
      <c r="AD296" s="56"/>
      <c r="AE296" s="56"/>
      <c r="AF296" s="56"/>
      <c r="AG296" s="56"/>
      <c r="AH296" s="56"/>
      <c r="AI296" s="56"/>
      <c r="AJ296" s="56"/>
      <c r="AK296" s="56"/>
      <c r="AL296" s="56"/>
      <c r="AM296" s="56"/>
      <c r="AN296" s="56"/>
      <c r="AO296" s="56"/>
      <c r="AP296" s="56"/>
      <c r="AQ296" s="56"/>
      <c r="AR296" s="56"/>
      <c r="AS296" s="56"/>
      <c r="AT296" s="56"/>
      <c r="AU296" s="56"/>
      <c r="AV296" s="56"/>
      <c r="AW296" s="56"/>
      <c r="AX296" s="56"/>
      <c r="AY296" s="56"/>
      <c r="AZ296" s="56"/>
      <c r="BA296" s="56"/>
      <c r="BB296" s="56"/>
      <c r="BC296" s="56"/>
      <c r="BD296" s="55"/>
      <c r="BE296" s="55"/>
      <c r="BF296" s="55"/>
      <c r="BG296" s="55"/>
      <c r="BH296" s="55"/>
      <c r="BI296" s="55"/>
      <c r="BJ296" s="55"/>
      <c r="BK296" s="146"/>
      <c r="BL296" s="14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183" customFormat="1" outlineLevel="2" x14ac:dyDescent="0.25">
      <c r="A297" s="143"/>
      <c r="B297" s="143"/>
      <c r="C297" s="143"/>
      <c r="D297" s="184"/>
      <c r="E297" s="391"/>
      <c r="F297" s="186">
        <v>5</v>
      </c>
      <c r="G297" s="61"/>
      <c r="H297" s="60"/>
      <c r="I297" s="59"/>
      <c r="J297" s="59"/>
      <c r="K297" s="59"/>
      <c r="L297" s="58"/>
      <c r="M297" s="57">
        <v>0</v>
      </c>
      <c r="N297" s="57">
        <v>0</v>
      </c>
      <c r="O297" s="57">
        <v>0</v>
      </c>
      <c r="P297" s="57">
        <v>0</v>
      </c>
      <c r="Q297" s="57">
        <v>0</v>
      </c>
      <c r="R297" s="57"/>
      <c r="S297" s="55"/>
      <c r="T297" s="55"/>
      <c r="U297" s="55"/>
      <c r="V297" s="55"/>
      <c r="W297" s="55"/>
      <c r="X297" s="55"/>
      <c r="Y297" s="55"/>
      <c r="Z297" s="55"/>
      <c r="AA297" s="55"/>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56"/>
      <c r="AX297" s="56"/>
      <c r="AY297" s="56"/>
      <c r="AZ297" s="56"/>
      <c r="BA297" s="56"/>
      <c r="BB297" s="56"/>
      <c r="BC297" s="56"/>
      <c r="BD297" s="55"/>
      <c r="BE297" s="55"/>
      <c r="BF297" s="55"/>
      <c r="BG297" s="55"/>
      <c r="BH297" s="55"/>
      <c r="BI297" s="55"/>
      <c r="BJ297" s="55"/>
      <c r="BK297" s="146"/>
      <c r="BL297" s="146"/>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183" customFormat="1" outlineLevel="2" x14ac:dyDescent="0.25">
      <c r="A298" s="143"/>
      <c r="B298" s="143"/>
      <c r="C298" s="143"/>
      <c r="D298" s="184"/>
      <c r="E298" s="391"/>
      <c r="F298" s="186">
        <v>6</v>
      </c>
      <c r="G298" s="61"/>
      <c r="H298" s="60"/>
      <c r="I298" s="59"/>
      <c r="J298" s="59"/>
      <c r="K298" s="59"/>
      <c r="L298" s="59"/>
      <c r="M298" s="58"/>
      <c r="N298" s="57">
        <v>0</v>
      </c>
      <c r="O298" s="57">
        <v>0</v>
      </c>
      <c r="P298" s="57">
        <v>0</v>
      </c>
      <c r="Q298" s="57">
        <v>0</v>
      </c>
      <c r="R298" s="57"/>
      <c r="S298" s="55"/>
      <c r="T298" s="55"/>
      <c r="U298" s="55"/>
      <c r="V298" s="55"/>
      <c r="W298" s="55"/>
      <c r="X298" s="55"/>
      <c r="Y298" s="55"/>
      <c r="Z298" s="55"/>
      <c r="AA298" s="55"/>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c r="AY298" s="56"/>
      <c r="AZ298" s="56"/>
      <c r="BA298" s="56"/>
      <c r="BB298" s="56"/>
      <c r="BC298" s="56"/>
      <c r="BD298" s="55"/>
      <c r="BE298" s="55"/>
      <c r="BF298" s="55"/>
      <c r="BG298" s="55"/>
      <c r="BH298" s="55"/>
      <c r="BI298" s="55"/>
      <c r="BJ298" s="55"/>
      <c r="BK298" s="146"/>
      <c r="BL298" s="146"/>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183" customFormat="1" outlineLevel="2" x14ac:dyDescent="0.25">
      <c r="A299" s="143"/>
      <c r="B299" s="143"/>
      <c r="C299" s="143"/>
      <c r="D299" s="184"/>
      <c r="E299" s="391"/>
      <c r="F299" s="186">
        <v>7</v>
      </c>
      <c r="G299" s="61"/>
      <c r="H299" s="60"/>
      <c r="I299" s="59"/>
      <c r="J299" s="59"/>
      <c r="K299" s="59"/>
      <c r="L299" s="59"/>
      <c r="M299" s="59"/>
      <c r="N299" s="58"/>
      <c r="O299" s="57">
        <v>0</v>
      </c>
      <c r="P299" s="57">
        <v>0</v>
      </c>
      <c r="Q299" s="57">
        <v>0</v>
      </c>
      <c r="R299" s="57"/>
      <c r="S299" s="55"/>
      <c r="T299" s="55"/>
      <c r="U299" s="55"/>
      <c r="V299" s="55"/>
      <c r="W299" s="55"/>
      <c r="X299" s="55"/>
      <c r="Y299" s="55"/>
      <c r="Z299" s="55"/>
      <c r="AA299" s="55"/>
      <c r="AB299" s="56"/>
      <c r="AC299" s="56"/>
      <c r="AD299" s="56"/>
      <c r="AE299" s="56"/>
      <c r="AF299" s="56"/>
      <c r="AG299" s="56"/>
      <c r="AH299" s="56"/>
      <c r="AI299" s="56"/>
      <c r="AJ299" s="56"/>
      <c r="AK299" s="56"/>
      <c r="AL299" s="56"/>
      <c r="AM299" s="56"/>
      <c r="AN299" s="56"/>
      <c r="AO299" s="56"/>
      <c r="AP299" s="56"/>
      <c r="AQ299" s="56"/>
      <c r="AR299" s="56"/>
      <c r="AS299" s="56"/>
      <c r="AT299" s="56"/>
      <c r="AU299" s="56"/>
      <c r="AV299" s="56"/>
      <c r="AW299" s="56"/>
      <c r="AX299" s="56"/>
      <c r="AY299" s="56"/>
      <c r="AZ299" s="56"/>
      <c r="BA299" s="56"/>
      <c r="BB299" s="56"/>
      <c r="BC299" s="56"/>
      <c r="BD299" s="55"/>
      <c r="BE299" s="55"/>
      <c r="BF299" s="55"/>
      <c r="BG299" s="55"/>
      <c r="BH299" s="55"/>
      <c r="BI299" s="55"/>
      <c r="BJ299" s="55"/>
      <c r="BK299" s="146"/>
      <c r="BL299" s="146"/>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183" customFormat="1" outlineLevel="2" x14ac:dyDescent="0.25">
      <c r="A300" s="143"/>
      <c r="B300" s="143"/>
      <c r="C300" s="143"/>
      <c r="D300" s="184"/>
      <c r="E300" s="391"/>
      <c r="F300" s="186">
        <v>8</v>
      </c>
      <c r="G300" s="61"/>
      <c r="H300" s="60"/>
      <c r="I300" s="59"/>
      <c r="J300" s="59"/>
      <c r="K300" s="59"/>
      <c r="L300" s="59"/>
      <c r="M300" s="59"/>
      <c r="N300" s="59"/>
      <c r="O300" s="58"/>
      <c r="P300" s="57">
        <v>0</v>
      </c>
      <c r="Q300" s="57">
        <v>0</v>
      </c>
      <c r="R300" s="57"/>
      <c r="S300" s="55"/>
      <c r="T300" s="55"/>
      <c r="U300" s="55"/>
      <c r="V300" s="55"/>
      <c r="W300" s="55"/>
      <c r="X300" s="55"/>
      <c r="Y300" s="55"/>
      <c r="Z300" s="55"/>
      <c r="AA300" s="55"/>
      <c r="AB300" s="56"/>
      <c r="AC300" s="56"/>
      <c r="AD300" s="56"/>
      <c r="AE300" s="56"/>
      <c r="AF300" s="56"/>
      <c r="AG300" s="56"/>
      <c r="AH300" s="56"/>
      <c r="AI300" s="56"/>
      <c r="AJ300" s="56"/>
      <c r="AK300" s="56"/>
      <c r="AL300" s="56"/>
      <c r="AM300" s="56"/>
      <c r="AN300" s="56"/>
      <c r="AO300" s="56"/>
      <c r="AP300" s="56"/>
      <c r="AQ300" s="56"/>
      <c r="AR300" s="56"/>
      <c r="AS300" s="56"/>
      <c r="AT300" s="56"/>
      <c r="AU300" s="56"/>
      <c r="AV300" s="56"/>
      <c r="AW300" s="56"/>
      <c r="AX300" s="56"/>
      <c r="AY300" s="56"/>
      <c r="AZ300" s="56"/>
      <c r="BA300" s="56"/>
      <c r="BB300" s="56"/>
      <c r="BC300" s="56"/>
      <c r="BD300" s="55"/>
      <c r="BE300" s="55"/>
      <c r="BF300" s="55"/>
      <c r="BG300" s="55"/>
      <c r="BH300" s="55"/>
      <c r="BI300" s="55"/>
      <c r="BJ300" s="55"/>
      <c r="BK300" s="146"/>
      <c r="BL300" s="146"/>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183" customFormat="1" outlineLevel="2" x14ac:dyDescent="0.25">
      <c r="A301" s="143"/>
      <c r="B301" s="143"/>
      <c r="C301" s="143"/>
      <c r="D301" s="184"/>
      <c r="E301" s="391"/>
      <c r="F301" s="186">
        <v>9</v>
      </c>
      <c r="G301" s="61"/>
      <c r="H301" s="60"/>
      <c r="I301" s="59"/>
      <c r="J301" s="59"/>
      <c r="K301" s="59"/>
      <c r="L301" s="59"/>
      <c r="M301" s="59"/>
      <c r="N301" s="59"/>
      <c r="O301" s="59"/>
      <c r="P301" s="58"/>
      <c r="Q301" s="57">
        <v>0</v>
      </c>
      <c r="R301" s="57"/>
      <c r="S301" s="55"/>
      <c r="T301" s="55"/>
      <c r="U301" s="55"/>
      <c r="V301" s="55"/>
      <c r="W301" s="55"/>
      <c r="X301" s="55"/>
      <c r="Y301" s="55"/>
      <c r="Z301" s="55"/>
      <c r="AA301" s="55"/>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56"/>
      <c r="AX301" s="56"/>
      <c r="AY301" s="56"/>
      <c r="AZ301" s="56"/>
      <c r="BA301" s="56"/>
      <c r="BB301" s="56"/>
      <c r="BC301" s="56"/>
      <c r="BD301" s="55"/>
      <c r="BE301" s="55"/>
      <c r="BF301" s="55"/>
      <c r="BG301" s="55"/>
      <c r="BH301" s="55"/>
      <c r="BI301" s="55"/>
      <c r="BJ301" s="55"/>
      <c r="BK301" s="146"/>
      <c r="BL301" s="146"/>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183" customFormat="1" outlineLevel="2" x14ac:dyDescent="0.25">
      <c r="A302" s="143"/>
      <c r="B302" s="143"/>
      <c r="C302" s="143"/>
      <c r="D302" s="184"/>
      <c r="E302" s="391"/>
      <c r="F302" s="187">
        <v>10</v>
      </c>
      <c r="G302" s="61"/>
      <c r="H302" s="60"/>
      <c r="I302" s="59"/>
      <c r="J302" s="59"/>
      <c r="K302" s="59"/>
      <c r="L302" s="59"/>
      <c r="M302" s="59"/>
      <c r="N302" s="59"/>
      <c r="O302" s="59"/>
      <c r="P302" s="59"/>
      <c r="Q302" s="58"/>
      <c r="R302" s="57"/>
      <c r="S302" s="55"/>
      <c r="T302" s="55"/>
      <c r="U302" s="55"/>
      <c r="V302" s="55"/>
      <c r="W302" s="55"/>
      <c r="X302" s="55"/>
      <c r="Y302" s="55"/>
      <c r="Z302" s="55"/>
      <c r="AA302" s="55"/>
      <c r="AB302" s="56"/>
      <c r="AC302" s="56"/>
      <c r="AD302" s="56"/>
      <c r="AE302" s="56"/>
      <c r="AF302" s="56"/>
      <c r="AG302" s="56"/>
      <c r="AH302" s="56"/>
      <c r="AI302" s="56"/>
      <c r="AJ302" s="56"/>
      <c r="AK302" s="56"/>
      <c r="AL302" s="56"/>
      <c r="AM302" s="56"/>
      <c r="AN302" s="56"/>
      <c r="AO302" s="56"/>
      <c r="AP302" s="56"/>
      <c r="AQ302" s="56"/>
      <c r="AR302" s="56"/>
      <c r="AS302" s="56"/>
      <c r="AT302" s="56"/>
      <c r="AU302" s="56"/>
      <c r="AV302" s="56"/>
      <c r="AW302" s="56"/>
      <c r="AX302" s="56"/>
      <c r="AY302" s="56"/>
      <c r="AZ302" s="56"/>
      <c r="BA302" s="56"/>
      <c r="BB302" s="56"/>
      <c r="BC302" s="56"/>
      <c r="BD302" s="55"/>
      <c r="BE302" s="55"/>
      <c r="BF302" s="55"/>
      <c r="BG302" s="55"/>
      <c r="BH302" s="55"/>
      <c r="BI302" s="55"/>
      <c r="BJ302" s="55"/>
      <c r="BK302" s="146"/>
      <c r="BL302" s="146"/>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183" customFormat="1" outlineLevel="1" x14ac:dyDescent="0.25">
      <c r="A303" s="143"/>
      <c r="B303" s="143"/>
      <c r="C303" s="143"/>
      <c r="D303" s="184">
        <v>0</v>
      </c>
      <c r="E303" s="143"/>
      <c r="F303" s="143"/>
      <c r="G303" s="54"/>
      <c r="H303" s="189">
        <v>0</v>
      </c>
      <c r="I303" s="189">
        <v>0</v>
      </c>
      <c r="J303" s="189">
        <v>0</v>
      </c>
      <c r="K303" s="189">
        <v>0</v>
      </c>
      <c r="L303" s="189">
        <v>0</v>
      </c>
      <c r="M303" s="189">
        <v>0</v>
      </c>
      <c r="N303" s="189">
        <v>0</v>
      </c>
      <c r="O303" s="189">
        <v>0</v>
      </c>
      <c r="P303" s="189">
        <v>0</v>
      </c>
      <c r="Q303" s="189">
        <v>0</v>
      </c>
      <c r="R303" s="190"/>
      <c r="S303" s="191"/>
      <c r="T303" s="191"/>
      <c r="U303" s="191"/>
      <c r="V303" s="191"/>
      <c r="W303" s="191"/>
      <c r="X303" s="191"/>
      <c r="Y303" s="191"/>
      <c r="Z303" s="191"/>
      <c r="AA303" s="191"/>
      <c r="AB303" s="192"/>
      <c r="AC303" s="192"/>
      <c r="AD303" s="192"/>
      <c r="AE303" s="192"/>
      <c r="AF303" s="192"/>
      <c r="AG303" s="192"/>
      <c r="AH303" s="192"/>
      <c r="AI303" s="192"/>
      <c r="AJ303" s="192"/>
      <c r="AK303" s="192"/>
      <c r="AL303" s="192"/>
      <c r="AM303" s="192"/>
      <c r="AN303" s="192"/>
      <c r="AO303" s="192"/>
      <c r="AP303" s="192"/>
      <c r="AQ303" s="192"/>
      <c r="AR303" s="192"/>
      <c r="AS303" s="192"/>
      <c r="AT303" s="192"/>
      <c r="AU303" s="192"/>
      <c r="AV303" s="192"/>
      <c r="AW303" s="192"/>
      <c r="AX303" s="192"/>
      <c r="AY303" s="192"/>
      <c r="AZ303" s="192"/>
      <c r="BA303" s="192"/>
      <c r="BB303" s="192"/>
      <c r="BC303" s="192"/>
      <c r="BD303" s="191"/>
      <c r="BE303" s="191"/>
      <c r="BF303" s="191"/>
      <c r="BG303" s="191"/>
      <c r="BH303" s="191"/>
      <c r="BI303" s="191"/>
      <c r="BJ303" s="191"/>
      <c r="BK303" s="146"/>
      <c r="BL303" s="146"/>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183" customFormat="1" outlineLevel="2" x14ac:dyDescent="0.25">
      <c r="A304" s="143"/>
      <c r="B304" s="143"/>
      <c r="C304" s="180">
        <v>0</v>
      </c>
      <c r="D304" s="188"/>
      <c r="E304" s="182" t="s">
        <v>23</v>
      </c>
      <c r="F304" s="181"/>
      <c r="G304" s="66"/>
      <c r="H304" s="65">
        <v>0</v>
      </c>
      <c r="I304" s="65">
        <v>0</v>
      </c>
      <c r="J304" s="65">
        <v>0</v>
      </c>
      <c r="K304" s="65">
        <v>0</v>
      </c>
      <c r="L304" s="65">
        <v>0</v>
      </c>
      <c r="M304" s="65">
        <v>0</v>
      </c>
      <c r="N304" s="65">
        <v>0</v>
      </c>
      <c r="O304" s="65">
        <v>0</v>
      </c>
      <c r="P304" s="65">
        <v>0</v>
      </c>
      <c r="Q304" s="65">
        <v>0</v>
      </c>
      <c r="R304" s="65"/>
      <c r="S304" s="55"/>
      <c r="T304" s="55"/>
      <c r="U304" s="55"/>
      <c r="V304" s="55"/>
      <c r="W304" s="55"/>
      <c r="X304" s="55"/>
      <c r="Y304" s="55"/>
      <c r="Z304" s="55"/>
      <c r="AA304" s="55"/>
      <c r="AB304" s="56"/>
      <c r="AC304" s="56"/>
      <c r="AD304" s="56"/>
      <c r="AE304" s="56"/>
      <c r="AF304" s="56"/>
      <c r="AG304" s="56"/>
      <c r="AH304" s="56"/>
      <c r="AI304" s="56"/>
      <c r="AJ304" s="56"/>
      <c r="AK304" s="56"/>
      <c r="AL304" s="56"/>
      <c r="AM304" s="56"/>
      <c r="AN304" s="56"/>
      <c r="AO304" s="56"/>
      <c r="AP304" s="56"/>
      <c r="AQ304" s="56"/>
      <c r="AR304" s="56"/>
      <c r="AS304" s="56"/>
      <c r="AT304" s="56"/>
      <c r="AU304" s="56"/>
      <c r="AV304" s="56"/>
      <c r="AW304" s="56"/>
      <c r="AX304" s="56"/>
      <c r="AY304" s="56"/>
      <c r="AZ304" s="56"/>
      <c r="BA304" s="56"/>
      <c r="BB304" s="56"/>
      <c r="BC304" s="56"/>
      <c r="BD304" s="55"/>
      <c r="BE304" s="55"/>
      <c r="BF304" s="55"/>
      <c r="BG304" s="55"/>
      <c r="BH304" s="55"/>
      <c r="BI304" s="55"/>
      <c r="BJ304" s="55"/>
      <c r="BK304" s="146"/>
      <c r="BL304" s="146"/>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183" customFormat="1" ht="12.75" customHeight="1" outlineLevel="2" x14ac:dyDescent="0.25">
      <c r="A305" s="143"/>
      <c r="B305" s="143"/>
      <c r="C305" s="143"/>
      <c r="D305" s="184"/>
      <c r="E305" s="390" t="s">
        <v>43</v>
      </c>
      <c r="F305" s="186">
        <v>0</v>
      </c>
      <c r="G305" s="54"/>
      <c r="H305" s="57"/>
      <c r="I305" s="57"/>
      <c r="J305" s="57"/>
      <c r="K305" s="57"/>
      <c r="L305" s="57"/>
      <c r="M305" s="64"/>
      <c r="N305" s="63"/>
      <c r="O305" s="57"/>
      <c r="P305" s="57"/>
      <c r="Q305" s="57"/>
      <c r="R305" s="57"/>
      <c r="S305" s="55"/>
      <c r="T305" s="55"/>
      <c r="U305" s="55"/>
      <c r="V305" s="55"/>
      <c r="W305" s="55"/>
      <c r="X305" s="55"/>
      <c r="Y305" s="55"/>
      <c r="Z305" s="55"/>
      <c r="AA305" s="55"/>
      <c r="AB305" s="56"/>
      <c r="AC305" s="56"/>
      <c r="AD305" s="56"/>
      <c r="AE305" s="56"/>
      <c r="AF305" s="56"/>
      <c r="AG305" s="56"/>
      <c r="AH305" s="56"/>
      <c r="AI305" s="56"/>
      <c r="AJ305" s="56"/>
      <c r="AK305" s="56"/>
      <c r="AL305" s="56"/>
      <c r="AM305" s="56"/>
      <c r="AN305" s="56"/>
      <c r="AO305" s="56"/>
      <c r="AP305" s="56"/>
      <c r="AQ305" s="56"/>
      <c r="AR305" s="56"/>
      <c r="AS305" s="56"/>
      <c r="AT305" s="56"/>
      <c r="AU305" s="56"/>
      <c r="AV305" s="56"/>
      <c r="AW305" s="56"/>
      <c r="AX305" s="56"/>
      <c r="AY305" s="56"/>
      <c r="AZ305" s="56"/>
      <c r="BA305" s="56"/>
      <c r="BB305" s="56"/>
      <c r="BC305" s="56"/>
      <c r="BD305" s="55"/>
      <c r="BE305" s="55"/>
      <c r="BF305" s="55"/>
      <c r="BG305" s="55"/>
      <c r="BH305" s="55"/>
      <c r="BI305" s="55"/>
      <c r="BJ305" s="55"/>
      <c r="BK305" s="146"/>
      <c r="BL305" s="146"/>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183" customFormat="1" outlineLevel="2" x14ac:dyDescent="0.25">
      <c r="A306" s="143"/>
      <c r="B306" s="143"/>
      <c r="C306" s="143"/>
      <c r="D306" s="184"/>
      <c r="E306" s="391"/>
      <c r="F306" s="186">
        <v>1</v>
      </c>
      <c r="G306" s="54"/>
      <c r="H306" s="62"/>
      <c r="I306" s="57">
        <v>0</v>
      </c>
      <c r="J306" s="57">
        <v>0</v>
      </c>
      <c r="K306" s="57">
        <v>0</v>
      </c>
      <c r="L306" s="57">
        <v>0</v>
      </c>
      <c r="M306" s="57">
        <v>0</v>
      </c>
      <c r="N306" s="57">
        <v>0</v>
      </c>
      <c r="O306" s="57">
        <v>0</v>
      </c>
      <c r="P306" s="57">
        <v>0</v>
      </c>
      <c r="Q306" s="57">
        <v>0</v>
      </c>
      <c r="R306" s="57"/>
      <c r="S306" s="55"/>
      <c r="T306" s="55"/>
      <c r="U306" s="55"/>
      <c r="V306" s="55"/>
      <c r="W306" s="55"/>
      <c r="X306" s="55"/>
      <c r="Y306" s="55"/>
      <c r="Z306" s="55"/>
      <c r="AA306" s="55"/>
      <c r="AB306" s="56"/>
      <c r="AC306" s="56"/>
      <c r="AD306" s="56"/>
      <c r="AE306" s="56"/>
      <c r="AF306" s="56"/>
      <c r="AG306" s="56"/>
      <c r="AH306" s="56"/>
      <c r="AI306" s="56"/>
      <c r="AJ306" s="56"/>
      <c r="AK306" s="56"/>
      <c r="AL306" s="56"/>
      <c r="AM306" s="56"/>
      <c r="AN306" s="56"/>
      <c r="AO306" s="56"/>
      <c r="AP306" s="56"/>
      <c r="AQ306" s="56"/>
      <c r="AR306" s="56"/>
      <c r="AS306" s="56"/>
      <c r="AT306" s="56"/>
      <c r="AU306" s="56"/>
      <c r="AV306" s="56"/>
      <c r="AW306" s="56"/>
      <c r="AX306" s="56"/>
      <c r="AY306" s="56"/>
      <c r="AZ306" s="56"/>
      <c r="BA306" s="56"/>
      <c r="BB306" s="56"/>
      <c r="BC306" s="56"/>
      <c r="BD306" s="55"/>
      <c r="BE306" s="55"/>
      <c r="BF306" s="55"/>
      <c r="BG306" s="55"/>
      <c r="BH306" s="55"/>
      <c r="BI306" s="55"/>
      <c r="BJ306" s="55"/>
      <c r="BK306" s="146"/>
      <c r="BL306" s="14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183" customFormat="1" outlineLevel="2" x14ac:dyDescent="0.25">
      <c r="A307" s="143"/>
      <c r="B307" s="143"/>
      <c r="C307" s="143"/>
      <c r="D307" s="184"/>
      <c r="E307" s="391"/>
      <c r="F307" s="186">
        <v>2</v>
      </c>
      <c r="G307" s="54"/>
      <c r="H307" s="60"/>
      <c r="I307" s="58"/>
      <c r="J307" s="57">
        <v>0</v>
      </c>
      <c r="K307" s="57">
        <v>0</v>
      </c>
      <c r="L307" s="57">
        <v>0</v>
      </c>
      <c r="M307" s="57">
        <v>0</v>
      </c>
      <c r="N307" s="57">
        <v>0</v>
      </c>
      <c r="O307" s="57">
        <v>0</v>
      </c>
      <c r="P307" s="57">
        <v>0</v>
      </c>
      <c r="Q307" s="57">
        <v>0</v>
      </c>
      <c r="R307" s="57"/>
      <c r="S307" s="55"/>
      <c r="T307" s="55"/>
      <c r="U307" s="55"/>
      <c r="V307" s="55"/>
      <c r="W307" s="55"/>
      <c r="X307" s="55"/>
      <c r="Y307" s="55"/>
      <c r="Z307" s="55"/>
      <c r="AA307" s="55"/>
      <c r="AB307" s="56"/>
      <c r="AC307" s="56"/>
      <c r="AD307" s="56"/>
      <c r="AE307" s="56"/>
      <c r="AF307" s="56"/>
      <c r="AG307" s="56"/>
      <c r="AH307" s="56"/>
      <c r="AI307" s="56"/>
      <c r="AJ307" s="56"/>
      <c r="AK307" s="56"/>
      <c r="AL307" s="56"/>
      <c r="AM307" s="56"/>
      <c r="AN307" s="56"/>
      <c r="AO307" s="56"/>
      <c r="AP307" s="56"/>
      <c r="AQ307" s="56"/>
      <c r="AR307" s="56"/>
      <c r="AS307" s="56"/>
      <c r="AT307" s="56"/>
      <c r="AU307" s="56"/>
      <c r="AV307" s="56"/>
      <c r="AW307" s="56"/>
      <c r="AX307" s="56"/>
      <c r="AY307" s="56"/>
      <c r="AZ307" s="56"/>
      <c r="BA307" s="56"/>
      <c r="BB307" s="56"/>
      <c r="BC307" s="56"/>
      <c r="BD307" s="55"/>
      <c r="BE307" s="55"/>
      <c r="BF307" s="55"/>
      <c r="BG307" s="55"/>
      <c r="BH307" s="55"/>
      <c r="BI307" s="55"/>
      <c r="BJ307" s="55"/>
      <c r="BK307" s="146"/>
      <c r="BL307" s="146"/>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183" customFormat="1" outlineLevel="2" x14ac:dyDescent="0.25">
      <c r="A308" s="143"/>
      <c r="B308" s="143"/>
      <c r="C308" s="143"/>
      <c r="D308" s="184"/>
      <c r="E308" s="391"/>
      <c r="F308" s="186">
        <v>3</v>
      </c>
      <c r="G308" s="54"/>
      <c r="H308" s="60"/>
      <c r="I308" s="59"/>
      <c r="J308" s="58"/>
      <c r="K308" s="57">
        <v>0</v>
      </c>
      <c r="L308" s="57">
        <v>0</v>
      </c>
      <c r="M308" s="57">
        <v>0</v>
      </c>
      <c r="N308" s="57">
        <v>0</v>
      </c>
      <c r="O308" s="57">
        <v>0</v>
      </c>
      <c r="P308" s="57">
        <v>0</v>
      </c>
      <c r="Q308" s="57">
        <v>0</v>
      </c>
      <c r="R308" s="57"/>
      <c r="S308" s="55"/>
      <c r="T308" s="55"/>
      <c r="U308" s="55"/>
      <c r="V308" s="55"/>
      <c r="W308" s="55"/>
      <c r="X308" s="55"/>
      <c r="Y308" s="55"/>
      <c r="Z308" s="55"/>
      <c r="AA308" s="55"/>
      <c r="AB308" s="56"/>
      <c r="AC308" s="56"/>
      <c r="AD308" s="56"/>
      <c r="AE308" s="56"/>
      <c r="AF308" s="56"/>
      <c r="AG308" s="56"/>
      <c r="AH308" s="56"/>
      <c r="AI308" s="56"/>
      <c r="AJ308" s="56"/>
      <c r="AK308" s="56"/>
      <c r="AL308" s="56"/>
      <c r="AM308" s="56"/>
      <c r="AN308" s="56"/>
      <c r="AO308" s="56"/>
      <c r="AP308" s="56"/>
      <c r="AQ308" s="56"/>
      <c r="AR308" s="56"/>
      <c r="AS308" s="56"/>
      <c r="AT308" s="56"/>
      <c r="AU308" s="56"/>
      <c r="AV308" s="56"/>
      <c r="AW308" s="56"/>
      <c r="AX308" s="56"/>
      <c r="AY308" s="56"/>
      <c r="AZ308" s="56"/>
      <c r="BA308" s="56"/>
      <c r="BB308" s="56"/>
      <c r="BC308" s="56"/>
      <c r="BD308" s="55"/>
      <c r="BE308" s="55"/>
      <c r="BF308" s="55"/>
      <c r="BG308" s="55"/>
      <c r="BH308" s="55"/>
      <c r="BI308" s="55"/>
      <c r="BJ308" s="55"/>
      <c r="BK308" s="146"/>
      <c r="BL308" s="146"/>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183" customFormat="1" outlineLevel="2" x14ac:dyDescent="0.25">
      <c r="A309" s="143"/>
      <c r="B309" s="143"/>
      <c r="C309" s="143"/>
      <c r="D309" s="184"/>
      <c r="E309" s="391"/>
      <c r="F309" s="186">
        <v>4</v>
      </c>
      <c r="G309" s="54"/>
      <c r="H309" s="60"/>
      <c r="I309" s="59"/>
      <c r="J309" s="59"/>
      <c r="K309" s="58"/>
      <c r="L309" s="57">
        <v>0</v>
      </c>
      <c r="M309" s="57">
        <v>0</v>
      </c>
      <c r="N309" s="57">
        <v>0</v>
      </c>
      <c r="O309" s="57">
        <v>0</v>
      </c>
      <c r="P309" s="57">
        <v>0</v>
      </c>
      <c r="Q309" s="57">
        <v>0</v>
      </c>
      <c r="R309" s="57"/>
      <c r="S309" s="55"/>
      <c r="T309" s="55"/>
      <c r="U309" s="55"/>
      <c r="V309" s="55"/>
      <c r="W309" s="55"/>
      <c r="X309" s="55"/>
      <c r="Y309" s="55"/>
      <c r="Z309" s="55"/>
      <c r="AA309" s="55"/>
      <c r="AB309" s="56"/>
      <c r="AC309" s="56"/>
      <c r="AD309" s="56"/>
      <c r="AE309" s="56"/>
      <c r="AF309" s="56"/>
      <c r="AG309" s="56"/>
      <c r="AH309" s="56"/>
      <c r="AI309" s="56"/>
      <c r="AJ309" s="56"/>
      <c r="AK309" s="56"/>
      <c r="AL309" s="56"/>
      <c r="AM309" s="56"/>
      <c r="AN309" s="56"/>
      <c r="AO309" s="56"/>
      <c r="AP309" s="56"/>
      <c r="AQ309" s="56"/>
      <c r="AR309" s="56"/>
      <c r="AS309" s="56"/>
      <c r="AT309" s="56"/>
      <c r="AU309" s="56"/>
      <c r="AV309" s="56"/>
      <c r="AW309" s="56"/>
      <c r="AX309" s="56"/>
      <c r="AY309" s="56"/>
      <c r="AZ309" s="56"/>
      <c r="BA309" s="56"/>
      <c r="BB309" s="56"/>
      <c r="BC309" s="56"/>
      <c r="BD309" s="55"/>
      <c r="BE309" s="55"/>
      <c r="BF309" s="55"/>
      <c r="BG309" s="55"/>
      <c r="BH309" s="55"/>
      <c r="BI309" s="55"/>
      <c r="BJ309" s="55"/>
      <c r="BK309" s="146"/>
      <c r="BL309" s="146"/>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183" customFormat="1" outlineLevel="2" x14ac:dyDescent="0.25">
      <c r="A310" s="143"/>
      <c r="B310" s="143"/>
      <c r="C310" s="143"/>
      <c r="D310" s="184"/>
      <c r="E310" s="391"/>
      <c r="F310" s="186">
        <v>5</v>
      </c>
      <c r="G310" s="61"/>
      <c r="H310" s="60"/>
      <c r="I310" s="59"/>
      <c r="J310" s="59"/>
      <c r="K310" s="59"/>
      <c r="L310" s="58"/>
      <c r="M310" s="57">
        <v>0</v>
      </c>
      <c r="N310" s="57">
        <v>0</v>
      </c>
      <c r="O310" s="57">
        <v>0</v>
      </c>
      <c r="P310" s="57">
        <v>0</v>
      </c>
      <c r="Q310" s="57">
        <v>0</v>
      </c>
      <c r="R310" s="57"/>
      <c r="S310" s="55"/>
      <c r="T310" s="55"/>
      <c r="U310" s="55"/>
      <c r="V310" s="55"/>
      <c r="W310" s="55"/>
      <c r="X310" s="55"/>
      <c r="Y310" s="55"/>
      <c r="Z310" s="55"/>
      <c r="AA310" s="55"/>
      <c r="AB310" s="56"/>
      <c r="AC310" s="56"/>
      <c r="AD310" s="56"/>
      <c r="AE310" s="56"/>
      <c r="AF310" s="56"/>
      <c r="AG310" s="56"/>
      <c r="AH310" s="56"/>
      <c r="AI310" s="56"/>
      <c r="AJ310" s="56"/>
      <c r="AK310" s="56"/>
      <c r="AL310" s="56"/>
      <c r="AM310" s="56"/>
      <c r="AN310" s="56"/>
      <c r="AO310" s="56"/>
      <c r="AP310" s="56"/>
      <c r="AQ310" s="56"/>
      <c r="AR310" s="56"/>
      <c r="AS310" s="56"/>
      <c r="AT310" s="56"/>
      <c r="AU310" s="56"/>
      <c r="AV310" s="56"/>
      <c r="AW310" s="56"/>
      <c r="AX310" s="56"/>
      <c r="AY310" s="56"/>
      <c r="AZ310" s="56"/>
      <c r="BA310" s="56"/>
      <c r="BB310" s="56"/>
      <c r="BC310" s="56"/>
      <c r="BD310" s="55"/>
      <c r="BE310" s="55"/>
      <c r="BF310" s="55"/>
      <c r="BG310" s="55"/>
      <c r="BH310" s="55"/>
      <c r="BI310" s="55"/>
      <c r="BJ310" s="55"/>
      <c r="BK310" s="146"/>
      <c r="BL310" s="146"/>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183" customFormat="1" outlineLevel="2" x14ac:dyDescent="0.25">
      <c r="A311" s="143"/>
      <c r="B311" s="143"/>
      <c r="C311" s="143"/>
      <c r="D311" s="184"/>
      <c r="E311" s="391"/>
      <c r="F311" s="186">
        <v>6</v>
      </c>
      <c r="G311" s="61"/>
      <c r="H311" s="60"/>
      <c r="I311" s="59"/>
      <c r="J311" s="59"/>
      <c r="K311" s="59"/>
      <c r="L311" s="59"/>
      <c r="M311" s="58"/>
      <c r="N311" s="57">
        <v>0</v>
      </c>
      <c r="O311" s="57">
        <v>0</v>
      </c>
      <c r="P311" s="57">
        <v>0</v>
      </c>
      <c r="Q311" s="57">
        <v>0</v>
      </c>
      <c r="R311" s="57"/>
      <c r="S311" s="55"/>
      <c r="T311" s="55"/>
      <c r="U311" s="55"/>
      <c r="V311" s="55"/>
      <c r="W311" s="55"/>
      <c r="X311" s="55"/>
      <c r="Y311" s="55"/>
      <c r="Z311" s="55"/>
      <c r="AA311" s="55"/>
      <c r="AB311" s="56"/>
      <c r="AC311" s="56"/>
      <c r="AD311" s="56"/>
      <c r="AE311" s="56"/>
      <c r="AF311" s="56"/>
      <c r="AG311" s="56"/>
      <c r="AH311" s="56"/>
      <c r="AI311" s="56"/>
      <c r="AJ311" s="56"/>
      <c r="AK311" s="56"/>
      <c r="AL311" s="56"/>
      <c r="AM311" s="56"/>
      <c r="AN311" s="56"/>
      <c r="AO311" s="56"/>
      <c r="AP311" s="56"/>
      <c r="AQ311" s="56"/>
      <c r="AR311" s="56"/>
      <c r="AS311" s="56"/>
      <c r="AT311" s="56"/>
      <c r="AU311" s="56"/>
      <c r="AV311" s="56"/>
      <c r="AW311" s="56"/>
      <c r="AX311" s="56"/>
      <c r="AY311" s="56"/>
      <c r="AZ311" s="56"/>
      <c r="BA311" s="56"/>
      <c r="BB311" s="56"/>
      <c r="BC311" s="56"/>
      <c r="BD311" s="55"/>
      <c r="BE311" s="55"/>
      <c r="BF311" s="55"/>
      <c r="BG311" s="55"/>
      <c r="BH311" s="55"/>
      <c r="BI311" s="55"/>
      <c r="BJ311" s="55"/>
      <c r="BK311" s="146"/>
      <c r="BL311" s="146"/>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183" customFormat="1" outlineLevel="2" x14ac:dyDescent="0.25">
      <c r="A312" s="143"/>
      <c r="B312" s="143"/>
      <c r="C312" s="143"/>
      <c r="D312" s="184"/>
      <c r="E312" s="391"/>
      <c r="F312" s="186">
        <v>7</v>
      </c>
      <c r="G312" s="61"/>
      <c r="H312" s="60"/>
      <c r="I312" s="59"/>
      <c r="J312" s="59"/>
      <c r="K312" s="59"/>
      <c r="L312" s="59"/>
      <c r="M312" s="59"/>
      <c r="N312" s="58"/>
      <c r="O312" s="57">
        <v>0</v>
      </c>
      <c r="P312" s="57">
        <v>0</v>
      </c>
      <c r="Q312" s="57">
        <v>0</v>
      </c>
      <c r="R312" s="57"/>
      <c r="S312" s="55"/>
      <c r="T312" s="55"/>
      <c r="U312" s="55"/>
      <c r="V312" s="55"/>
      <c r="W312" s="55"/>
      <c r="X312" s="55"/>
      <c r="Y312" s="55"/>
      <c r="Z312" s="55"/>
      <c r="AA312" s="55"/>
      <c r="AB312" s="56"/>
      <c r="AC312" s="56"/>
      <c r="AD312" s="56"/>
      <c r="AE312" s="56"/>
      <c r="AF312" s="56"/>
      <c r="AG312" s="56"/>
      <c r="AH312" s="56"/>
      <c r="AI312" s="56"/>
      <c r="AJ312" s="56"/>
      <c r="AK312" s="56"/>
      <c r="AL312" s="56"/>
      <c r="AM312" s="56"/>
      <c r="AN312" s="56"/>
      <c r="AO312" s="56"/>
      <c r="AP312" s="56"/>
      <c r="AQ312" s="56"/>
      <c r="AR312" s="56"/>
      <c r="AS312" s="56"/>
      <c r="AT312" s="56"/>
      <c r="AU312" s="56"/>
      <c r="AV312" s="56"/>
      <c r="AW312" s="56"/>
      <c r="AX312" s="56"/>
      <c r="AY312" s="56"/>
      <c r="AZ312" s="56"/>
      <c r="BA312" s="56"/>
      <c r="BB312" s="56"/>
      <c r="BC312" s="56"/>
      <c r="BD312" s="55"/>
      <c r="BE312" s="55"/>
      <c r="BF312" s="55"/>
      <c r="BG312" s="55"/>
      <c r="BH312" s="55"/>
      <c r="BI312" s="55"/>
      <c r="BJ312" s="55"/>
      <c r="BK312" s="146"/>
      <c r="BL312" s="146"/>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183" customFormat="1" outlineLevel="2" x14ac:dyDescent="0.25">
      <c r="A313" s="143"/>
      <c r="B313" s="143"/>
      <c r="C313" s="143"/>
      <c r="D313" s="184"/>
      <c r="E313" s="391"/>
      <c r="F313" s="186">
        <v>8</v>
      </c>
      <c r="G313" s="61"/>
      <c r="H313" s="60"/>
      <c r="I313" s="59"/>
      <c r="J313" s="59"/>
      <c r="K313" s="59"/>
      <c r="L313" s="59"/>
      <c r="M313" s="59"/>
      <c r="N313" s="59"/>
      <c r="O313" s="58"/>
      <c r="P313" s="57">
        <v>0</v>
      </c>
      <c r="Q313" s="57">
        <v>0</v>
      </c>
      <c r="R313" s="57"/>
      <c r="S313" s="55"/>
      <c r="T313" s="55"/>
      <c r="U313" s="55"/>
      <c r="V313" s="55"/>
      <c r="W313" s="55"/>
      <c r="X313" s="55"/>
      <c r="Y313" s="55"/>
      <c r="Z313" s="55"/>
      <c r="AA313" s="55"/>
      <c r="AB313" s="56"/>
      <c r="AC313" s="56"/>
      <c r="AD313" s="56"/>
      <c r="AE313" s="56"/>
      <c r="AF313" s="56"/>
      <c r="AG313" s="56"/>
      <c r="AH313" s="56"/>
      <c r="AI313" s="56"/>
      <c r="AJ313" s="56"/>
      <c r="AK313" s="56"/>
      <c r="AL313" s="56"/>
      <c r="AM313" s="56"/>
      <c r="AN313" s="56"/>
      <c r="AO313" s="56"/>
      <c r="AP313" s="56"/>
      <c r="AQ313" s="56"/>
      <c r="AR313" s="56"/>
      <c r="AS313" s="56"/>
      <c r="AT313" s="56"/>
      <c r="AU313" s="56"/>
      <c r="AV313" s="56"/>
      <c r="AW313" s="56"/>
      <c r="AX313" s="56"/>
      <c r="AY313" s="56"/>
      <c r="AZ313" s="56"/>
      <c r="BA313" s="56"/>
      <c r="BB313" s="56"/>
      <c r="BC313" s="56"/>
      <c r="BD313" s="55"/>
      <c r="BE313" s="55"/>
      <c r="BF313" s="55"/>
      <c r="BG313" s="55"/>
      <c r="BH313" s="55"/>
      <c r="BI313" s="55"/>
      <c r="BJ313" s="55"/>
      <c r="BK313" s="146"/>
      <c r="BL313" s="146"/>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183" customFormat="1" outlineLevel="2" x14ac:dyDescent="0.25">
      <c r="A314" s="143"/>
      <c r="B314" s="143"/>
      <c r="C314" s="143"/>
      <c r="D314" s="184"/>
      <c r="E314" s="391"/>
      <c r="F314" s="186">
        <v>9</v>
      </c>
      <c r="G314" s="61"/>
      <c r="H314" s="60"/>
      <c r="I314" s="59"/>
      <c r="J314" s="59"/>
      <c r="K314" s="59"/>
      <c r="L314" s="59"/>
      <c r="M314" s="59"/>
      <c r="N314" s="59"/>
      <c r="O314" s="59"/>
      <c r="P314" s="58"/>
      <c r="Q314" s="57">
        <v>0</v>
      </c>
      <c r="R314" s="57"/>
      <c r="S314" s="55"/>
      <c r="T314" s="55"/>
      <c r="U314" s="55"/>
      <c r="V314" s="55"/>
      <c r="W314" s="55"/>
      <c r="X314" s="55"/>
      <c r="Y314" s="55"/>
      <c r="Z314" s="55"/>
      <c r="AA314" s="55"/>
      <c r="AB314" s="56"/>
      <c r="AC314" s="56"/>
      <c r="AD314" s="56"/>
      <c r="AE314" s="56"/>
      <c r="AF314" s="56"/>
      <c r="AG314" s="56"/>
      <c r="AH314" s="56"/>
      <c r="AI314" s="56"/>
      <c r="AJ314" s="56"/>
      <c r="AK314" s="56"/>
      <c r="AL314" s="56"/>
      <c r="AM314" s="56"/>
      <c r="AN314" s="56"/>
      <c r="AO314" s="56"/>
      <c r="AP314" s="56"/>
      <c r="AQ314" s="56"/>
      <c r="AR314" s="56"/>
      <c r="AS314" s="56"/>
      <c r="AT314" s="56"/>
      <c r="AU314" s="56"/>
      <c r="AV314" s="56"/>
      <c r="AW314" s="56"/>
      <c r="AX314" s="56"/>
      <c r="AY314" s="56"/>
      <c r="AZ314" s="56"/>
      <c r="BA314" s="56"/>
      <c r="BB314" s="56"/>
      <c r="BC314" s="56"/>
      <c r="BD314" s="55"/>
      <c r="BE314" s="55"/>
      <c r="BF314" s="55"/>
      <c r="BG314" s="55"/>
      <c r="BH314" s="55"/>
      <c r="BI314" s="55"/>
      <c r="BJ314" s="55"/>
      <c r="BK314" s="146"/>
      <c r="BL314" s="146"/>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183" customFormat="1" outlineLevel="2" x14ac:dyDescent="0.25">
      <c r="A315" s="143"/>
      <c r="B315" s="143"/>
      <c r="C315" s="143"/>
      <c r="D315" s="184"/>
      <c r="E315" s="391"/>
      <c r="F315" s="187">
        <v>10</v>
      </c>
      <c r="G315" s="61"/>
      <c r="H315" s="60"/>
      <c r="I315" s="59"/>
      <c r="J315" s="59"/>
      <c r="K315" s="59"/>
      <c r="L315" s="59"/>
      <c r="M315" s="59"/>
      <c r="N315" s="59"/>
      <c r="O315" s="59"/>
      <c r="P315" s="59"/>
      <c r="Q315" s="58"/>
      <c r="R315" s="57"/>
      <c r="S315" s="55"/>
      <c r="T315" s="55"/>
      <c r="U315" s="55"/>
      <c r="V315" s="55"/>
      <c r="W315" s="55"/>
      <c r="X315" s="55"/>
      <c r="Y315" s="55"/>
      <c r="Z315" s="55"/>
      <c r="AA315" s="55"/>
      <c r="AB315" s="56"/>
      <c r="AC315" s="56"/>
      <c r="AD315" s="56"/>
      <c r="AE315" s="56"/>
      <c r="AF315" s="56"/>
      <c r="AG315" s="56"/>
      <c r="AH315" s="56"/>
      <c r="AI315" s="56"/>
      <c r="AJ315" s="56"/>
      <c r="AK315" s="56"/>
      <c r="AL315" s="56"/>
      <c r="AM315" s="56"/>
      <c r="AN315" s="56"/>
      <c r="AO315" s="56"/>
      <c r="AP315" s="56"/>
      <c r="AQ315" s="56"/>
      <c r="AR315" s="56"/>
      <c r="AS315" s="56"/>
      <c r="AT315" s="56"/>
      <c r="AU315" s="56"/>
      <c r="AV315" s="56"/>
      <c r="AW315" s="56"/>
      <c r="AX315" s="56"/>
      <c r="AY315" s="56"/>
      <c r="AZ315" s="56"/>
      <c r="BA315" s="56"/>
      <c r="BB315" s="56"/>
      <c r="BC315" s="56"/>
      <c r="BD315" s="55"/>
      <c r="BE315" s="55"/>
      <c r="BF315" s="55"/>
      <c r="BG315" s="55"/>
      <c r="BH315" s="55"/>
      <c r="BI315" s="55"/>
      <c r="BJ315" s="55"/>
      <c r="BK315" s="146"/>
      <c r="BL315" s="146"/>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183" customFormat="1" outlineLevel="1" x14ac:dyDescent="0.25">
      <c r="A316" s="143"/>
      <c r="B316" s="143"/>
      <c r="C316" s="143"/>
      <c r="D316" s="184">
        <v>0</v>
      </c>
      <c r="E316" s="143"/>
      <c r="F316" s="143"/>
      <c r="G316" s="54"/>
      <c r="H316" s="189">
        <v>0</v>
      </c>
      <c r="I316" s="189">
        <v>0</v>
      </c>
      <c r="J316" s="189">
        <v>0</v>
      </c>
      <c r="K316" s="189">
        <v>0</v>
      </c>
      <c r="L316" s="189">
        <v>0</v>
      </c>
      <c r="M316" s="189">
        <v>0</v>
      </c>
      <c r="N316" s="189">
        <v>0</v>
      </c>
      <c r="O316" s="189">
        <v>0</v>
      </c>
      <c r="P316" s="189">
        <v>0</v>
      </c>
      <c r="Q316" s="189">
        <v>0</v>
      </c>
      <c r="R316" s="190"/>
      <c r="S316" s="191"/>
      <c r="T316" s="191"/>
      <c r="U316" s="191"/>
      <c r="V316" s="191"/>
      <c r="W316" s="191"/>
      <c r="X316" s="191"/>
      <c r="Y316" s="191"/>
      <c r="Z316" s="191"/>
      <c r="AA316" s="191"/>
      <c r="AB316" s="192"/>
      <c r="AC316" s="192"/>
      <c r="AD316" s="192"/>
      <c r="AE316" s="192"/>
      <c r="AF316" s="192"/>
      <c r="AG316" s="192"/>
      <c r="AH316" s="192"/>
      <c r="AI316" s="192"/>
      <c r="AJ316" s="192"/>
      <c r="AK316" s="192"/>
      <c r="AL316" s="192"/>
      <c r="AM316" s="192"/>
      <c r="AN316" s="192"/>
      <c r="AO316" s="192"/>
      <c r="AP316" s="192"/>
      <c r="AQ316" s="192"/>
      <c r="AR316" s="192"/>
      <c r="AS316" s="192"/>
      <c r="AT316" s="192"/>
      <c r="AU316" s="192"/>
      <c r="AV316" s="192"/>
      <c r="AW316" s="192"/>
      <c r="AX316" s="192"/>
      <c r="AY316" s="192"/>
      <c r="AZ316" s="192"/>
      <c r="BA316" s="192"/>
      <c r="BB316" s="192"/>
      <c r="BC316" s="192"/>
      <c r="BD316" s="191"/>
      <c r="BE316" s="191"/>
      <c r="BF316" s="191"/>
      <c r="BG316" s="191"/>
      <c r="BH316" s="191"/>
      <c r="BI316" s="191"/>
      <c r="BJ316" s="191"/>
      <c r="BK316" s="146"/>
      <c r="BL316" s="14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183" customFormat="1" outlineLevel="2" x14ac:dyDescent="0.25">
      <c r="A317" s="143"/>
      <c r="B317" s="143"/>
      <c r="C317" s="180">
        <v>0</v>
      </c>
      <c r="D317" s="188"/>
      <c r="E317" s="182" t="s">
        <v>23</v>
      </c>
      <c r="F317" s="181"/>
      <c r="G317" s="66"/>
      <c r="H317" s="65">
        <v>0</v>
      </c>
      <c r="I317" s="65">
        <v>0</v>
      </c>
      <c r="J317" s="65">
        <v>0</v>
      </c>
      <c r="K317" s="65">
        <v>0</v>
      </c>
      <c r="L317" s="65">
        <v>0</v>
      </c>
      <c r="M317" s="65">
        <v>0</v>
      </c>
      <c r="N317" s="65">
        <v>0</v>
      </c>
      <c r="O317" s="65">
        <v>0</v>
      </c>
      <c r="P317" s="65">
        <v>0</v>
      </c>
      <c r="Q317" s="65">
        <v>0</v>
      </c>
      <c r="R317" s="65"/>
      <c r="S317" s="55"/>
      <c r="T317" s="55"/>
      <c r="U317" s="55"/>
      <c r="V317" s="55"/>
      <c r="W317" s="55"/>
      <c r="X317" s="55"/>
      <c r="Y317" s="55"/>
      <c r="Z317" s="55"/>
      <c r="AA317" s="55"/>
      <c r="AB317" s="56"/>
      <c r="AC317" s="56"/>
      <c r="AD317" s="56"/>
      <c r="AE317" s="56"/>
      <c r="AF317" s="56"/>
      <c r="AG317" s="56"/>
      <c r="AH317" s="56"/>
      <c r="AI317" s="56"/>
      <c r="AJ317" s="56"/>
      <c r="AK317" s="56"/>
      <c r="AL317" s="56"/>
      <c r="AM317" s="56"/>
      <c r="AN317" s="56"/>
      <c r="AO317" s="56"/>
      <c r="AP317" s="56"/>
      <c r="AQ317" s="56"/>
      <c r="AR317" s="56"/>
      <c r="AS317" s="56"/>
      <c r="AT317" s="56"/>
      <c r="AU317" s="56"/>
      <c r="AV317" s="56"/>
      <c r="AW317" s="56"/>
      <c r="AX317" s="56"/>
      <c r="AY317" s="56"/>
      <c r="AZ317" s="56"/>
      <c r="BA317" s="56"/>
      <c r="BB317" s="56"/>
      <c r="BC317" s="56"/>
      <c r="BD317" s="55"/>
      <c r="BE317" s="55"/>
      <c r="BF317" s="55"/>
      <c r="BG317" s="55"/>
      <c r="BH317" s="55"/>
      <c r="BI317" s="55"/>
      <c r="BJ317" s="55"/>
      <c r="BK317" s="146"/>
      <c r="BL317" s="146"/>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183" customFormat="1" ht="12.75" customHeight="1" outlineLevel="2" x14ac:dyDescent="0.25">
      <c r="A318" s="143"/>
      <c r="B318" s="143"/>
      <c r="C318" s="143"/>
      <c r="D318" s="184"/>
      <c r="E318" s="390" t="s">
        <v>43</v>
      </c>
      <c r="F318" s="186">
        <v>0</v>
      </c>
      <c r="G318" s="54"/>
      <c r="H318" s="57"/>
      <c r="I318" s="57"/>
      <c r="J318" s="57"/>
      <c r="K318" s="57"/>
      <c r="L318" s="57"/>
      <c r="M318" s="64"/>
      <c r="N318" s="63"/>
      <c r="O318" s="57"/>
      <c r="P318" s="57"/>
      <c r="Q318" s="57"/>
      <c r="R318" s="57"/>
      <c r="S318" s="55"/>
      <c r="T318" s="55"/>
      <c r="U318" s="55"/>
      <c r="V318" s="55"/>
      <c r="W318" s="55"/>
      <c r="X318" s="55"/>
      <c r="Y318" s="55"/>
      <c r="Z318" s="55"/>
      <c r="AA318" s="55"/>
      <c r="AB318" s="56"/>
      <c r="AC318" s="56"/>
      <c r="AD318" s="56"/>
      <c r="AE318" s="56"/>
      <c r="AF318" s="56"/>
      <c r="AG318" s="56"/>
      <c r="AH318" s="56"/>
      <c r="AI318" s="56"/>
      <c r="AJ318" s="56"/>
      <c r="AK318" s="56"/>
      <c r="AL318" s="56"/>
      <c r="AM318" s="56"/>
      <c r="AN318" s="56"/>
      <c r="AO318" s="56"/>
      <c r="AP318" s="56"/>
      <c r="AQ318" s="56"/>
      <c r="AR318" s="56"/>
      <c r="AS318" s="56"/>
      <c r="AT318" s="56"/>
      <c r="AU318" s="56"/>
      <c r="AV318" s="56"/>
      <c r="AW318" s="56"/>
      <c r="AX318" s="56"/>
      <c r="AY318" s="56"/>
      <c r="AZ318" s="56"/>
      <c r="BA318" s="56"/>
      <c r="BB318" s="56"/>
      <c r="BC318" s="56"/>
      <c r="BD318" s="55"/>
      <c r="BE318" s="55"/>
      <c r="BF318" s="55"/>
      <c r="BG318" s="55"/>
      <c r="BH318" s="55"/>
      <c r="BI318" s="55"/>
      <c r="BJ318" s="55"/>
      <c r="BK318" s="146"/>
      <c r="BL318" s="146"/>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183" customFormat="1" outlineLevel="2" x14ac:dyDescent="0.25">
      <c r="A319" s="143"/>
      <c r="B319" s="143"/>
      <c r="C319" s="143"/>
      <c r="D319" s="184"/>
      <c r="E319" s="391"/>
      <c r="F319" s="186">
        <v>1</v>
      </c>
      <c r="G319" s="54"/>
      <c r="H319" s="62"/>
      <c r="I319" s="57">
        <v>0</v>
      </c>
      <c r="J319" s="57">
        <v>0</v>
      </c>
      <c r="K319" s="57">
        <v>0</v>
      </c>
      <c r="L319" s="57">
        <v>0</v>
      </c>
      <c r="M319" s="57">
        <v>0</v>
      </c>
      <c r="N319" s="57">
        <v>0</v>
      </c>
      <c r="O319" s="57">
        <v>0</v>
      </c>
      <c r="P319" s="57">
        <v>0</v>
      </c>
      <c r="Q319" s="57">
        <v>0</v>
      </c>
      <c r="R319" s="57"/>
      <c r="S319" s="55"/>
      <c r="T319" s="55"/>
      <c r="U319" s="55"/>
      <c r="V319" s="55"/>
      <c r="W319" s="55"/>
      <c r="X319" s="55"/>
      <c r="Y319" s="55"/>
      <c r="Z319" s="55"/>
      <c r="AA319" s="55"/>
      <c r="AB319" s="56"/>
      <c r="AC319" s="56"/>
      <c r="AD319" s="56"/>
      <c r="AE319" s="56"/>
      <c r="AF319" s="56"/>
      <c r="AG319" s="56"/>
      <c r="AH319" s="56"/>
      <c r="AI319" s="56"/>
      <c r="AJ319" s="56"/>
      <c r="AK319" s="56"/>
      <c r="AL319" s="56"/>
      <c r="AM319" s="56"/>
      <c r="AN319" s="56"/>
      <c r="AO319" s="56"/>
      <c r="AP319" s="56"/>
      <c r="AQ319" s="56"/>
      <c r="AR319" s="56"/>
      <c r="AS319" s="56"/>
      <c r="AT319" s="56"/>
      <c r="AU319" s="56"/>
      <c r="AV319" s="56"/>
      <c r="AW319" s="56"/>
      <c r="AX319" s="56"/>
      <c r="AY319" s="56"/>
      <c r="AZ319" s="56"/>
      <c r="BA319" s="56"/>
      <c r="BB319" s="56"/>
      <c r="BC319" s="56"/>
      <c r="BD319" s="55"/>
      <c r="BE319" s="55"/>
      <c r="BF319" s="55"/>
      <c r="BG319" s="55"/>
      <c r="BH319" s="55"/>
      <c r="BI319" s="55"/>
      <c r="BJ319" s="55"/>
      <c r="BK319" s="146"/>
      <c r="BL319" s="146"/>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183" customFormat="1" outlineLevel="2" x14ac:dyDescent="0.25">
      <c r="A320" s="143"/>
      <c r="B320" s="143"/>
      <c r="C320" s="143"/>
      <c r="D320" s="184"/>
      <c r="E320" s="391"/>
      <c r="F320" s="186">
        <v>2</v>
      </c>
      <c r="G320" s="54"/>
      <c r="H320" s="60"/>
      <c r="I320" s="58"/>
      <c r="J320" s="57">
        <v>0</v>
      </c>
      <c r="K320" s="57">
        <v>0</v>
      </c>
      <c r="L320" s="57">
        <v>0</v>
      </c>
      <c r="M320" s="57">
        <v>0</v>
      </c>
      <c r="N320" s="57">
        <v>0</v>
      </c>
      <c r="O320" s="57">
        <v>0</v>
      </c>
      <c r="P320" s="57">
        <v>0</v>
      </c>
      <c r="Q320" s="57">
        <v>0</v>
      </c>
      <c r="R320" s="57"/>
      <c r="S320" s="55"/>
      <c r="T320" s="55"/>
      <c r="U320" s="55"/>
      <c r="V320" s="55"/>
      <c r="W320" s="55"/>
      <c r="X320" s="55"/>
      <c r="Y320" s="55"/>
      <c r="Z320" s="55"/>
      <c r="AA320" s="55"/>
      <c r="AB320" s="56"/>
      <c r="AC320" s="56"/>
      <c r="AD320" s="56"/>
      <c r="AE320" s="56"/>
      <c r="AF320" s="56"/>
      <c r="AG320" s="56"/>
      <c r="AH320" s="56"/>
      <c r="AI320" s="56"/>
      <c r="AJ320" s="56"/>
      <c r="AK320" s="56"/>
      <c r="AL320" s="56"/>
      <c r="AM320" s="56"/>
      <c r="AN320" s="56"/>
      <c r="AO320" s="56"/>
      <c r="AP320" s="56"/>
      <c r="AQ320" s="56"/>
      <c r="AR320" s="56"/>
      <c r="AS320" s="56"/>
      <c r="AT320" s="56"/>
      <c r="AU320" s="56"/>
      <c r="AV320" s="56"/>
      <c r="AW320" s="56"/>
      <c r="AX320" s="56"/>
      <c r="AY320" s="56"/>
      <c r="AZ320" s="56"/>
      <c r="BA320" s="56"/>
      <c r="BB320" s="56"/>
      <c r="BC320" s="56"/>
      <c r="BD320" s="55"/>
      <c r="BE320" s="55"/>
      <c r="BF320" s="55"/>
      <c r="BG320" s="55"/>
      <c r="BH320" s="55"/>
      <c r="BI320" s="55"/>
      <c r="BJ320" s="55"/>
      <c r="BK320" s="146"/>
      <c r="BL320" s="146"/>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183" customFormat="1" outlineLevel="2" x14ac:dyDescent="0.25">
      <c r="A321" s="143"/>
      <c r="B321" s="143"/>
      <c r="C321" s="143"/>
      <c r="D321" s="184"/>
      <c r="E321" s="391"/>
      <c r="F321" s="186">
        <v>3</v>
      </c>
      <c r="G321" s="54"/>
      <c r="H321" s="60"/>
      <c r="I321" s="59"/>
      <c r="J321" s="58"/>
      <c r="K321" s="57">
        <v>0</v>
      </c>
      <c r="L321" s="57">
        <v>0</v>
      </c>
      <c r="M321" s="57">
        <v>0</v>
      </c>
      <c r="N321" s="57">
        <v>0</v>
      </c>
      <c r="O321" s="57">
        <v>0</v>
      </c>
      <c r="P321" s="57">
        <v>0</v>
      </c>
      <c r="Q321" s="57">
        <v>0</v>
      </c>
      <c r="R321" s="57"/>
      <c r="S321" s="55"/>
      <c r="T321" s="55"/>
      <c r="U321" s="55"/>
      <c r="V321" s="55"/>
      <c r="W321" s="55"/>
      <c r="X321" s="55"/>
      <c r="Y321" s="55"/>
      <c r="Z321" s="55"/>
      <c r="AA321" s="55"/>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5"/>
      <c r="BE321" s="55"/>
      <c r="BF321" s="55"/>
      <c r="BG321" s="55"/>
      <c r="BH321" s="55"/>
      <c r="BI321" s="55"/>
      <c r="BJ321" s="55"/>
      <c r="BK321" s="146"/>
      <c r="BL321" s="146"/>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183" customFormat="1" outlineLevel="2" x14ac:dyDescent="0.25">
      <c r="A322" s="143"/>
      <c r="B322" s="143"/>
      <c r="C322" s="143"/>
      <c r="D322" s="184"/>
      <c r="E322" s="391"/>
      <c r="F322" s="186">
        <v>4</v>
      </c>
      <c r="G322" s="54"/>
      <c r="H322" s="60"/>
      <c r="I322" s="59"/>
      <c r="J322" s="59"/>
      <c r="K322" s="58"/>
      <c r="L322" s="57">
        <v>0</v>
      </c>
      <c r="M322" s="57">
        <v>0</v>
      </c>
      <c r="N322" s="57">
        <v>0</v>
      </c>
      <c r="O322" s="57">
        <v>0</v>
      </c>
      <c r="P322" s="57">
        <v>0</v>
      </c>
      <c r="Q322" s="57">
        <v>0</v>
      </c>
      <c r="R322" s="57"/>
      <c r="S322" s="55"/>
      <c r="T322" s="55"/>
      <c r="U322" s="55"/>
      <c r="V322" s="55"/>
      <c r="W322" s="55"/>
      <c r="X322" s="55"/>
      <c r="Y322" s="55"/>
      <c r="Z322" s="55"/>
      <c r="AA322" s="55"/>
      <c r="AB322" s="56"/>
      <c r="AC322" s="56"/>
      <c r="AD322" s="56"/>
      <c r="AE322" s="56"/>
      <c r="AF322" s="56"/>
      <c r="AG322" s="56"/>
      <c r="AH322" s="56"/>
      <c r="AI322" s="56"/>
      <c r="AJ322" s="56"/>
      <c r="AK322" s="56"/>
      <c r="AL322" s="56"/>
      <c r="AM322" s="56"/>
      <c r="AN322" s="56"/>
      <c r="AO322" s="56"/>
      <c r="AP322" s="56"/>
      <c r="AQ322" s="56"/>
      <c r="AR322" s="56"/>
      <c r="AS322" s="56"/>
      <c r="AT322" s="56"/>
      <c r="AU322" s="56"/>
      <c r="AV322" s="56"/>
      <c r="AW322" s="56"/>
      <c r="AX322" s="56"/>
      <c r="AY322" s="56"/>
      <c r="AZ322" s="56"/>
      <c r="BA322" s="56"/>
      <c r="BB322" s="56"/>
      <c r="BC322" s="56"/>
      <c r="BD322" s="55"/>
      <c r="BE322" s="55"/>
      <c r="BF322" s="55"/>
      <c r="BG322" s="55"/>
      <c r="BH322" s="55"/>
      <c r="BI322" s="55"/>
      <c r="BJ322" s="55"/>
      <c r="BK322" s="146"/>
      <c r="BL322" s="146"/>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183" customFormat="1" outlineLevel="2" x14ac:dyDescent="0.25">
      <c r="A323" s="143"/>
      <c r="B323" s="143"/>
      <c r="C323" s="143"/>
      <c r="D323" s="184"/>
      <c r="E323" s="391"/>
      <c r="F323" s="186">
        <v>5</v>
      </c>
      <c r="G323" s="61"/>
      <c r="H323" s="60"/>
      <c r="I323" s="59"/>
      <c r="J323" s="59"/>
      <c r="K323" s="59"/>
      <c r="L323" s="58"/>
      <c r="M323" s="57">
        <v>0</v>
      </c>
      <c r="N323" s="57">
        <v>0</v>
      </c>
      <c r="O323" s="57">
        <v>0</v>
      </c>
      <c r="P323" s="57">
        <v>0</v>
      </c>
      <c r="Q323" s="57">
        <v>0</v>
      </c>
      <c r="R323" s="57"/>
      <c r="S323" s="55"/>
      <c r="T323" s="55"/>
      <c r="U323" s="55"/>
      <c r="V323" s="55"/>
      <c r="W323" s="55"/>
      <c r="X323" s="55"/>
      <c r="Y323" s="55"/>
      <c r="Z323" s="55"/>
      <c r="AA323" s="55"/>
      <c r="AB323" s="56"/>
      <c r="AC323" s="56"/>
      <c r="AD323" s="56"/>
      <c r="AE323" s="56"/>
      <c r="AF323" s="56"/>
      <c r="AG323" s="56"/>
      <c r="AH323" s="56"/>
      <c r="AI323" s="56"/>
      <c r="AJ323" s="56"/>
      <c r="AK323" s="56"/>
      <c r="AL323" s="56"/>
      <c r="AM323" s="56"/>
      <c r="AN323" s="56"/>
      <c r="AO323" s="56"/>
      <c r="AP323" s="56"/>
      <c r="AQ323" s="56"/>
      <c r="AR323" s="56"/>
      <c r="AS323" s="56"/>
      <c r="AT323" s="56"/>
      <c r="AU323" s="56"/>
      <c r="AV323" s="56"/>
      <c r="AW323" s="56"/>
      <c r="AX323" s="56"/>
      <c r="AY323" s="56"/>
      <c r="AZ323" s="56"/>
      <c r="BA323" s="56"/>
      <c r="BB323" s="56"/>
      <c r="BC323" s="56"/>
      <c r="BD323" s="55"/>
      <c r="BE323" s="55"/>
      <c r="BF323" s="55"/>
      <c r="BG323" s="55"/>
      <c r="BH323" s="55"/>
      <c r="BI323" s="55"/>
      <c r="BJ323" s="55"/>
      <c r="BK323" s="146"/>
      <c r="BL323" s="146"/>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183" customFormat="1" outlineLevel="2" x14ac:dyDescent="0.25">
      <c r="A324" s="143"/>
      <c r="B324" s="143"/>
      <c r="C324" s="143"/>
      <c r="D324" s="184"/>
      <c r="E324" s="391"/>
      <c r="F324" s="186">
        <v>6</v>
      </c>
      <c r="G324" s="61"/>
      <c r="H324" s="60"/>
      <c r="I324" s="59"/>
      <c r="J324" s="59"/>
      <c r="K324" s="59"/>
      <c r="L324" s="59"/>
      <c r="M324" s="58"/>
      <c r="N324" s="57">
        <v>0</v>
      </c>
      <c r="O324" s="57">
        <v>0</v>
      </c>
      <c r="P324" s="57">
        <v>0</v>
      </c>
      <c r="Q324" s="57">
        <v>0</v>
      </c>
      <c r="R324" s="57"/>
      <c r="S324" s="55"/>
      <c r="T324" s="55"/>
      <c r="U324" s="55"/>
      <c r="V324" s="55"/>
      <c r="W324" s="55"/>
      <c r="X324" s="55"/>
      <c r="Y324" s="55"/>
      <c r="Z324" s="55"/>
      <c r="AA324" s="55"/>
      <c r="AB324" s="56"/>
      <c r="AC324" s="56"/>
      <c r="AD324" s="56"/>
      <c r="AE324" s="56"/>
      <c r="AF324" s="56"/>
      <c r="AG324" s="56"/>
      <c r="AH324" s="56"/>
      <c r="AI324" s="56"/>
      <c r="AJ324" s="56"/>
      <c r="AK324" s="56"/>
      <c r="AL324" s="56"/>
      <c r="AM324" s="56"/>
      <c r="AN324" s="56"/>
      <c r="AO324" s="56"/>
      <c r="AP324" s="56"/>
      <c r="AQ324" s="56"/>
      <c r="AR324" s="56"/>
      <c r="AS324" s="56"/>
      <c r="AT324" s="56"/>
      <c r="AU324" s="56"/>
      <c r="AV324" s="56"/>
      <c r="AW324" s="56"/>
      <c r="AX324" s="56"/>
      <c r="AY324" s="56"/>
      <c r="AZ324" s="56"/>
      <c r="BA324" s="56"/>
      <c r="BB324" s="56"/>
      <c r="BC324" s="56"/>
      <c r="BD324" s="55"/>
      <c r="BE324" s="55"/>
      <c r="BF324" s="55"/>
      <c r="BG324" s="55"/>
      <c r="BH324" s="55"/>
      <c r="BI324" s="55"/>
      <c r="BJ324" s="55"/>
      <c r="BK324" s="146"/>
      <c r="BL324" s="146"/>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183" customFormat="1" outlineLevel="2" x14ac:dyDescent="0.25">
      <c r="A325" s="143"/>
      <c r="B325" s="143"/>
      <c r="C325" s="143"/>
      <c r="D325" s="184"/>
      <c r="E325" s="391"/>
      <c r="F325" s="186">
        <v>7</v>
      </c>
      <c r="G325" s="61"/>
      <c r="H325" s="60"/>
      <c r="I325" s="59"/>
      <c r="J325" s="59"/>
      <c r="K325" s="59"/>
      <c r="L325" s="59"/>
      <c r="M325" s="59"/>
      <c r="N325" s="58"/>
      <c r="O325" s="57">
        <v>0</v>
      </c>
      <c r="P325" s="57">
        <v>0</v>
      </c>
      <c r="Q325" s="57">
        <v>0</v>
      </c>
      <c r="R325" s="57"/>
      <c r="S325" s="55"/>
      <c r="T325" s="55"/>
      <c r="U325" s="55"/>
      <c r="V325" s="55"/>
      <c r="W325" s="55"/>
      <c r="X325" s="55"/>
      <c r="Y325" s="55"/>
      <c r="Z325" s="55"/>
      <c r="AA325" s="55"/>
      <c r="AB325" s="56"/>
      <c r="AC325" s="56"/>
      <c r="AD325" s="56"/>
      <c r="AE325" s="56"/>
      <c r="AF325" s="56"/>
      <c r="AG325" s="56"/>
      <c r="AH325" s="56"/>
      <c r="AI325" s="56"/>
      <c r="AJ325" s="56"/>
      <c r="AK325" s="56"/>
      <c r="AL325" s="56"/>
      <c r="AM325" s="56"/>
      <c r="AN325" s="56"/>
      <c r="AO325" s="56"/>
      <c r="AP325" s="56"/>
      <c r="AQ325" s="56"/>
      <c r="AR325" s="56"/>
      <c r="AS325" s="56"/>
      <c r="AT325" s="56"/>
      <c r="AU325" s="56"/>
      <c r="AV325" s="56"/>
      <c r="AW325" s="56"/>
      <c r="AX325" s="56"/>
      <c r="AY325" s="56"/>
      <c r="AZ325" s="56"/>
      <c r="BA325" s="56"/>
      <c r="BB325" s="56"/>
      <c r="BC325" s="56"/>
      <c r="BD325" s="55"/>
      <c r="BE325" s="55"/>
      <c r="BF325" s="55"/>
      <c r="BG325" s="55"/>
      <c r="BH325" s="55"/>
      <c r="BI325" s="55"/>
      <c r="BJ325" s="55"/>
      <c r="BK325" s="146"/>
      <c r="BL325" s="146"/>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183" customFormat="1" outlineLevel="2" x14ac:dyDescent="0.25">
      <c r="A326" s="143"/>
      <c r="B326" s="143"/>
      <c r="C326" s="143"/>
      <c r="D326" s="184"/>
      <c r="E326" s="391"/>
      <c r="F326" s="186">
        <v>8</v>
      </c>
      <c r="G326" s="61"/>
      <c r="H326" s="60"/>
      <c r="I326" s="59"/>
      <c r="J326" s="59"/>
      <c r="K326" s="59"/>
      <c r="L326" s="59"/>
      <c r="M326" s="59"/>
      <c r="N326" s="59"/>
      <c r="O326" s="58"/>
      <c r="P326" s="57">
        <v>0</v>
      </c>
      <c r="Q326" s="57">
        <v>0</v>
      </c>
      <c r="R326" s="57"/>
      <c r="S326" s="55"/>
      <c r="T326" s="55"/>
      <c r="U326" s="55"/>
      <c r="V326" s="55"/>
      <c r="W326" s="55"/>
      <c r="X326" s="55"/>
      <c r="Y326" s="55"/>
      <c r="Z326" s="55"/>
      <c r="AA326" s="55"/>
      <c r="AB326" s="56"/>
      <c r="AC326" s="56"/>
      <c r="AD326" s="56"/>
      <c r="AE326" s="56"/>
      <c r="AF326" s="56"/>
      <c r="AG326" s="56"/>
      <c r="AH326" s="56"/>
      <c r="AI326" s="56"/>
      <c r="AJ326" s="56"/>
      <c r="AK326" s="56"/>
      <c r="AL326" s="56"/>
      <c r="AM326" s="56"/>
      <c r="AN326" s="56"/>
      <c r="AO326" s="56"/>
      <c r="AP326" s="56"/>
      <c r="AQ326" s="56"/>
      <c r="AR326" s="56"/>
      <c r="AS326" s="56"/>
      <c r="AT326" s="56"/>
      <c r="AU326" s="56"/>
      <c r="AV326" s="56"/>
      <c r="AW326" s="56"/>
      <c r="AX326" s="56"/>
      <c r="AY326" s="56"/>
      <c r="AZ326" s="56"/>
      <c r="BA326" s="56"/>
      <c r="BB326" s="56"/>
      <c r="BC326" s="56"/>
      <c r="BD326" s="55"/>
      <c r="BE326" s="55"/>
      <c r="BF326" s="55"/>
      <c r="BG326" s="55"/>
      <c r="BH326" s="55"/>
      <c r="BI326" s="55"/>
      <c r="BJ326" s="55"/>
      <c r="BK326" s="146"/>
      <c r="BL326" s="14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183" customFormat="1" outlineLevel="2" x14ac:dyDescent="0.25">
      <c r="A327" s="143"/>
      <c r="B327" s="143"/>
      <c r="C327" s="143"/>
      <c r="D327" s="184"/>
      <c r="E327" s="391"/>
      <c r="F327" s="186">
        <v>9</v>
      </c>
      <c r="G327" s="61"/>
      <c r="H327" s="60"/>
      <c r="I327" s="59"/>
      <c r="J327" s="59"/>
      <c r="K327" s="59"/>
      <c r="L327" s="59"/>
      <c r="M327" s="59"/>
      <c r="N327" s="59"/>
      <c r="O327" s="59"/>
      <c r="P327" s="58"/>
      <c r="Q327" s="57">
        <v>0</v>
      </c>
      <c r="R327" s="57"/>
      <c r="S327" s="55"/>
      <c r="T327" s="55"/>
      <c r="U327" s="55"/>
      <c r="V327" s="55"/>
      <c r="W327" s="55"/>
      <c r="X327" s="55"/>
      <c r="Y327" s="55"/>
      <c r="Z327" s="55"/>
      <c r="AA327" s="55"/>
      <c r="AB327" s="56"/>
      <c r="AC327" s="56"/>
      <c r="AD327" s="56"/>
      <c r="AE327" s="56"/>
      <c r="AF327" s="56"/>
      <c r="AG327" s="56"/>
      <c r="AH327" s="56"/>
      <c r="AI327" s="56"/>
      <c r="AJ327" s="56"/>
      <c r="AK327" s="56"/>
      <c r="AL327" s="56"/>
      <c r="AM327" s="56"/>
      <c r="AN327" s="56"/>
      <c r="AO327" s="56"/>
      <c r="AP327" s="56"/>
      <c r="AQ327" s="56"/>
      <c r="AR327" s="56"/>
      <c r="AS327" s="56"/>
      <c r="AT327" s="56"/>
      <c r="AU327" s="56"/>
      <c r="AV327" s="56"/>
      <c r="AW327" s="56"/>
      <c r="AX327" s="56"/>
      <c r="AY327" s="56"/>
      <c r="AZ327" s="56"/>
      <c r="BA327" s="56"/>
      <c r="BB327" s="56"/>
      <c r="BC327" s="56"/>
      <c r="BD327" s="55"/>
      <c r="BE327" s="55"/>
      <c r="BF327" s="55"/>
      <c r="BG327" s="55"/>
      <c r="BH327" s="55"/>
      <c r="BI327" s="55"/>
      <c r="BJ327" s="55"/>
      <c r="BK327" s="146"/>
      <c r="BL327" s="146"/>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183" customFormat="1" outlineLevel="2" x14ac:dyDescent="0.25">
      <c r="A328" s="143"/>
      <c r="B328" s="143"/>
      <c r="C328" s="143"/>
      <c r="D328" s="184"/>
      <c r="E328" s="391"/>
      <c r="F328" s="187">
        <v>10</v>
      </c>
      <c r="G328" s="61"/>
      <c r="H328" s="60"/>
      <c r="I328" s="59"/>
      <c r="J328" s="59"/>
      <c r="K328" s="59"/>
      <c r="L328" s="59"/>
      <c r="M328" s="59"/>
      <c r="N328" s="59"/>
      <c r="O328" s="59"/>
      <c r="P328" s="59"/>
      <c r="Q328" s="58"/>
      <c r="R328" s="57"/>
      <c r="S328" s="55"/>
      <c r="T328" s="55"/>
      <c r="U328" s="55"/>
      <c r="V328" s="55"/>
      <c r="W328" s="55"/>
      <c r="X328" s="55"/>
      <c r="Y328" s="55"/>
      <c r="Z328" s="55"/>
      <c r="AA328" s="55"/>
      <c r="AB328" s="56"/>
      <c r="AC328" s="56"/>
      <c r="AD328" s="56"/>
      <c r="AE328" s="56"/>
      <c r="AF328" s="56"/>
      <c r="AG328" s="56"/>
      <c r="AH328" s="56"/>
      <c r="AI328" s="56"/>
      <c r="AJ328" s="56"/>
      <c r="AK328" s="56"/>
      <c r="AL328" s="56"/>
      <c r="AM328" s="56"/>
      <c r="AN328" s="56"/>
      <c r="AO328" s="56"/>
      <c r="AP328" s="56"/>
      <c r="AQ328" s="56"/>
      <c r="AR328" s="56"/>
      <c r="AS328" s="56"/>
      <c r="AT328" s="56"/>
      <c r="AU328" s="56"/>
      <c r="AV328" s="56"/>
      <c r="AW328" s="56"/>
      <c r="AX328" s="56"/>
      <c r="AY328" s="56"/>
      <c r="AZ328" s="56"/>
      <c r="BA328" s="56"/>
      <c r="BB328" s="56"/>
      <c r="BC328" s="56"/>
      <c r="BD328" s="55"/>
      <c r="BE328" s="55"/>
      <c r="BF328" s="55"/>
      <c r="BG328" s="55"/>
      <c r="BH328" s="55"/>
      <c r="BI328" s="55"/>
      <c r="BJ328" s="55"/>
      <c r="BK328" s="146"/>
      <c r="BL328" s="146"/>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183" customFormat="1" outlineLevel="1" x14ac:dyDescent="0.25">
      <c r="A329" s="143"/>
      <c r="B329" s="143"/>
      <c r="C329" s="143"/>
      <c r="D329" s="184">
        <v>0</v>
      </c>
      <c r="E329" s="143"/>
      <c r="F329" s="143"/>
      <c r="G329" s="54"/>
      <c r="H329" s="189">
        <v>0</v>
      </c>
      <c r="I329" s="189">
        <v>0</v>
      </c>
      <c r="J329" s="189">
        <v>0</v>
      </c>
      <c r="K329" s="189">
        <v>0</v>
      </c>
      <c r="L329" s="189">
        <v>0</v>
      </c>
      <c r="M329" s="189">
        <v>0</v>
      </c>
      <c r="N329" s="189">
        <v>0</v>
      </c>
      <c r="O329" s="189">
        <v>0</v>
      </c>
      <c r="P329" s="189">
        <v>0</v>
      </c>
      <c r="Q329" s="189">
        <v>0</v>
      </c>
      <c r="R329" s="190"/>
      <c r="S329" s="191"/>
      <c r="T329" s="191"/>
      <c r="U329" s="191"/>
      <c r="V329" s="191"/>
      <c r="W329" s="191"/>
      <c r="X329" s="191"/>
      <c r="Y329" s="191"/>
      <c r="Z329" s="191"/>
      <c r="AA329" s="191"/>
      <c r="AB329" s="192"/>
      <c r="AC329" s="192"/>
      <c r="AD329" s="192"/>
      <c r="AE329" s="192"/>
      <c r="AF329" s="192"/>
      <c r="AG329" s="192"/>
      <c r="AH329" s="192"/>
      <c r="AI329" s="192"/>
      <c r="AJ329" s="192"/>
      <c r="AK329" s="192"/>
      <c r="AL329" s="192"/>
      <c r="AM329" s="192"/>
      <c r="AN329" s="192"/>
      <c r="AO329" s="192"/>
      <c r="AP329" s="192"/>
      <c r="AQ329" s="192"/>
      <c r="AR329" s="192"/>
      <c r="AS329" s="192"/>
      <c r="AT329" s="192"/>
      <c r="AU329" s="192"/>
      <c r="AV329" s="192"/>
      <c r="AW329" s="192"/>
      <c r="AX329" s="192"/>
      <c r="AY329" s="192"/>
      <c r="AZ329" s="192"/>
      <c r="BA329" s="192"/>
      <c r="BB329" s="192"/>
      <c r="BC329" s="192"/>
      <c r="BD329" s="191"/>
      <c r="BE329" s="191"/>
      <c r="BF329" s="191"/>
      <c r="BG329" s="191"/>
      <c r="BH329" s="191"/>
      <c r="BI329" s="191"/>
      <c r="BJ329" s="191"/>
      <c r="BK329" s="146"/>
      <c r="BL329" s="146"/>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183" customFormat="1" outlineLevel="2" x14ac:dyDescent="0.25">
      <c r="A330" s="143"/>
      <c r="B330" s="143"/>
      <c r="C330" s="180">
        <v>0</v>
      </c>
      <c r="D330" s="188"/>
      <c r="E330" s="182" t="s">
        <v>23</v>
      </c>
      <c r="F330" s="181"/>
      <c r="G330" s="66"/>
      <c r="H330" s="65">
        <v>0</v>
      </c>
      <c r="I330" s="65">
        <v>0</v>
      </c>
      <c r="J330" s="65">
        <v>0</v>
      </c>
      <c r="K330" s="65">
        <v>0</v>
      </c>
      <c r="L330" s="65">
        <v>0</v>
      </c>
      <c r="M330" s="65">
        <v>0</v>
      </c>
      <c r="N330" s="65">
        <v>0</v>
      </c>
      <c r="O330" s="65">
        <v>0</v>
      </c>
      <c r="P330" s="65">
        <v>0</v>
      </c>
      <c r="Q330" s="65">
        <v>0</v>
      </c>
      <c r="R330" s="65"/>
      <c r="S330" s="55"/>
      <c r="T330" s="55"/>
      <c r="U330" s="55"/>
      <c r="V330" s="55"/>
      <c r="W330" s="55"/>
      <c r="X330" s="55"/>
      <c r="Y330" s="55"/>
      <c r="Z330" s="55"/>
      <c r="AA330" s="55"/>
      <c r="AB330" s="56"/>
      <c r="AC330" s="56"/>
      <c r="AD330" s="56"/>
      <c r="AE330" s="56"/>
      <c r="AF330" s="56"/>
      <c r="AG330" s="56"/>
      <c r="AH330" s="56"/>
      <c r="AI330" s="56"/>
      <c r="AJ330" s="56"/>
      <c r="AK330" s="56"/>
      <c r="AL330" s="56"/>
      <c r="AM330" s="56"/>
      <c r="AN330" s="56"/>
      <c r="AO330" s="56"/>
      <c r="AP330" s="56"/>
      <c r="AQ330" s="56"/>
      <c r="AR330" s="56"/>
      <c r="AS330" s="56"/>
      <c r="AT330" s="56"/>
      <c r="AU330" s="56"/>
      <c r="AV330" s="56"/>
      <c r="AW330" s="56"/>
      <c r="AX330" s="56"/>
      <c r="AY330" s="56"/>
      <c r="AZ330" s="56"/>
      <c r="BA330" s="56"/>
      <c r="BB330" s="56"/>
      <c r="BC330" s="56"/>
      <c r="BD330" s="55"/>
      <c r="BE330" s="55"/>
      <c r="BF330" s="55"/>
      <c r="BG330" s="55"/>
      <c r="BH330" s="55"/>
      <c r="BI330" s="55"/>
      <c r="BJ330" s="55"/>
      <c r="BK330" s="146"/>
      <c r="BL330" s="146"/>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183" customFormat="1" ht="12.75" customHeight="1" outlineLevel="2" x14ac:dyDescent="0.25">
      <c r="A331" s="143"/>
      <c r="B331" s="143"/>
      <c r="C331" s="143"/>
      <c r="D331" s="184"/>
      <c r="E331" s="390" t="s">
        <v>43</v>
      </c>
      <c r="F331" s="186">
        <v>0</v>
      </c>
      <c r="G331" s="54"/>
      <c r="H331" s="57"/>
      <c r="I331" s="57"/>
      <c r="J331" s="57"/>
      <c r="K331" s="57"/>
      <c r="L331" s="57"/>
      <c r="M331" s="64"/>
      <c r="N331" s="63"/>
      <c r="O331" s="57"/>
      <c r="P331" s="57"/>
      <c r="Q331" s="57"/>
      <c r="R331" s="57"/>
      <c r="S331" s="55"/>
      <c r="T331" s="55"/>
      <c r="U331" s="55"/>
      <c r="V331" s="55"/>
      <c r="W331" s="55"/>
      <c r="X331" s="55"/>
      <c r="Y331" s="55"/>
      <c r="Z331" s="55"/>
      <c r="AA331" s="55"/>
      <c r="AB331" s="56"/>
      <c r="AC331" s="56"/>
      <c r="AD331" s="56"/>
      <c r="AE331" s="56"/>
      <c r="AF331" s="56"/>
      <c r="AG331" s="56"/>
      <c r="AH331" s="56"/>
      <c r="AI331" s="56"/>
      <c r="AJ331" s="56"/>
      <c r="AK331" s="56"/>
      <c r="AL331" s="56"/>
      <c r="AM331" s="56"/>
      <c r="AN331" s="56"/>
      <c r="AO331" s="56"/>
      <c r="AP331" s="56"/>
      <c r="AQ331" s="56"/>
      <c r="AR331" s="56"/>
      <c r="AS331" s="56"/>
      <c r="AT331" s="56"/>
      <c r="AU331" s="56"/>
      <c r="AV331" s="56"/>
      <c r="AW331" s="56"/>
      <c r="AX331" s="56"/>
      <c r="AY331" s="56"/>
      <c r="AZ331" s="56"/>
      <c r="BA331" s="56"/>
      <c r="BB331" s="56"/>
      <c r="BC331" s="56"/>
      <c r="BD331" s="55"/>
      <c r="BE331" s="55"/>
      <c r="BF331" s="55"/>
      <c r="BG331" s="55"/>
      <c r="BH331" s="55"/>
      <c r="BI331" s="55"/>
      <c r="BJ331" s="55"/>
      <c r="BK331" s="146"/>
      <c r="BL331" s="146"/>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183" customFormat="1" outlineLevel="2" x14ac:dyDescent="0.25">
      <c r="A332" s="143"/>
      <c r="B332" s="143"/>
      <c r="C332" s="143"/>
      <c r="D332" s="184"/>
      <c r="E332" s="391"/>
      <c r="F332" s="186">
        <v>1</v>
      </c>
      <c r="G332" s="54"/>
      <c r="H332" s="62"/>
      <c r="I332" s="57">
        <v>0</v>
      </c>
      <c r="J332" s="57">
        <v>0</v>
      </c>
      <c r="K332" s="57">
        <v>0</v>
      </c>
      <c r="L332" s="57">
        <v>0</v>
      </c>
      <c r="M332" s="57">
        <v>0</v>
      </c>
      <c r="N332" s="57">
        <v>0</v>
      </c>
      <c r="O332" s="57">
        <v>0</v>
      </c>
      <c r="P332" s="57">
        <v>0</v>
      </c>
      <c r="Q332" s="57">
        <v>0</v>
      </c>
      <c r="R332" s="57"/>
      <c r="S332" s="55"/>
      <c r="T332" s="55"/>
      <c r="U332" s="55"/>
      <c r="V332" s="55"/>
      <c r="W332" s="55"/>
      <c r="X332" s="55"/>
      <c r="Y332" s="55"/>
      <c r="Z332" s="55"/>
      <c r="AA332" s="55"/>
      <c r="AB332" s="56"/>
      <c r="AC332" s="56"/>
      <c r="AD332" s="56"/>
      <c r="AE332" s="56"/>
      <c r="AF332" s="56"/>
      <c r="AG332" s="56"/>
      <c r="AH332" s="56"/>
      <c r="AI332" s="56"/>
      <c r="AJ332" s="56"/>
      <c r="AK332" s="56"/>
      <c r="AL332" s="56"/>
      <c r="AM332" s="56"/>
      <c r="AN332" s="56"/>
      <c r="AO332" s="56"/>
      <c r="AP332" s="56"/>
      <c r="AQ332" s="56"/>
      <c r="AR332" s="56"/>
      <c r="AS332" s="56"/>
      <c r="AT332" s="56"/>
      <c r="AU332" s="56"/>
      <c r="AV332" s="56"/>
      <c r="AW332" s="56"/>
      <c r="AX332" s="56"/>
      <c r="AY332" s="56"/>
      <c r="AZ332" s="56"/>
      <c r="BA332" s="56"/>
      <c r="BB332" s="56"/>
      <c r="BC332" s="56"/>
      <c r="BD332" s="55"/>
      <c r="BE332" s="55"/>
      <c r="BF332" s="55"/>
      <c r="BG332" s="55"/>
      <c r="BH332" s="55"/>
      <c r="BI332" s="55"/>
      <c r="BJ332" s="55"/>
      <c r="BK332" s="146"/>
      <c r="BL332" s="146"/>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183" customFormat="1" outlineLevel="2" x14ac:dyDescent="0.25">
      <c r="A333" s="143"/>
      <c r="B333" s="143"/>
      <c r="C333" s="143"/>
      <c r="D333" s="184"/>
      <c r="E333" s="391"/>
      <c r="F333" s="186">
        <v>2</v>
      </c>
      <c r="G333" s="54"/>
      <c r="H333" s="60"/>
      <c r="I333" s="58"/>
      <c r="J333" s="57">
        <v>0</v>
      </c>
      <c r="K333" s="57">
        <v>0</v>
      </c>
      <c r="L333" s="57">
        <v>0</v>
      </c>
      <c r="M333" s="57">
        <v>0</v>
      </c>
      <c r="N333" s="57">
        <v>0</v>
      </c>
      <c r="O333" s="57">
        <v>0</v>
      </c>
      <c r="P333" s="57">
        <v>0</v>
      </c>
      <c r="Q333" s="57">
        <v>0</v>
      </c>
      <c r="R333" s="57"/>
      <c r="S333" s="55"/>
      <c r="T333" s="55"/>
      <c r="U333" s="55"/>
      <c r="V333" s="55"/>
      <c r="W333" s="55"/>
      <c r="X333" s="55"/>
      <c r="Y333" s="55"/>
      <c r="Z333" s="55"/>
      <c r="AA333" s="55"/>
      <c r="AB333" s="56"/>
      <c r="AC333" s="56"/>
      <c r="AD333" s="56"/>
      <c r="AE333" s="56"/>
      <c r="AF333" s="56"/>
      <c r="AG333" s="56"/>
      <c r="AH333" s="56"/>
      <c r="AI333" s="56"/>
      <c r="AJ333" s="56"/>
      <c r="AK333" s="56"/>
      <c r="AL333" s="56"/>
      <c r="AM333" s="56"/>
      <c r="AN333" s="56"/>
      <c r="AO333" s="56"/>
      <c r="AP333" s="56"/>
      <c r="AQ333" s="56"/>
      <c r="AR333" s="56"/>
      <c r="AS333" s="56"/>
      <c r="AT333" s="56"/>
      <c r="AU333" s="56"/>
      <c r="AV333" s="56"/>
      <c r="AW333" s="56"/>
      <c r="AX333" s="56"/>
      <c r="AY333" s="56"/>
      <c r="AZ333" s="56"/>
      <c r="BA333" s="56"/>
      <c r="BB333" s="56"/>
      <c r="BC333" s="56"/>
      <c r="BD333" s="55"/>
      <c r="BE333" s="55"/>
      <c r="BF333" s="55"/>
      <c r="BG333" s="55"/>
      <c r="BH333" s="55"/>
      <c r="BI333" s="55"/>
      <c r="BJ333" s="55"/>
      <c r="BK333" s="146"/>
      <c r="BL333" s="146"/>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183" customFormat="1" outlineLevel="2" x14ac:dyDescent="0.25">
      <c r="A334" s="143"/>
      <c r="B334" s="143"/>
      <c r="C334" s="143"/>
      <c r="D334" s="184"/>
      <c r="E334" s="391"/>
      <c r="F334" s="186">
        <v>3</v>
      </c>
      <c r="G334" s="54"/>
      <c r="H334" s="60"/>
      <c r="I334" s="59"/>
      <c r="J334" s="58"/>
      <c r="K334" s="57">
        <v>0</v>
      </c>
      <c r="L334" s="57">
        <v>0</v>
      </c>
      <c r="M334" s="57">
        <v>0</v>
      </c>
      <c r="N334" s="57">
        <v>0</v>
      </c>
      <c r="O334" s="57">
        <v>0</v>
      </c>
      <c r="P334" s="57">
        <v>0</v>
      </c>
      <c r="Q334" s="57">
        <v>0</v>
      </c>
      <c r="R334" s="57"/>
      <c r="S334" s="55"/>
      <c r="T334" s="55"/>
      <c r="U334" s="55"/>
      <c r="V334" s="55"/>
      <c r="W334" s="55"/>
      <c r="X334" s="55"/>
      <c r="Y334" s="55"/>
      <c r="Z334" s="55"/>
      <c r="AA334" s="55"/>
      <c r="AB334" s="56"/>
      <c r="AC334" s="56"/>
      <c r="AD334" s="56"/>
      <c r="AE334" s="56"/>
      <c r="AF334" s="56"/>
      <c r="AG334" s="56"/>
      <c r="AH334" s="56"/>
      <c r="AI334" s="56"/>
      <c r="AJ334" s="56"/>
      <c r="AK334" s="56"/>
      <c r="AL334" s="56"/>
      <c r="AM334" s="56"/>
      <c r="AN334" s="56"/>
      <c r="AO334" s="56"/>
      <c r="AP334" s="56"/>
      <c r="AQ334" s="56"/>
      <c r="AR334" s="56"/>
      <c r="AS334" s="56"/>
      <c r="AT334" s="56"/>
      <c r="AU334" s="56"/>
      <c r="AV334" s="56"/>
      <c r="AW334" s="56"/>
      <c r="AX334" s="56"/>
      <c r="AY334" s="56"/>
      <c r="AZ334" s="56"/>
      <c r="BA334" s="56"/>
      <c r="BB334" s="56"/>
      <c r="BC334" s="56"/>
      <c r="BD334" s="55"/>
      <c r="BE334" s="55"/>
      <c r="BF334" s="55"/>
      <c r="BG334" s="55"/>
      <c r="BH334" s="55"/>
      <c r="BI334" s="55"/>
      <c r="BJ334" s="55"/>
      <c r="BK334" s="146"/>
      <c r="BL334" s="146"/>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183" customFormat="1" outlineLevel="2" x14ac:dyDescent="0.25">
      <c r="A335" s="143"/>
      <c r="B335" s="143"/>
      <c r="C335" s="143"/>
      <c r="D335" s="184"/>
      <c r="E335" s="391"/>
      <c r="F335" s="186">
        <v>4</v>
      </c>
      <c r="G335" s="54"/>
      <c r="H335" s="60"/>
      <c r="I335" s="59"/>
      <c r="J335" s="59"/>
      <c r="K335" s="58"/>
      <c r="L335" s="57">
        <v>0</v>
      </c>
      <c r="M335" s="57">
        <v>0</v>
      </c>
      <c r="N335" s="57">
        <v>0</v>
      </c>
      <c r="O335" s="57">
        <v>0</v>
      </c>
      <c r="P335" s="57">
        <v>0</v>
      </c>
      <c r="Q335" s="57">
        <v>0</v>
      </c>
      <c r="R335" s="57"/>
      <c r="S335" s="55"/>
      <c r="T335" s="55"/>
      <c r="U335" s="55"/>
      <c r="V335" s="55"/>
      <c r="W335" s="55"/>
      <c r="X335" s="55"/>
      <c r="Y335" s="55"/>
      <c r="Z335" s="55"/>
      <c r="AA335" s="55"/>
      <c r="AB335" s="56"/>
      <c r="AC335" s="56"/>
      <c r="AD335" s="56"/>
      <c r="AE335" s="56"/>
      <c r="AF335" s="56"/>
      <c r="AG335" s="56"/>
      <c r="AH335" s="56"/>
      <c r="AI335" s="56"/>
      <c r="AJ335" s="56"/>
      <c r="AK335" s="56"/>
      <c r="AL335" s="56"/>
      <c r="AM335" s="56"/>
      <c r="AN335" s="56"/>
      <c r="AO335" s="56"/>
      <c r="AP335" s="56"/>
      <c r="AQ335" s="56"/>
      <c r="AR335" s="56"/>
      <c r="AS335" s="56"/>
      <c r="AT335" s="56"/>
      <c r="AU335" s="56"/>
      <c r="AV335" s="56"/>
      <c r="AW335" s="56"/>
      <c r="AX335" s="56"/>
      <c r="AY335" s="56"/>
      <c r="AZ335" s="56"/>
      <c r="BA335" s="56"/>
      <c r="BB335" s="56"/>
      <c r="BC335" s="56"/>
      <c r="BD335" s="55"/>
      <c r="BE335" s="55"/>
      <c r="BF335" s="55"/>
      <c r="BG335" s="55"/>
      <c r="BH335" s="55"/>
      <c r="BI335" s="55"/>
      <c r="BJ335" s="55"/>
      <c r="BK335" s="146"/>
      <c r="BL335" s="146"/>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183" customFormat="1" outlineLevel="2" x14ac:dyDescent="0.25">
      <c r="A336" s="143"/>
      <c r="B336" s="143"/>
      <c r="C336" s="143"/>
      <c r="D336" s="184"/>
      <c r="E336" s="391"/>
      <c r="F336" s="186">
        <v>5</v>
      </c>
      <c r="G336" s="61"/>
      <c r="H336" s="60"/>
      <c r="I336" s="59"/>
      <c r="J336" s="59"/>
      <c r="K336" s="59"/>
      <c r="L336" s="58"/>
      <c r="M336" s="57">
        <v>0</v>
      </c>
      <c r="N336" s="57">
        <v>0</v>
      </c>
      <c r="O336" s="57">
        <v>0</v>
      </c>
      <c r="P336" s="57">
        <v>0</v>
      </c>
      <c r="Q336" s="57">
        <v>0</v>
      </c>
      <c r="R336" s="57"/>
      <c r="S336" s="55"/>
      <c r="T336" s="55"/>
      <c r="U336" s="55"/>
      <c r="V336" s="55"/>
      <c r="W336" s="55"/>
      <c r="X336" s="55"/>
      <c r="Y336" s="55"/>
      <c r="Z336" s="55"/>
      <c r="AA336" s="55"/>
      <c r="AB336" s="56"/>
      <c r="AC336" s="56"/>
      <c r="AD336" s="56"/>
      <c r="AE336" s="56"/>
      <c r="AF336" s="56"/>
      <c r="AG336" s="56"/>
      <c r="AH336" s="56"/>
      <c r="AI336" s="56"/>
      <c r="AJ336" s="56"/>
      <c r="AK336" s="56"/>
      <c r="AL336" s="56"/>
      <c r="AM336" s="56"/>
      <c r="AN336" s="56"/>
      <c r="AO336" s="56"/>
      <c r="AP336" s="56"/>
      <c r="AQ336" s="56"/>
      <c r="AR336" s="56"/>
      <c r="AS336" s="56"/>
      <c r="AT336" s="56"/>
      <c r="AU336" s="56"/>
      <c r="AV336" s="56"/>
      <c r="AW336" s="56"/>
      <c r="AX336" s="56"/>
      <c r="AY336" s="56"/>
      <c r="AZ336" s="56"/>
      <c r="BA336" s="56"/>
      <c r="BB336" s="56"/>
      <c r="BC336" s="56"/>
      <c r="BD336" s="55"/>
      <c r="BE336" s="55"/>
      <c r="BF336" s="55"/>
      <c r="BG336" s="55"/>
      <c r="BH336" s="55"/>
      <c r="BI336" s="55"/>
      <c r="BJ336" s="55"/>
      <c r="BK336" s="146"/>
      <c r="BL336" s="14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183" customFormat="1" outlineLevel="2" x14ac:dyDescent="0.25">
      <c r="A337" s="143"/>
      <c r="B337" s="143"/>
      <c r="C337" s="143"/>
      <c r="D337" s="184"/>
      <c r="E337" s="391"/>
      <c r="F337" s="186">
        <v>6</v>
      </c>
      <c r="G337" s="61"/>
      <c r="H337" s="60"/>
      <c r="I337" s="59"/>
      <c r="J337" s="59"/>
      <c r="K337" s="59"/>
      <c r="L337" s="59"/>
      <c r="M337" s="58"/>
      <c r="N337" s="57">
        <v>0</v>
      </c>
      <c r="O337" s="57">
        <v>0</v>
      </c>
      <c r="P337" s="57">
        <v>0</v>
      </c>
      <c r="Q337" s="57">
        <v>0</v>
      </c>
      <c r="R337" s="57"/>
      <c r="S337" s="55"/>
      <c r="T337" s="55"/>
      <c r="U337" s="55"/>
      <c r="V337" s="55"/>
      <c r="W337" s="55"/>
      <c r="X337" s="55"/>
      <c r="Y337" s="55"/>
      <c r="Z337" s="55"/>
      <c r="AA337" s="55"/>
      <c r="AB337" s="56"/>
      <c r="AC337" s="56"/>
      <c r="AD337" s="56"/>
      <c r="AE337" s="56"/>
      <c r="AF337" s="56"/>
      <c r="AG337" s="56"/>
      <c r="AH337" s="56"/>
      <c r="AI337" s="56"/>
      <c r="AJ337" s="56"/>
      <c r="AK337" s="56"/>
      <c r="AL337" s="56"/>
      <c r="AM337" s="56"/>
      <c r="AN337" s="56"/>
      <c r="AO337" s="56"/>
      <c r="AP337" s="56"/>
      <c r="AQ337" s="56"/>
      <c r="AR337" s="56"/>
      <c r="AS337" s="56"/>
      <c r="AT337" s="56"/>
      <c r="AU337" s="56"/>
      <c r="AV337" s="56"/>
      <c r="AW337" s="56"/>
      <c r="AX337" s="56"/>
      <c r="AY337" s="56"/>
      <c r="AZ337" s="56"/>
      <c r="BA337" s="56"/>
      <c r="BB337" s="56"/>
      <c r="BC337" s="56"/>
      <c r="BD337" s="55"/>
      <c r="BE337" s="55"/>
      <c r="BF337" s="55"/>
      <c r="BG337" s="55"/>
      <c r="BH337" s="55"/>
      <c r="BI337" s="55"/>
      <c r="BJ337" s="55"/>
      <c r="BK337" s="146"/>
      <c r="BL337" s="146"/>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183" customFormat="1" outlineLevel="2" x14ac:dyDescent="0.25">
      <c r="A338" s="143"/>
      <c r="B338" s="143"/>
      <c r="C338" s="143"/>
      <c r="D338" s="184"/>
      <c r="E338" s="391"/>
      <c r="F338" s="186">
        <v>7</v>
      </c>
      <c r="G338" s="61"/>
      <c r="H338" s="60"/>
      <c r="I338" s="59"/>
      <c r="J338" s="59"/>
      <c r="K338" s="59"/>
      <c r="L338" s="59"/>
      <c r="M338" s="59"/>
      <c r="N338" s="58"/>
      <c r="O338" s="57">
        <v>0</v>
      </c>
      <c r="P338" s="57">
        <v>0</v>
      </c>
      <c r="Q338" s="57">
        <v>0</v>
      </c>
      <c r="R338" s="57"/>
      <c r="S338" s="55"/>
      <c r="T338" s="55"/>
      <c r="U338" s="55"/>
      <c r="V338" s="55"/>
      <c r="W338" s="55"/>
      <c r="X338" s="55"/>
      <c r="Y338" s="55"/>
      <c r="Z338" s="55"/>
      <c r="AA338" s="55"/>
      <c r="AB338" s="56"/>
      <c r="AC338" s="56"/>
      <c r="AD338" s="56"/>
      <c r="AE338" s="56"/>
      <c r="AF338" s="56"/>
      <c r="AG338" s="56"/>
      <c r="AH338" s="56"/>
      <c r="AI338" s="56"/>
      <c r="AJ338" s="56"/>
      <c r="AK338" s="56"/>
      <c r="AL338" s="56"/>
      <c r="AM338" s="56"/>
      <c r="AN338" s="56"/>
      <c r="AO338" s="56"/>
      <c r="AP338" s="56"/>
      <c r="AQ338" s="56"/>
      <c r="AR338" s="56"/>
      <c r="AS338" s="56"/>
      <c r="AT338" s="56"/>
      <c r="AU338" s="56"/>
      <c r="AV338" s="56"/>
      <c r="AW338" s="56"/>
      <c r="AX338" s="56"/>
      <c r="AY338" s="56"/>
      <c r="AZ338" s="56"/>
      <c r="BA338" s="56"/>
      <c r="BB338" s="56"/>
      <c r="BC338" s="56"/>
      <c r="BD338" s="55"/>
      <c r="BE338" s="55"/>
      <c r="BF338" s="55"/>
      <c r="BG338" s="55"/>
      <c r="BH338" s="55"/>
      <c r="BI338" s="55"/>
      <c r="BJ338" s="55"/>
      <c r="BK338" s="146"/>
      <c r="BL338" s="146"/>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183" customFormat="1" outlineLevel="2" x14ac:dyDescent="0.25">
      <c r="A339" s="143"/>
      <c r="B339" s="143"/>
      <c r="C339" s="143"/>
      <c r="D339" s="184"/>
      <c r="E339" s="391"/>
      <c r="F339" s="186">
        <v>8</v>
      </c>
      <c r="G339" s="61"/>
      <c r="H339" s="60"/>
      <c r="I339" s="59"/>
      <c r="J339" s="59"/>
      <c r="K339" s="59"/>
      <c r="L339" s="59"/>
      <c r="M339" s="59"/>
      <c r="N339" s="59"/>
      <c r="O339" s="58"/>
      <c r="P339" s="57">
        <v>0</v>
      </c>
      <c r="Q339" s="57">
        <v>0</v>
      </c>
      <c r="R339" s="57"/>
      <c r="S339" s="55"/>
      <c r="T339" s="55"/>
      <c r="U339" s="55"/>
      <c r="V339" s="55"/>
      <c r="W339" s="55"/>
      <c r="X339" s="55"/>
      <c r="Y339" s="55"/>
      <c r="Z339" s="55"/>
      <c r="AA339" s="55"/>
      <c r="AB339" s="56"/>
      <c r="AC339" s="56"/>
      <c r="AD339" s="56"/>
      <c r="AE339" s="56"/>
      <c r="AF339" s="56"/>
      <c r="AG339" s="56"/>
      <c r="AH339" s="56"/>
      <c r="AI339" s="56"/>
      <c r="AJ339" s="56"/>
      <c r="AK339" s="56"/>
      <c r="AL339" s="56"/>
      <c r="AM339" s="56"/>
      <c r="AN339" s="56"/>
      <c r="AO339" s="56"/>
      <c r="AP339" s="56"/>
      <c r="AQ339" s="56"/>
      <c r="AR339" s="56"/>
      <c r="AS339" s="56"/>
      <c r="AT339" s="56"/>
      <c r="AU339" s="56"/>
      <c r="AV339" s="56"/>
      <c r="AW339" s="56"/>
      <c r="AX339" s="56"/>
      <c r="AY339" s="56"/>
      <c r="AZ339" s="56"/>
      <c r="BA339" s="56"/>
      <c r="BB339" s="56"/>
      <c r="BC339" s="56"/>
      <c r="BD339" s="55"/>
      <c r="BE339" s="55"/>
      <c r="BF339" s="55"/>
      <c r="BG339" s="55"/>
      <c r="BH339" s="55"/>
      <c r="BI339" s="55"/>
      <c r="BJ339" s="55"/>
      <c r="BK339" s="146"/>
      <c r="BL339" s="146"/>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183" customFormat="1" outlineLevel="2" x14ac:dyDescent="0.25">
      <c r="A340" s="143"/>
      <c r="B340" s="143"/>
      <c r="C340" s="143"/>
      <c r="D340" s="184"/>
      <c r="E340" s="391"/>
      <c r="F340" s="186">
        <v>9</v>
      </c>
      <c r="G340" s="61"/>
      <c r="H340" s="60"/>
      <c r="I340" s="59"/>
      <c r="J340" s="59"/>
      <c r="K340" s="59"/>
      <c r="L340" s="59"/>
      <c r="M340" s="59"/>
      <c r="N340" s="59"/>
      <c r="O340" s="59"/>
      <c r="P340" s="58"/>
      <c r="Q340" s="57">
        <v>0</v>
      </c>
      <c r="R340" s="57"/>
      <c r="S340" s="55"/>
      <c r="T340" s="55"/>
      <c r="U340" s="55"/>
      <c r="V340" s="55"/>
      <c r="W340" s="55"/>
      <c r="X340" s="55"/>
      <c r="Y340" s="55"/>
      <c r="Z340" s="55"/>
      <c r="AA340" s="55"/>
      <c r="AB340" s="56"/>
      <c r="AC340" s="56"/>
      <c r="AD340" s="56"/>
      <c r="AE340" s="56"/>
      <c r="AF340" s="56"/>
      <c r="AG340" s="56"/>
      <c r="AH340" s="56"/>
      <c r="AI340" s="56"/>
      <c r="AJ340" s="56"/>
      <c r="AK340" s="56"/>
      <c r="AL340" s="56"/>
      <c r="AM340" s="56"/>
      <c r="AN340" s="56"/>
      <c r="AO340" s="56"/>
      <c r="AP340" s="56"/>
      <c r="AQ340" s="56"/>
      <c r="AR340" s="56"/>
      <c r="AS340" s="56"/>
      <c r="AT340" s="56"/>
      <c r="AU340" s="56"/>
      <c r="AV340" s="56"/>
      <c r="AW340" s="56"/>
      <c r="AX340" s="56"/>
      <c r="AY340" s="56"/>
      <c r="AZ340" s="56"/>
      <c r="BA340" s="56"/>
      <c r="BB340" s="56"/>
      <c r="BC340" s="56"/>
      <c r="BD340" s="55"/>
      <c r="BE340" s="55"/>
      <c r="BF340" s="55"/>
      <c r="BG340" s="55"/>
      <c r="BH340" s="55"/>
      <c r="BI340" s="55"/>
      <c r="BJ340" s="55"/>
      <c r="BK340" s="146"/>
      <c r="BL340" s="146"/>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183" customFormat="1" outlineLevel="2" x14ac:dyDescent="0.25">
      <c r="A341" s="143"/>
      <c r="B341" s="143"/>
      <c r="C341" s="143"/>
      <c r="D341" s="184"/>
      <c r="E341" s="391"/>
      <c r="F341" s="187">
        <v>10</v>
      </c>
      <c r="G341" s="61"/>
      <c r="H341" s="60"/>
      <c r="I341" s="59"/>
      <c r="J341" s="59"/>
      <c r="K341" s="59"/>
      <c r="L341" s="59"/>
      <c r="M341" s="59"/>
      <c r="N341" s="59"/>
      <c r="O341" s="59"/>
      <c r="P341" s="59"/>
      <c r="Q341" s="58"/>
      <c r="R341" s="57"/>
      <c r="S341" s="55"/>
      <c r="T341" s="55"/>
      <c r="U341" s="55"/>
      <c r="V341" s="55"/>
      <c r="W341" s="55"/>
      <c r="X341" s="55"/>
      <c r="Y341" s="55"/>
      <c r="Z341" s="55"/>
      <c r="AA341" s="55"/>
      <c r="AB341" s="56"/>
      <c r="AC341" s="56"/>
      <c r="AD341" s="56"/>
      <c r="AE341" s="56"/>
      <c r="AF341" s="56"/>
      <c r="AG341" s="56"/>
      <c r="AH341" s="56"/>
      <c r="AI341" s="56"/>
      <c r="AJ341" s="56"/>
      <c r="AK341" s="56"/>
      <c r="AL341" s="56"/>
      <c r="AM341" s="56"/>
      <c r="AN341" s="56"/>
      <c r="AO341" s="56"/>
      <c r="AP341" s="56"/>
      <c r="AQ341" s="56"/>
      <c r="AR341" s="56"/>
      <c r="AS341" s="56"/>
      <c r="AT341" s="56"/>
      <c r="AU341" s="56"/>
      <c r="AV341" s="56"/>
      <c r="AW341" s="56"/>
      <c r="AX341" s="56"/>
      <c r="AY341" s="56"/>
      <c r="AZ341" s="56"/>
      <c r="BA341" s="56"/>
      <c r="BB341" s="56"/>
      <c r="BC341" s="56"/>
      <c r="BD341" s="55"/>
      <c r="BE341" s="55"/>
      <c r="BF341" s="55"/>
      <c r="BG341" s="55"/>
      <c r="BH341" s="55"/>
      <c r="BI341" s="55"/>
      <c r="BJ341" s="55"/>
      <c r="BK341" s="146"/>
      <c r="BL341" s="146"/>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183" customFormat="1" outlineLevel="1" x14ac:dyDescent="0.25">
      <c r="A342" s="143"/>
      <c r="B342" s="143"/>
      <c r="C342" s="143"/>
      <c r="D342" s="184">
        <v>0</v>
      </c>
      <c r="E342" s="143"/>
      <c r="F342" s="143"/>
      <c r="G342" s="54"/>
      <c r="H342" s="189">
        <v>0</v>
      </c>
      <c r="I342" s="189">
        <v>0</v>
      </c>
      <c r="J342" s="189">
        <v>0</v>
      </c>
      <c r="K342" s="189">
        <v>0</v>
      </c>
      <c r="L342" s="189">
        <v>0</v>
      </c>
      <c r="M342" s="189">
        <v>0</v>
      </c>
      <c r="N342" s="189">
        <v>0</v>
      </c>
      <c r="O342" s="189">
        <v>0</v>
      </c>
      <c r="P342" s="189">
        <v>0</v>
      </c>
      <c r="Q342" s="189">
        <v>0</v>
      </c>
      <c r="R342" s="190"/>
      <c r="S342" s="191"/>
      <c r="T342" s="191"/>
      <c r="U342" s="191"/>
      <c r="V342" s="191"/>
      <c r="W342" s="191"/>
      <c r="X342" s="191"/>
      <c r="Y342" s="191"/>
      <c r="Z342" s="191"/>
      <c r="AA342" s="191"/>
      <c r="AB342" s="192"/>
      <c r="AC342" s="192"/>
      <c r="AD342" s="192"/>
      <c r="AE342" s="192"/>
      <c r="AF342" s="192"/>
      <c r="AG342" s="192"/>
      <c r="AH342" s="192"/>
      <c r="AI342" s="192"/>
      <c r="AJ342" s="192"/>
      <c r="AK342" s="192"/>
      <c r="AL342" s="192"/>
      <c r="AM342" s="192"/>
      <c r="AN342" s="192"/>
      <c r="AO342" s="192"/>
      <c r="AP342" s="192"/>
      <c r="AQ342" s="192"/>
      <c r="AR342" s="192"/>
      <c r="AS342" s="192"/>
      <c r="AT342" s="192"/>
      <c r="AU342" s="192"/>
      <c r="AV342" s="192"/>
      <c r="AW342" s="192"/>
      <c r="AX342" s="192"/>
      <c r="AY342" s="192"/>
      <c r="AZ342" s="192"/>
      <c r="BA342" s="192"/>
      <c r="BB342" s="192"/>
      <c r="BC342" s="192"/>
      <c r="BD342" s="191"/>
      <c r="BE342" s="191"/>
      <c r="BF342" s="191"/>
      <c r="BG342" s="191"/>
      <c r="BH342" s="191"/>
      <c r="BI342" s="191"/>
      <c r="BJ342" s="191"/>
      <c r="BK342" s="146"/>
      <c r="BL342" s="146"/>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183" customFormat="1" outlineLevel="2" x14ac:dyDescent="0.25">
      <c r="A343" s="143"/>
      <c r="B343" s="143"/>
      <c r="C343" s="180">
        <v>0</v>
      </c>
      <c r="D343" s="188"/>
      <c r="E343" s="182" t="s">
        <v>23</v>
      </c>
      <c r="F343" s="181"/>
      <c r="G343" s="66"/>
      <c r="H343" s="65">
        <v>0</v>
      </c>
      <c r="I343" s="65">
        <v>0</v>
      </c>
      <c r="J343" s="65">
        <v>0</v>
      </c>
      <c r="K343" s="65">
        <v>0</v>
      </c>
      <c r="L343" s="65">
        <v>0</v>
      </c>
      <c r="M343" s="65">
        <v>0</v>
      </c>
      <c r="N343" s="65">
        <v>0</v>
      </c>
      <c r="O343" s="65">
        <v>0</v>
      </c>
      <c r="P343" s="65">
        <v>0</v>
      </c>
      <c r="Q343" s="65">
        <v>0</v>
      </c>
      <c r="R343" s="65"/>
      <c r="S343" s="55"/>
      <c r="T343" s="55"/>
      <c r="U343" s="55"/>
      <c r="V343" s="55"/>
      <c r="W343" s="55"/>
      <c r="X343" s="55"/>
      <c r="Y343" s="55"/>
      <c r="Z343" s="55"/>
      <c r="AA343" s="55"/>
      <c r="AB343" s="56"/>
      <c r="AC343" s="56"/>
      <c r="AD343" s="56"/>
      <c r="AE343" s="56"/>
      <c r="AF343" s="56"/>
      <c r="AG343" s="56"/>
      <c r="AH343" s="56"/>
      <c r="AI343" s="56"/>
      <c r="AJ343" s="56"/>
      <c r="AK343" s="56"/>
      <c r="AL343" s="56"/>
      <c r="AM343" s="56"/>
      <c r="AN343" s="56"/>
      <c r="AO343" s="56"/>
      <c r="AP343" s="56"/>
      <c r="AQ343" s="56"/>
      <c r="AR343" s="56"/>
      <c r="AS343" s="56"/>
      <c r="AT343" s="56"/>
      <c r="AU343" s="56"/>
      <c r="AV343" s="56"/>
      <c r="AW343" s="56"/>
      <c r="AX343" s="56"/>
      <c r="AY343" s="56"/>
      <c r="AZ343" s="56"/>
      <c r="BA343" s="56"/>
      <c r="BB343" s="56"/>
      <c r="BC343" s="56"/>
      <c r="BD343" s="55"/>
      <c r="BE343" s="55"/>
      <c r="BF343" s="55"/>
      <c r="BG343" s="55"/>
      <c r="BH343" s="55"/>
      <c r="BI343" s="55"/>
      <c r="BJ343" s="55"/>
      <c r="BK343" s="146"/>
      <c r="BL343" s="146"/>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183" customFormat="1" ht="12.75" customHeight="1" outlineLevel="2" x14ac:dyDescent="0.25">
      <c r="A344" s="143"/>
      <c r="B344" s="143"/>
      <c r="C344" s="143"/>
      <c r="D344" s="184"/>
      <c r="E344" s="390" t="s">
        <v>43</v>
      </c>
      <c r="F344" s="186">
        <v>0</v>
      </c>
      <c r="G344" s="54"/>
      <c r="H344" s="57"/>
      <c r="I344" s="57"/>
      <c r="J344" s="57"/>
      <c r="K344" s="57"/>
      <c r="L344" s="57"/>
      <c r="M344" s="64"/>
      <c r="N344" s="63"/>
      <c r="O344" s="57"/>
      <c r="P344" s="57"/>
      <c r="Q344" s="57"/>
      <c r="R344" s="57"/>
      <c r="S344" s="55"/>
      <c r="T344" s="55"/>
      <c r="U344" s="55"/>
      <c r="V344" s="55"/>
      <c r="W344" s="55"/>
      <c r="X344" s="55"/>
      <c r="Y344" s="55"/>
      <c r="Z344" s="55"/>
      <c r="AA344" s="55"/>
      <c r="AB344" s="56"/>
      <c r="AC344" s="56"/>
      <c r="AD344" s="56"/>
      <c r="AE344" s="56"/>
      <c r="AF344" s="56"/>
      <c r="AG344" s="56"/>
      <c r="AH344" s="56"/>
      <c r="AI344" s="56"/>
      <c r="AJ344" s="56"/>
      <c r="AK344" s="56"/>
      <c r="AL344" s="56"/>
      <c r="AM344" s="56"/>
      <c r="AN344" s="56"/>
      <c r="AO344" s="56"/>
      <c r="AP344" s="56"/>
      <c r="AQ344" s="56"/>
      <c r="AR344" s="56"/>
      <c r="AS344" s="56"/>
      <c r="AT344" s="56"/>
      <c r="AU344" s="56"/>
      <c r="AV344" s="56"/>
      <c r="AW344" s="56"/>
      <c r="AX344" s="56"/>
      <c r="AY344" s="56"/>
      <c r="AZ344" s="56"/>
      <c r="BA344" s="56"/>
      <c r="BB344" s="56"/>
      <c r="BC344" s="56"/>
      <c r="BD344" s="55"/>
      <c r="BE344" s="55"/>
      <c r="BF344" s="55"/>
      <c r="BG344" s="55"/>
      <c r="BH344" s="55"/>
      <c r="BI344" s="55"/>
      <c r="BJ344" s="55"/>
      <c r="BK344" s="146"/>
      <c r="BL344" s="146"/>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183" customFormat="1" outlineLevel="2" x14ac:dyDescent="0.25">
      <c r="A345" s="143"/>
      <c r="B345" s="143"/>
      <c r="C345" s="143"/>
      <c r="D345" s="184"/>
      <c r="E345" s="391"/>
      <c r="F345" s="186">
        <v>1</v>
      </c>
      <c r="G345" s="54"/>
      <c r="H345" s="62"/>
      <c r="I345" s="57">
        <v>0</v>
      </c>
      <c r="J345" s="57">
        <v>0</v>
      </c>
      <c r="K345" s="57">
        <v>0</v>
      </c>
      <c r="L345" s="57">
        <v>0</v>
      </c>
      <c r="M345" s="57">
        <v>0</v>
      </c>
      <c r="N345" s="57">
        <v>0</v>
      </c>
      <c r="O345" s="57">
        <v>0</v>
      </c>
      <c r="P345" s="57">
        <v>0</v>
      </c>
      <c r="Q345" s="57">
        <v>0</v>
      </c>
      <c r="R345" s="57"/>
      <c r="S345" s="55"/>
      <c r="T345" s="55"/>
      <c r="U345" s="55"/>
      <c r="V345" s="55"/>
      <c r="W345" s="55"/>
      <c r="X345" s="55"/>
      <c r="Y345" s="55"/>
      <c r="Z345" s="55"/>
      <c r="AA345" s="55"/>
      <c r="AB345" s="56"/>
      <c r="AC345" s="56"/>
      <c r="AD345" s="56"/>
      <c r="AE345" s="56"/>
      <c r="AF345" s="56"/>
      <c r="AG345" s="56"/>
      <c r="AH345" s="56"/>
      <c r="AI345" s="56"/>
      <c r="AJ345" s="56"/>
      <c r="AK345" s="56"/>
      <c r="AL345" s="56"/>
      <c r="AM345" s="56"/>
      <c r="AN345" s="56"/>
      <c r="AO345" s="56"/>
      <c r="AP345" s="56"/>
      <c r="AQ345" s="56"/>
      <c r="AR345" s="56"/>
      <c r="AS345" s="56"/>
      <c r="AT345" s="56"/>
      <c r="AU345" s="56"/>
      <c r="AV345" s="56"/>
      <c r="AW345" s="56"/>
      <c r="AX345" s="56"/>
      <c r="AY345" s="56"/>
      <c r="AZ345" s="56"/>
      <c r="BA345" s="56"/>
      <c r="BB345" s="56"/>
      <c r="BC345" s="56"/>
      <c r="BD345" s="55"/>
      <c r="BE345" s="55"/>
      <c r="BF345" s="55"/>
      <c r="BG345" s="55"/>
      <c r="BH345" s="55"/>
      <c r="BI345" s="55"/>
      <c r="BJ345" s="55"/>
      <c r="BK345" s="146"/>
      <c r="BL345" s="146"/>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183" customFormat="1" outlineLevel="2" x14ac:dyDescent="0.25">
      <c r="A346" s="143"/>
      <c r="B346" s="143"/>
      <c r="C346" s="143"/>
      <c r="D346" s="184"/>
      <c r="E346" s="391"/>
      <c r="F346" s="186">
        <v>2</v>
      </c>
      <c r="G346" s="54"/>
      <c r="H346" s="60"/>
      <c r="I346" s="58"/>
      <c r="J346" s="57">
        <v>0</v>
      </c>
      <c r="K346" s="57">
        <v>0</v>
      </c>
      <c r="L346" s="57">
        <v>0</v>
      </c>
      <c r="M346" s="57">
        <v>0</v>
      </c>
      <c r="N346" s="57">
        <v>0</v>
      </c>
      <c r="O346" s="57">
        <v>0</v>
      </c>
      <c r="P346" s="57">
        <v>0</v>
      </c>
      <c r="Q346" s="57">
        <v>0</v>
      </c>
      <c r="R346" s="57"/>
      <c r="S346" s="55"/>
      <c r="T346" s="55"/>
      <c r="U346" s="55"/>
      <c r="V346" s="55"/>
      <c r="W346" s="55"/>
      <c r="X346" s="55"/>
      <c r="Y346" s="55"/>
      <c r="Z346" s="55"/>
      <c r="AA346" s="55"/>
      <c r="AB346" s="56"/>
      <c r="AC346" s="56"/>
      <c r="AD346" s="56"/>
      <c r="AE346" s="56"/>
      <c r="AF346" s="56"/>
      <c r="AG346" s="56"/>
      <c r="AH346" s="56"/>
      <c r="AI346" s="56"/>
      <c r="AJ346" s="56"/>
      <c r="AK346" s="56"/>
      <c r="AL346" s="56"/>
      <c r="AM346" s="56"/>
      <c r="AN346" s="56"/>
      <c r="AO346" s="56"/>
      <c r="AP346" s="56"/>
      <c r="AQ346" s="56"/>
      <c r="AR346" s="56"/>
      <c r="AS346" s="56"/>
      <c r="AT346" s="56"/>
      <c r="AU346" s="56"/>
      <c r="AV346" s="56"/>
      <c r="AW346" s="56"/>
      <c r="AX346" s="56"/>
      <c r="AY346" s="56"/>
      <c r="AZ346" s="56"/>
      <c r="BA346" s="56"/>
      <c r="BB346" s="56"/>
      <c r="BC346" s="56"/>
      <c r="BD346" s="55"/>
      <c r="BE346" s="55"/>
      <c r="BF346" s="55"/>
      <c r="BG346" s="55"/>
      <c r="BH346" s="55"/>
      <c r="BI346" s="55"/>
      <c r="BJ346" s="55"/>
      <c r="BK346" s="146"/>
      <c r="BL346" s="1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183" customFormat="1" outlineLevel="2" x14ac:dyDescent="0.25">
      <c r="A347" s="143"/>
      <c r="B347" s="143"/>
      <c r="C347" s="143"/>
      <c r="D347" s="184"/>
      <c r="E347" s="391"/>
      <c r="F347" s="186">
        <v>3</v>
      </c>
      <c r="G347" s="54"/>
      <c r="H347" s="60"/>
      <c r="I347" s="59"/>
      <c r="J347" s="58"/>
      <c r="K347" s="57">
        <v>0</v>
      </c>
      <c r="L347" s="57">
        <v>0</v>
      </c>
      <c r="M347" s="57">
        <v>0</v>
      </c>
      <c r="N347" s="57">
        <v>0</v>
      </c>
      <c r="O347" s="57">
        <v>0</v>
      </c>
      <c r="P347" s="57">
        <v>0</v>
      </c>
      <c r="Q347" s="57">
        <v>0</v>
      </c>
      <c r="R347" s="57"/>
      <c r="S347" s="55"/>
      <c r="T347" s="55"/>
      <c r="U347" s="55"/>
      <c r="V347" s="55"/>
      <c r="W347" s="55"/>
      <c r="X347" s="55"/>
      <c r="Y347" s="55"/>
      <c r="Z347" s="55"/>
      <c r="AA347" s="55"/>
      <c r="AB347" s="56"/>
      <c r="AC347" s="56"/>
      <c r="AD347" s="56"/>
      <c r="AE347" s="56"/>
      <c r="AF347" s="56"/>
      <c r="AG347" s="56"/>
      <c r="AH347" s="56"/>
      <c r="AI347" s="56"/>
      <c r="AJ347" s="56"/>
      <c r="AK347" s="56"/>
      <c r="AL347" s="56"/>
      <c r="AM347" s="56"/>
      <c r="AN347" s="56"/>
      <c r="AO347" s="56"/>
      <c r="AP347" s="56"/>
      <c r="AQ347" s="56"/>
      <c r="AR347" s="56"/>
      <c r="AS347" s="56"/>
      <c r="AT347" s="56"/>
      <c r="AU347" s="56"/>
      <c r="AV347" s="56"/>
      <c r="AW347" s="56"/>
      <c r="AX347" s="56"/>
      <c r="AY347" s="56"/>
      <c r="AZ347" s="56"/>
      <c r="BA347" s="56"/>
      <c r="BB347" s="56"/>
      <c r="BC347" s="56"/>
      <c r="BD347" s="55"/>
      <c r="BE347" s="55"/>
      <c r="BF347" s="55"/>
      <c r="BG347" s="55"/>
      <c r="BH347" s="55"/>
      <c r="BI347" s="55"/>
      <c r="BJ347" s="55"/>
      <c r="BK347" s="146"/>
      <c r="BL347" s="146"/>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183" customFormat="1" outlineLevel="2" x14ac:dyDescent="0.25">
      <c r="A348" s="143"/>
      <c r="B348" s="143"/>
      <c r="C348" s="143"/>
      <c r="D348" s="184"/>
      <c r="E348" s="391"/>
      <c r="F348" s="186">
        <v>4</v>
      </c>
      <c r="G348" s="54"/>
      <c r="H348" s="60"/>
      <c r="I348" s="59"/>
      <c r="J348" s="59"/>
      <c r="K348" s="58"/>
      <c r="L348" s="57">
        <v>0</v>
      </c>
      <c r="M348" s="57">
        <v>0</v>
      </c>
      <c r="N348" s="57">
        <v>0</v>
      </c>
      <c r="O348" s="57">
        <v>0</v>
      </c>
      <c r="P348" s="57">
        <v>0</v>
      </c>
      <c r="Q348" s="57">
        <v>0</v>
      </c>
      <c r="R348" s="57"/>
      <c r="S348" s="55"/>
      <c r="T348" s="55"/>
      <c r="U348" s="55"/>
      <c r="V348" s="55"/>
      <c r="W348" s="55"/>
      <c r="X348" s="55"/>
      <c r="Y348" s="55"/>
      <c r="Z348" s="55"/>
      <c r="AA348" s="55"/>
      <c r="AB348" s="56"/>
      <c r="AC348" s="56"/>
      <c r="AD348" s="56"/>
      <c r="AE348" s="56"/>
      <c r="AF348" s="56"/>
      <c r="AG348" s="56"/>
      <c r="AH348" s="56"/>
      <c r="AI348" s="56"/>
      <c r="AJ348" s="56"/>
      <c r="AK348" s="56"/>
      <c r="AL348" s="56"/>
      <c r="AM348" s="56"/>
      <c r="AN348" s="56"/>
      <c r="AO348" s="56"/>
      <c r="AP348" s="56"/>
      <c r="AQ348" s="56"/>
      <c r="AR348" s="56"/>
      <c r="AS348" s="56"/>
      <c r="AT348" s="56"/>
      <c r="AU348" s="56"/>
      <c r="AV348" s="56"/>
      <c r="AW348" s="56"/>
      <c r="AX348" s="56"/>
      <c r="AY348" s="56"/>
      <c r="AZ348" s="56"/>
      <c r="BA348" s="56"/>
      <c r="BB348" s="56"/>
      <c r="BC348" s="56"/>
      <c r="BD348" s="55"/>
      <c r="BE348" s="55"/>
      <c r="BF348" s="55"/>
      <c r="BG348" s="55"/>
      <c r="BH348" s="55"/>
      <c r="BI348" s="55"/>
      <c r="BJ348" s="55"/>
      <c r="BK348" s="146"/>
      <c r="BL348" s="146"/>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183" customFormat="1" outlineLevel="2" x14ac:dyDescent="0.25">
      <c r="A349" s="143"/>
      <c r="B349" s="143"/>
      <c r="C349" s="143"/>
      <c r="D349" s="184"/>
      <c r="E349" s="391"/>
      <c r="F349" s="186">
        <v>5</v>
      </c>
      <c r="G349" s="61"/>
      <c r="H349" s="60"/>
      <c r="I349" s="59"/>
      <c r="J349" s="59"/>
      <c r="K349" s="59"/>
      <c r="L349" s="58"/>
      <c r="M349" s="57">
        <v>0</v>
      </c>
      <c r="N349" s="57">
        <v>0</v>
      </c>
      <c r="O349" s="57">
        <v>0</v>
      </c>
      <c r="P349" s="57">
        <v>0</v>
      </c>
      <c r="Q349" s="57">
        <v>0</v>
      </c>
      <c r="R349" s="57"/>
      <c r="S349" s="55"/>
      <c r="T349" s="55"/>
      <c r="U349" s="55"/>
      <c r="V349" s="55"/>
      <c r="W349" s="55"/>
      <c r="X349" s="55"/>
      <c r="Y349" s="55"/>
      <c r="Z349" s="55"/>
      <c r="AA349" s="55"/>
      <c r="AB349" s="56"/>
      <c r="AC349" s="56"/>
      <c r="AD349" s="56"/>
      <c r="AE349" s="56"/>
      <c r="AF349" s="56"/>
      <c r="AG349" s="56"/>
      <c r="AH349" s="56"/>
      <c r="AI349" s="56"/>
      <c r="AJ349" s="56"/>
      <c r="AK349" s="56"/>
      <c r="AL349" s="56"/>
      <c r="AM349" s="56"/>
      <c r="AN349" s="56"/>
      <c r="AO349" s="56"/>
      <c r="AP349" s="56"/>
      <c r="AQ349" s="56"/>
      <c r="AR349" s="56"/>
      <c r="AS349" s="56"/>
      <c r="AT349" s="56"/>
      <c r="AU349" s="56"/>
      <c r="AV349" s="56"/>
      <c r="AW349" s="56"/>
      <c r="AX349" s="56"/>
      <c r="AY349" s="56"/>
      <c r="AZ349" s="56"/>
      <c r="BA349" s="56"/>
      <c r="BB349" s="56"/>
      <c r="BC349" s="56"/>
      <c r="BD349" s="55"/>
      <c r="BE349" s="55"/>
      <c r="BF349" s="55"/>
      <c r="BG349" s="55"/>
      <c r="BH349" s="55"/>
      <c r="BI349" s="55"/>
      <c r="BJ349" s="55"/>
      <c r="BK349" s="146"/>
      <c r="BL349" s="146"/>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183" customFormat="1" outlineLevel="2" x14ac:dyDescent="0.25">
      <c r="A350" s="143"/>
      <c r="B350" s="143"/>
      <c r="C350" s="143"/>
      <c r="D350" s="184"/>
      <c r="E350" s="391"/>
      <c r="F350" s="186">
        <v>6</v>
      </c>
      <c r="G350" s="61"/>
      <c r="H350" s="60"/>
      <c r="I350" s="59"/>
      <c r="J350" s="59"/>
      <c r="K350" s="59"/>
      <c r="L350" s="59"/>
      <c r="M350" s="58"/>
      <c r="N350" s="57">
        <v>0</v>
      </c>
      <c r="O350" s="57">
        <v>0</v>
      </c>
      <c r="P350" s="57">
        <v>0</v>
      </c>
      <c r="Q350" s="57">
        <v>0</v>
      </c>
      <c r="R350" s="57"/>
      <c r="S350" s="55"/>
      <c r="T350" s="55"/>
      <c r="U350" s="55"/>
      <c r="V350" s="55"/>
      <c r="W350" s="55"/>
      <c r="X350" s="55"/>
      <c r="Y350" s="55"/>
      <c r="Z350" s="55"/>
      <c r="AA350" s="55"/>
      <c r="AB350" s="56"/>
      <c r="AC350" s="56"/>
      <c r="AD350" s="56"/>
      <c r="AE350" s="56"/>
      <c r="AF350" s="56"/>
      <c r="AG350" s="56"/>
      <c r="AH350" s="56"/>
      <c r="AI350" s="56"/>
      <c r="AJ350" s="56"/>
      <c r="AK350" s="56"/>
      <c r="AL350" s="56"/>
      <c r="AM350" s="56"/>
      <c r="AN350" s="56"/>
      <c r="AO350" s="56"/>
      <c r="AP350" s="56"/>
      <c r="AQ350" s="56"/>
      <c r="AR350" s="56"/>
      <c r="AS350" s="56"/>
      <c r="AT350" s="56"/>
      <c r="AU350" s="56"/>
      <c r="AV350" s="56"/>
      <c r="AW350" s="56"/>
      <c r="AX350" s="56"/>
      <c r="AY350" s="56"/>
      <c r="AZ350" s="56"/>
      <c r="BA350" s="56"/>
      <c r="BB350" s="56"/>
      <c r="BC350" s="56"/>
      <c r="BD350" s="55"/>
      <c r="BE350" s="55"/>
      <c r="BF350" s="55"/>
      <c r="BG350" s="55"/>
      <c r="BH350" s="55"/>
      <c r="BI350" s="55"/>
      <c r="BJ350" s="55"/>
      <c r="BK350" s="146"/>
      <c r="BL350" s="146"/>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183" customFormat="1" outlineLevel="2" x14ac:dyDescent="0.25">
      <c r="A351" s="143"/>
      <c r="B351" s="143"/>
      <c r="C351" s="143"/>
      <c r="D351" s="184"/>
      <c r="E351" s="391"/>
      <c r="F351" s="186">
        <v>7</v>
      </c>
      <c r="G351" s="61"/>
      <c r="H351" s="60"/>
      <c r="I351" s="59"/>
      <c r="J351" s="59"/>
      <c r="K351" s="59"/>
      <c r="L351" s="59"/>
      <c r="M351" s="59"/>
      <c r="N351" s="58"/>
      <c r="O351" s="57">
        <v>0</v>
      </c>
      <c r="P351" s="57">
        <v>0</v>
      </c>
      <c r="Q351" s="57">
        <v>0</v>
      </c>
      <c r="R351" s="57"/>
      <c r="S351" s="55"/>
      <c r="T351" s="55"/>
      <c r="U351" s="55"/>
      <c r="V351" s="55"/>
      <c r="W351" s="55"/>
      <c r="X351" s="55"/>
      <c r="Y351" s="55"/>
      <c r="Z351" s="55"/>
      <c r="AA351" s="55"/>
      <c r="AB351" s="56"/>
      <c r="AC351" s="56"/>
      <c r="AD351" s="56"/>
      <c r="AE351" s="56"/>
      <c r="AF351" s="56"/>
      <c r="AG351" s="56"/>
      <c r="AH351" s="56"/>
      <c r="AI351" s="56"/>
      <c r="AJ351" s="56"/>
      <c r="AK351" s="56"/>
      <c r="AL351" s="56"/>
      <c r="AM351" s="56"/>
      <c r="AN351" s="56"/>
      <c r="AO351" s="56"/>
      <c r="AP351" s="56"/>
      <c r="AQ351" s="56"/>
      <c r="AR351" s="56"/>
      <c r="AS351" s="56"/>
      <c r="AT351" s="56"/>
      <c r="AU351" s="56"/>
      <c r="AV351" s="56"/>
      <c r="AW351" s="56"/>
      <c r="AX351" s="56"/>
      <c r="AY351" s="56"/>
      <c r="AZ351" s="56"/>
      <c r="BA351" s="56"/>
      <c r="BB351" s="56"/>
      <c r="BC351" s="56"/>
      <c r="BD351" s="55"/>
      <c r="BE351" s="55"/>
      <c r="BF351" s="55"/>
      <c r="BG351" s="55"/>
      <c r="BH351" s="55"/>
      <c r="BI351" s="55"/>
      <c r="BJ351" s="55"/>
      <c r="BK351" s="146"/>
      <c r="BL351" s="146"/>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183" customFormat="1" outlineLevel="2" x14ac:dyDescent="0.25">
      <c r="A352" s="143"/>
      <c r="B352" s="143"/>
      <c r="C352" s="143"/>
      <c r="D352" s="184"/>
      <c r="E352" s="391"/>
      <c r="F352" s="186">
        <v>8</v>
      </c>
      <c r="G352" s="61"/>
      <c r="H352" s="60"/>
      <c r="I352" s="59"/>
      <c r="J352" s="59"/>
      <c r="K352" s="59"/>
      <c r="L352" s="59"/>
      <c r="M352" s="59"/>
      <c r="N352" s="59"/>
      <c r="O352" s="58"/>
      <c r="P352" s="57">
        <v>0</v>
      </c>
      <c r="Q352" s="57">
        <v>0</v>
      </c>
      <c r="R352" s="57"/>
      <c r="S352" s="55"/>
      <c r="T352" s="55"/>
      <c r="U352" s="55"/>
      <c r="V352" s="55"/>
      <c r="W352" s="55"/>
      <c r="X352" s="55"/>
      <c r="Y352" s="55"/>
      <c r="Z352" s="55"/>
      <c r="AA352" s="55"/>
      <c r="AB352" s="56"/>
      <c r="AC352" s="56"/>
      <c r="AD352" s="56"/>
      <c r="AE352" s="56"/>
      <c r="AF352" s="56"/>
      <c r="AG352" s="56"/>
      <c r="AH352" s="56"/>
      <c r="AI352" s="56"/>
      <c r="AJ352" s="56"/>
      <c r="AK352" s="56"/>
      <c r="AL352" s="56"/>
      <c r="AM352" s="56"/>
      <c r="AN352" s="56"/>
      <c r="AO352" s="56"/>
      <c r="AP352" s="56"/>
      <c r="AQ352" s="56"/>
      <c r="AR352" s="56"/>
      <c r="AS352" s="56"/>
      <c r="AT352" s="56"/>
      <c r="AU352" s="56"/>
      <c r="AV352" s="56"/>
      <c r="AW352" s="56"/>
      <c r="AX352" s="56"/>
      <c r="AY352" s="56"/>
      <c r="AZ352" s="56"/>
      <c r="BA352" s="56"/>
      <c r="BB352" s="56"/>
      <c r="BC352" s="56"/>
      <c r="BD352" s="55"/>
      <c r="BE352" s="55"/>
      <c r="BF352" s="55"/>
      <c r="BG352" s="55"/>
      <c r="BH352" s="55"/>
      <c r="BI352" s="55"/>
      <c r="BJ352" s="55"/>
      <c r="BK352" s="146"/>
      <c r="BL352" s="146"/>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183" customFormat="1" outlineLevel="2" x14ac:dyDescent="0.25">
      <c r="A353" s="143"/>
      <c r="B353" s="143"/>
      <c r="C353" s="143"/>
      <c r="D353" s="184"/>
      <c r="E353" s="391"/>
      <c r="F353" s="186">
        <v>9</v>
      </c>
      <c r="G353" s="61"/>
      <c r="H353" s="60"/>
      <c r="I353" s="59"/>
      <c r="J353" s="59"/>
      <c r="K353" s="59"/>
      <c r="L353" s="59"/>
      <c r="M353" s="59"/>
      <c r="N353" s="59"/>
      <c r="O353" s="59"/>
      <c r="P353" s="58"/>
      <c r="Q353" s="57">
        <v>0</v>
      </c>
      <c r="R353" s="57"/>
      <c r="S353" s="55"/>
      <c r="T353" s="55"/>
      <c r="U353" s="55"/>
      <c r="V353" s="55"/>
      <c r="W353" s="55"/>
      <c r="X353" s="55"/>
      <c r="Y353" s="55"/>
      <c r="Z353" s="55"/>
      <c r="AA353" s="55"/>
      <c r="AB353" s="56"/>
      <c r="AC353" s="56"/>
      <c r="AD353" s="56"/>
      <c r="AE353" s="56"/>
      <c r="AF353" s="56"/>
      <c r="AG353" s="56"/>
      <c r="AH353" s="56"/>
      <c r="AI353" s="56"/>
      <c r="AJ353" s="56"/>
      <c r="AK353" s="56"/>
      <c r="AL353" s="56"/>
      <c r="AM353" s="56"/>
      <c r="AN353" s="56"/>
      <c r="AO353" s="56"/>
      <c r="AP353" s="56"/>
      <c r="AQ353" s="56"/>
      <c r="AR353" s="56"/>
      <c r="AS353" s="56"/>
      <c r="AT353" s="56"/>
      <c r="AU353" s="56"/>
      <c r="AV353" s="56"/>
      <c r="AW353" s="56"/>
      <c r="AX353" s="56"/>
      <c r="AY353" s="56"/>
      <c r="AZ353" s="56"/>
      <c r="BA353" s="56"/>
      <c r="BB353" s="56"/>
      <c r="BC353" s="56"/>
      <c r="BD353" s="55"/>
      <c r="BE353" s="55"/>
      <c r="BF353" s="55"/>
      <c r="BG353" s="55"/>
      <c r="BH353" s="55"/>
      <c r="BI353" s="55"/>
      <c r="BJ353" s="55"/>
      <c r="BK353" s="146"/>
      <c r="BL353" s="146"/>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183" customFormat="1" outlineLevel="2" x14ac:dyDescent="0.25">
      <c r="A354" s="143"/>
      <c r="B354" s="143"/>
      <c r="C354" s="143"/>
      <c r="D354" s="184"/>
      <c r="E354" s="391"/>
      <c r="F354" s="187">
        <v>10</v>
      </c>
      <c r="G354" s="61"/>
      <c r="H354" s="60"/>
      <c r="I354" s="59"/>
      <c r="J354" s="59"/>
      <c r="K354" s="59"/>
      <c r="L354" s="59"/>
      <c r="M354" s="59"/>
      <c r="N354" s="59"/>
      <c r="O354" s="59"/>
      <c r="P354" s="59"/>
      <c r="Q354" s="58"/>
      <c r="R354" s="57"/>
      <c r="S354" s="55"/>
      <c r="T354" s="55"/>
      <c r="U354" s="55"/>
      <c r="V354" s="55"/>
      <c r="W354" s="55"/>
      <c r="X354" s="55"/>
      <c r="Y354" s="55"/>
      <c r="Z354" s="55"/>
      <c r="AA354" s="55"/>
      <c r="AB354" s="56"/>
      <c r="AC354" s="56"/>
      <c r="AD354" s="56"/>
      <c r="AE354" s="56"/>
      <c r="AF354" s="56"/>
      <c r="AG354" s="56"/>
      <c r="AH354" s="56"/>
      <c r="AI354" s="56"/>
      <c r="AJ354" s="56"/>
      <c r="AK354" s="56"/>
      <c r="AL354" s="56"/>
      <c r="AM354" s="56"/>
      <c r="AN354" s="56"/>
      <c r="AO354" s="56"/>
      <c r="AP354" s="56"/>
      <c r="AQ354" s="56"/>
      <c r="AR354" s="56"/>
      <c r="AS354" s="56"/>
      <c r="AT354" s="56"/>
      <c r="AU354" s="56"/>
      <c r="AV354" s="56"/>
      <c r="AW354" s="56"/>
      <c r="AX354" s="56"/>
      <c r="AY354" s="56"/>
      <c r="AZ354" s="56"/>
      <c r="BA354" s="56"/>
      <c r="BB354" s="56"/>
      <c r="BC354" s="56"/>
      <c r="BD354" s="55"/>
      <c r="BE354" s="55"/>
      <c r="BF354" s="55"/>
      <c r="BG354" s="55"/>
      <c r="BH354" s="55"/>
      <c r="BI354" s="55"/>
      <c r="BJ354" s="55"/>
      <c r="BK354" s="146"/>
      <c r="BL354" s="146"/>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183" customFormat="1" outlineLevel="1" x14ac:dyDescent="0.25">
      <c r="A355" s="143"/>
      <c r="B355" s="143"/>
      <c r="C355" s="143"/>
      <c r="D355" s="184">
        <v>0</v>
      </c>
      <c r="E355" s="143"/>
      <c r="F355" s="143"/>
      <c r="G355" s="54"/>
      <c r="H355" s="189">
        <v>0</v>
      </c>
      <c r="I355" s="189">
        <v>0</v>
      </c>
      <c r="J355" s="189">
        <v>0</v>
      </c>
      <c r="K355" s="189">
        <v>0</v>
      </c>
      <c r="L355" s="189">
        <v>0</v>
      </c>
      <c r="M355" s="189">
        <v>0</v>
      </c>
      <c r="N355" s="189">
        <v>0</v>
      </c>
      <c r="O355" s="189">
        <v>0</v>
      </c>
      <c r="P355" s="189">
        <v>0</v>
      </c>
      <c r="Q355" s="189">
        <v>0</v>
      </c>
      <c r="R355" s="190"/>
      <c r="S355" s="191"/>
      <c r="T355" s="191"/>
      <c r="U355" s="191"/>
      <c r="V355" s="191"/>
      <c r="W355" s="191"/>
      <c r="X355" s="191"/>
      <c r="Y355" s="191"/>
      <c r="Z355" s="191"/>
      <c r="AA355" s="191"/>
      <c r="AB355" s="192"/>
      <c r="AC355" s="192"/>
      <c r="AD355" s="192"/>
      <c r="AE355" s="192"/>
      <c r="AF355" s="192"/>
      <c r="AG355" s="192"/>
      <c r="AH355" s="192"/>
      <c r="AI355" s="192"/>
      <c r="AJ355" s="192"/>
      <c r="AK355" s="192"/>
      <c r="AL355" s="192"/>
      <c r="AM355" s="192"/>
      <c r="AN355" s="192"/>
      <c r="AO355" s="192"/>
      <c r="AP355" s="192"/>
      <c r="AQ355" s="192"/>
      <c r="AR355" s="192"/>
      <c r="AS355" s="192"/>
      <c r="AT355" s="192"/>
      <c r="AU355" s="192"/>
      <c r="AV355" s="192"/>
      <c r="AW355" s="192"/>
      <c r="AX355" s="192"/>
      <c r="AY355" s="192"/>
      <c r="AZ355" s="192"/>
      <c r="BA355" s="192"/>
      <c r="BB355" s="192"/>
      <c r="BC355" s="192"/>
      <c r="BD355" s="191"/>
      <c r="BE355" s="191"/>
      <c r="BF355" s="191"/>
      <c r="BG355" s="191"/>
      <c r="BH355" s="191"/>
      <c r="BI355" s="191"/>
      <c r="BJ355" s="191"/>
      <c r="BK355" s="146"/>
      <c r="BL355" s="146"/>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183" customFormat="1" outlineLevel="2" x14ac:dyDescent="0.25">
      <c r="A356" s="143"/>
      <c r="B356" s="143"/>
      <c r="C356" s="180">
        <v>0</v>
      </c>
      <c r="D356" s="188"/>
      <c r="E356" s="182" t="s">
        <v>23</v>
      </c>
      <c r="F356" s="181"/>
      <c r="G356" s="66"/>
      <c r="H356" s="65">
        <v>0</v>
      </c>
      <c r="I356" s="65">
        <v>0</v>
      </c>
      <c r="J356" s="65">
        <v>0</v>
      </c>
      <c r="K356" s="65">
        <v>0</v>
      </c>
      <c r="L356" s="65">
        <v>0</v>
      </c>
      <c r="M356" s="65">
        <v>0</v>
      </c>
      <c r="N356" s="65">
        <v>0</v>
      </c>
      <c r="O356" s="65">
        <v>0</v>
      </c>
      <c r="P356" s="65">
        <v>0</v>
      </c>
      <c r="Q356" s="65">
        <v>0</v>
      </c>
      <c r="R356" s="65"/>
      <c r="S356" s="55"/>
      <c r="T356" s="55"/>
      <c r="U356" s="55"/>
      <c r="V356" s="55"/>
      <c r="W356" s="55"/>
      <c r="X356" s="55"/>
      <c r="Y356" s="55"/>
      <c r="Z356" s="55"/>
      <c r="AA356" s="55"/>
      <c r="AB356" s="56"/>
      <c r="AC356" s="56"/>
      <c r="AD356" s="56"/>
      <c r="AE356" s="56"/>
      <c r="AF356" s="56"/>
      <c r="AG356" s="56"/>
      <c r="AH356" s="56"/>
      <c r="AI356" s="56"/>
      <c r="AJ356" s="56"/>
      <c r="AK356" s="56"/>
      <c r="AL356" s="56"/>
      <c r="AM356" s="56"/>
      <c r="AN356" s="56"/>
      <c r="AO356" s="56"/>
      <c r="AP356" s="56"/>
      <c r="AQ356" s="56"/>
      <c r="AR356" s="56"/>
      <c r="AS356" s="56"/>
      <c r="AT356" s="56"/>
      <c r="AU356" s="56"/>
      <c r="AV356" s="56"/>
      <c r="AW356" s="56"/>
      <c r="AX356" s="56"/>
      <c r="AY356" s="56"/>
      <c r="AZ356" s="56"/>
      <c r="BA356" s="56"/>
      <c r="BB356" s="56"/>
      <c r="BC356" s="56"/>
      <c r="BD356" s="55"/>
      <c r="BE356" s="55"/>
      <c r="BF356" s="55"/>
      <c r="BG356" s="55"/>
      <c r="BH356" s="55"/>
      <c r="BI356" s="55"/>
      <c r="BJ356" s="55"/>
      <c r="BK356" s="146"/>
      <c r="BL356" s="14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183" customFormat="1" ht="12.75" customHeight="1" outlineLevel="2" x14ac:dyDescent="0.25">
      <c r="A357" s="143"/>
      <c r="B357" s="143"/>
      <c r="C357" s="143"/>
      <c r="D357" s="184"/>
      <c r="E357" s="390" t="s">
        <v>43</v>
      </c>
      <c r="F357" s="186">
        <v>0</v>
      </c>
      <c r="G357" s="54"/>
      <c r="H357" s="57"/>
      <c r="I357" s="57"/>
      <c r="J357" s="57"/>
      <c r="K357" s="57"/>
      <c r="L357" s="57"/>
      <c r="M357" s="64"/>
      <c r="N357" s="63"/>
      <c r="O357" s="57"/>
      <c r="P357" s="57"/>
      <c r="Q357" s="57"/>
      <c r="R357" s="57"/>
      <c r="S357" s="55"/>
      <c r="T357" s="55"/>
      <c r="U357" s="55"/>
      <c r="V357" s="55"/>
      <c r="W357" s="55"/>
      <c r="X357" s="55"/>
      <c r="Y357" s="55"/>
      <c r="Z357" s="55"/>
      <c r="AA357" s="55"/>
      <c r="AB357" s="56"/>
      <c r="AC357" s="56"/>
      <c r="AD357" s="56"/>
      <c r="AE357" s="56"/>
      <c r="AF357" s="56"/>
      <c r="AG357" s="56"/>
      <c r="AH357" s="56"/>
      <c r="AI357" s="56"/>
      <c r="AJ357" s="56"/>
      <c r="AK357" s="56"/>
      <c r="AL357" s="56"/>
      <c r="AM357" s="56"/>
      <c r="AN357" s="56"/>
      <c r="AO357" s="56"/>
      <c r="AP357" s="56"/>
      <c r="AQ357" s="56"/>
      <c r="AR357" s="56"/>
      <c r="AS357" s="56"/>
      <c r="AT357" s="56"/>
      <c r="AU357" s="56"/>
      <c r="AV357" s="56"/>
      <c r="AW357" s="56"/>
      <c r="AX357" s="56"/>
      <c r="AY357" s="56"/>
      <c r="AZ357" s="56"/>
      <c r="BA357" s="56"/>
      <c r="BB357" s="56"/>
      <c r="BC357" s="56"/>
      <c r="BD357" s="55"/>
      <c r="BE357" s="55"/>
      <c r="BF357" s="55"/>
      <c r="BG357" s="55"/>
      <c r="BH357" s="55"/>
      <c r="BI357" s="55"/>
      <c r="BJ357" s="55"/>
      <c r="BK357" s="146"/>
      <c r="BL357" s="146"/>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183" customFormat="1" outlineLevel="2" x14ac:dyDescent="0.25">
      <c r="A358" s="143"/>
      <c r="B358" s="143"/>
      <c r="C358" s="143"/>
      <c r="D358" s="184"/>
      <c r="E358" s="391"/>
      <c r="F358" s="186">
        <v>1</v>
      </c>
      <c r="G358" s="54"/>
      <c r="H358" s="62"/>
      <c r="I358" s="57">
        <v>0</v>
      </c>
      <c r="J358" s="57">
        <v>0</v>
      </c>
      <c r="K358" s="57">
        <v>0</v>
      </c>
      <c r="L358" s="57">
        <v>0</v>
      </c>
      <c r="M358" s="57">
        <v>0</v>
      </c>
      <c r="N358" s="57">
        <v>0</v>
      </c>
      <c r="O358" s="57">
        <v>0</v>
      </c>
      <c r="P358" s="57">
        <v>0</v>
      </c>
      <c r="Q358" s="57">
        <v>0</v>
      </c>
      <c r="R358" s="57"/>
      <c r="S358" s="55"/>
      <c r="T358" s="55"/>
      <c r="U358" s="55"/>
      <c r="V358" s="55"/>
      <c r="W358" s="55"/>
      <c r="X358" s="55"/>
      <c r="Y358" s="55"/>
      <c r="Z358" s="55"/>
      <c r="AA358" s="55"/>
      <c r="AB358" s="56"/>
      <c r="AC358" s="56"/>
      <c r="AD358" s="56"/>
      <c r="AE358" s="56"/>
      <c r="AF358" s="56"/>
      <c r="AG358" s="56"/>
      <c r="AH358" s="56"/>
      <c r="AI358" s="56"/>
      <c r="AJ358" s="56"/>
      <c r="AK358" s="56"/>
      <c r="AL358" s="56"/>
      <c r="AM358" s="56"/>
      <c r="AN358" s="56"/>
      <c r="AO358" s="56"/>
      <c r="AP358" s="56"/>
      <c r="AQ358" s="56"/>
      <c r="AR358" s="56"/>
      <c r="AS358" s="56"/>
      <c r="AT358" s="56"/>
      <c r="AU358" s="56"/>
      <c r="AV358" s="56"/>
      <c r="AW358" s="56"/>
      <c r="AX358" s="56"/>
      <c r="AY358" s="56"/>
      <c r="AZ358" s="56"/>
      <c r="BA358" s="56"/>
      <c r="BB358" s="56"/>
      <c r="BC358" s="56"/>
      <c r="BD358" s="55"/>
      <c r="BE358" s="55"/>
      <c r="BF358" s="55"/>
      <c r="BG358" s="55"/>
      <c r="BH358" s="55"/>
      <c r="BI358" s="55"/>
      <c r="BJ358" s="55"/>
      <c r="BK358" s="146"/>
      <c r="BL358" s="146"/>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183" customFormat="1" outlineLevel="2" x14ac:dyDescent="0.25">
      <c r="A359" s="143"/>
      <c r="B359" s="143"/>
      <c r="C359" s="143"/>
      <c r="D359" s="184"/>
      <c r="E359" s="391"/>
      <c r="F359" s="186">
        <v>2</v>
      </c>
      <c r="G359" s="54"/>
      <c r="H359" s="60"/>
      <c r="I359" s="58"/>
      <c r="J359" s="57">
        <v>0</v>
      </c>
      <c r="K359" s="57">
        <v>0</v>
      </c>
      <c r="L359" s="57">
        <v>0</v>
      </c>
      <c r="M359" s="57">
        <v>0</v>
      </c>
      <c r="N359" s="57">
        <v>0</v>
      </c>
      <c r="O359" s="57">
        <v>0</v>
      </c>
      <c r="P359" s="57">
        <v>0</v>
      </c>
      <c r="Q359" s="57">
        <v>0</v>
      </c>
      <c r="R359" s="57"/>
      <c r="S359" s="55"/>
      <c r="T359" s="55"/>
      <c r="U359" s="55"/>
      <c r="V359" s="55"/>
      <c r="W359" s="55"/>
      <c r="X359" s="55"/>
      <c r="Y359" s="55"/>
      <c r="Z359" s="55"/>
      <c r="AA359" s="55"/>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6"/>
      <c r="BC359" s="56"/>
      <c r="BD359" s="55"/>
      <c r="BE359" s="55"/>
      <c r="BF359" s="55"/>
      <c r="BG359" s="55"/>
      <c r="BH359" s="55"/>
      <c r="BI359" s="55"/>
      <c r="BJ359" s="55"/>
      <c r="BK359" s="146"/>
      <c r="BL359" s="146"/>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183" customFormat="1" outlineLevel="2" x14ac:dyDescent="0.25">
      <c r="A360" s="143"/>
      <c r="B360" s="143"/>
      <c r="C360" s="143"/>
      <c r="D360" s="184"/>
      <c r="E360" s="391"/>
      <c r="F360" s="186">
        <v>3</v>
      </c>
      <c r="G360" s="54"/>
      <c r="H360" s="60"/>
      <c r="I360" s="59"/>
      <c r="J360" s="58"/>
      <c r="K360" s="57">
        <v>0</v>
      </c>
      <c r="L360" s="57">
        <v>0</v>
      </c>
      <c r="M360" s="57">
        <v>0</v>
      </c>
      <c r="N360" s="57">
        <v>0</v>
      </c>
      <c r="O360" s="57">
        <v>0</v>
      </c>
      <c r="P360" s="57">
        <v>0</v>
      </c>
      <c r="Q360" s="57">
        <v>0</v>
      </c>
      <c r="R360" s="57"/>
      <c r="S360" s="55"/>
      <c r="T360" s="55"/>
      <c r="U360" s="55"/>
      <c r="V360" s="55"/>
      <c r="W360" s="55"/>
      <c r="X360" s="55"/>
      <c r="Y360" s="55"/>
      <c r="Z360" s="55"/>
      <c r="AA360" s="55"/>
      <c r="AB360" s="56"/>
      <c r="AC360" s="56"/>
      <c r="AD360" s="56"/>
      <c r="AE360" s="56"/>
      <c r="AF360" s="56"/>
      <c r="AG360" s="56"/>
      <c r="AH360" s="56"/>
      <c r="AI360" s="56"/>
      <c r="AJ360" s="56"/>
      <c r="AK360" s="56"/>
      <c r="AL360" s="56"/>
      <c r="AM360" s="56"/>
      <c r="AN360" s="56"/>
      <c r="AO360" s="56"/>
      <c r="AP360" s="56"/>
      <c r="AQ360" s="56"/>
      <c r="AR360" s="56"/>
      <c r="AS360" s="56"/>
      <c r="AT360" s="56"/>
      <c r="AU360" s="56"/>
      <c r="AV360" s="56"/>
      <c r="AW360" s="56"/>
      <c r="AX360" s="56"/>
      <c r="AY360" s="56"/>
      <c r="AZ360" s="56"/>
      <c r="BA360" s="56"/>
      <c r="BB360" s="56"/>
      <c r="BC360" s="56"/>
      <c r="BD360" s="55"/>
      <c r="BE360" s="55"/>
      <c r="BF360" s="55"/>
      <c r="BG360" s="55"/>
      <c r="BH360" s="55"/>
      <c r="BI360" s="55"/>
      <c r="BJ360" s="55"/>
      <c r="BK360" s="146"/>
      <c r="BL360" s="146"/>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183" customFormat="1" outlineLevel="2" x14ac:dyDescent="0.25">
      <c r="A361" s="143"/>
      <c r="B361" s="143"/>
      <c r="C361" s="143"/>
      <c r="D361" s="184"/>
      <c r="E361" s="391"/>
      <c r="F361" s="186">
        <v>4</v>
      </c>
      <c r="G361" s="54"/>
      <c r="H361" s="60"/>
      <c r="I361" s="59"/>
      <c r="J361" s="59"/>
      <c r="K361" s="58"/>
      <c r="L361" s="57">
        <v>0</v>
      </c>
      <c r="M361" s="57">
        <v>0</v>
      </c>
      <c r="N361" s="57">
        <v>0</v>
      </c>
      <c r="O361" s="57">
        <v>0</v>
      </c>
      <c r="P361" s="57">
        <v>0</v>
      </c>
      <c r="Q361" s="57">
        <v>0</v>
      </c>
      <c r="R361" s="57"/>
      <c r="S361" s="55"/>
      <c r="T361" s="55"/>
      <c r="U361" s="55"/>
      <c r="V361" s="55"/>
      <c r="W361" s="55"/>
      <c r="X361" s="55"/>
      <c r="Y361" s="55"/>
      <c r="Z361" s="55"/>
      <c r="AA361" s="55"/>
      <c r="AB361" s="56"/>
      <c r="AC361" s="56"/>
      <c r="AD361" s="56"/>
      <c r="AE361" s="56"/>
      <c r="AF361" s="56"/>
      <c r="AG361" s="56"/>
      <c r="AH361" s="56"/>
      <c r="AI361" s="56"/>
      <c r="AJ361" s="56"/>
      <c r="AK361" s="56"/>
      <c r="AL361" s="56"/>
      <c r="AM361" s="56"/>
      <c r="AN361" s="56"/>
      <c r="AO361" s="56"/>
      <c r="AP361" s="56"/>
      <c r="AQ361" s="56"/>
      <c r="AR361" s="56"/>
      <c r="AS361" s="56"/>
      <c r="AT361" s="56"/>
      <c r="AU361" s="56"/>
      <c r="AV361" s="56"/>
      <c r="AW361" s="56"/>
      <c r="AX361" s="56"/>
      <c r="AY361" s="56"/>
      <c r="AZ361" s="56"/>
      <c r="BA361" s="56"/>
      <c r="BB361" s="56"/>
      <c r="BC361" s="56"/>
      <c r="BD361" s="55"/>
      <c r="BE361" s="55"/>
      <c r="BF361" s="55"/>
      <c r="BG361" s="55"/>
      <c r="BH361" s="55"/>
      <c r="BI361" s="55"/>
      <c r="BJ361" s="55"/>
      <c r="BK361" s="146"/>
      <c r="BL361" s="146"/>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183" customFormat="1" outlineLevel="2" x14ac:dyDescent="0.25">
      <c r="A362" s="143"/>
      <c r="B362" s="143"/>
      <c r="C362" s="143"/>
      <c r="D362" s="184"/>
      <c r="E362" s="391"/>
      <c r="F362" s="186">
        <v>5</v>
      </c>
      <c r="G362" s="61"/>
      <c r="H362" s="60"/>
      <c r="I362" s="59"/>
      <c r="J362" s="59"/>
      <c r="K362" s="59"/>
      <c r="L362" s="58"/>
      <c r="M362" s="57">
        <v>0</v>
      </c>
      <c r="N362" s="57">
        <v>0</v>
      </c>
      <c r="O362" s="57">
        <v>0</v>
      </c>
      <c r="P362" s="57">
        <v>0</v>
      </c>
      <c r="Q362" s="57">
        <v>0</v>
      </c>
      <c r="R362" s="57"/>
      <c r="S362" s="55"/>
      <c r="T362" s="55"/>
      <c r="U362" s="55"/>
      <c r="V362" s="55"/>
      <c r="W362" s="55"/>
      <c r="X362" s="55"/>
      <c r="Y362" s="55"/>
      <c r="Z362" s="55"/>
      <c r="AA362" s="55"/>
      <c r="AB362" s="56"/>
      <c r="AC362" s="56"/>
      <c r="AD362" s="56"/>
      <c r="AE362" s="56"/>
      <c r="AF362" s="56"/>
      <c r="AG362" s="56"/>
      <c r="AH362" s="56"/>
      <c r="AI362" s="56"/>
      <c r="AJ362" s="56"/>
      <c r="AK362" s="56"/>
      <c r="AL362" s="56"/>
      <c r="AM362" s="56"/>
      <c r="AN362" s="56"/>
      <c r="AO362" s="56"/>
      <c r="AP362" s="56"/>
      <c r="AQ362" s="56"/>
      <c r="AR362" s="56"/>
      <c r="AS362" s="56"/>
      <c r="AT362" s="56"/>
      <c r="AU362" s="56"/>
      <c r="AV362" s="56"/>
      <c r="AW362" s="56"/>
      <c r="AX362" s="56"/>
      <c r="AY362" s="56"/>
      <c r="AZ362" s="56"/>
      <c r="BA362" s="56"/>
      <c r="BB362" s="56"/>
      <c r="BC362" s="56"/>
      <c r="BD362" s="55"/>
      <c r="BE362" s="55"/>
      <c r="BF362" s="55"/>
      <c r="BG362" s="55"/>
      <c r="BH362" s="55"/>
      <c r="BI362" s="55"/>
      <c r="BJ362" s="55"/>
      <c r="BK362" s="146"/>
      <c r="BL362" s="146"/>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183" customFormat="1" outlineLevel="2" x14ac:dyDescent="0.25">
      <c r="A363" s="143"/>
      <c r="B363" s="143"/>
      <c r="C363" s="143"/>
      <c r="D363" s="184"/>
      <c r="E363" s="391"/>
      <c r="F363" s="186">
        <v>6</v>
      </c>
      <c r="G363" s="61"/>
      <c r="H363" s="60"/>
      <c r="I363" s="59"/>
      <c r="J363" s="59"/>
      <c r="K363" s="59"/>
      <c r="L363" s="59"/>
      <c r="M363" s="58"/>
      <c r="N363" s="57">
        <v>0</v>
      </c>
      <c r="O363" s="57">
        <v>0</v>
      </c>
      <c r="P363" s="57">
        <v>0</v>
      </c>
      <c r="Q363" s="57">
        <v>0</v>
      </c>
      <c r="R363" s="57"/>
      <c r="S363" s="55"/>
      <c r="T363" s="55"/>
      <c r="U363" s="55"/>
      <c r="V363" s="55"/>
      <c r="W363" s="55"/>
      <c r="X363" s="55"/>
      <c r="Y363" s="55"/>
      <c r="Z363" s="55"/>
      <c r="AA363" s="55"/>
      <c r="AB363" s="56"/>
      <c r="AC363" s="56"/>
      <c r="AD363" s="56"/>
      <c r="AE363" s="56"/>
      <c r="AF363" s="56"/>
      <c r="AG363" s="56"/>
      <c r="AH363" s="56"/>
      <c r="AI363" s="56"/>
      <c r="AJ363" s="56"/>
      <c r="AK363" s="56"/>
      <c r="AL363" s="56"/>
      <c r="AM363" s="56"/>
      <c r="AN363" s="56"/>
      <c r="AO363" s="56"/>
      <c r="AP363" s="56"/>
      <c r="AQ363" s="56"/>
      <c r="AR363" s="56"/>
      <c r="AS363" s="56"/>
      <c r="AT363" s="56"/>
      <c r="AU363" s="56"/>
      <c r="AV363" s="56"/>
      <c r="AW363" s="56"/>
      <c r="AX363" s="56"/>
      <c r="AY363" s="56"/>
      <c r="AZ363" s="56"/>
      <c r="BA363" s="56"/>
      <c r="BB363" s="56"/>
      <c r="BC363" s="56"/>
      <c r="BD363" s="55"/>
      <c r="BE363" s="55"/>
      <c r="BF363" s="55"/>
      <c r="BG363" s="55"/>
      <c r="BH363" s="55"/>
      <c r="BI363" s="55"/>
      <c r="BJ363" s="55"/>
      <c r="BK363" s="146"/>
      <c r="BL363" s="146"/>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183" customFormat="1" outlineLevel="2" x14ac:dyDescent="0.25">
      <c r="A364" s="143"/>
      <c r="B364" s="143"/>
      <c r="C364" s="143"/>
      <c r="D364" s="184"/>
      <c r="E364" s="391"/>
      <c r="F364" s="186">
        <v>7</v>
      </c>
      <c r="G364" s="61"/>
      <c r="H364" s="60"/>
      <c r="I364" s="59"/>
      <c r="J364" s="59"/>
      <c r="K364" s="59"/>
      <c r="L364" s="59"/>
      <c r="M364" s="59"/>
      <c r="N364" s="58"/>
      <c r="O364" s="57">
        <v>0</v>
      </c>
      <c r="P364" s="57">
        <v>0</v>
      </c>
      <c r="Q364" s="57">
        <v>0</v>
      </c>
      <c r="R364" s="57"/>
      <c r="S364" s="55"/>
      <c r="T364" s="55"/>
      <c r="U364" s="55"/>
      <c r="V364" s="55"/>
      <c r="W364" s="55"/>
      <c r="X364" s="55"/>
      <c r="Y364" s="55"/>
      <c r="Z364" s="55"/>
      <c r="AA364" s="55"/>
      <c r="AB364" s="56"/>
      <c r="AC364" s="56"/>
      <c r="AD364" s="56"/>
      <c r="AE364" s="56"/>
      <c r="AF364" s="56"/>
      <c r="AG364" s="56"/>
      <c r="AH364" s="56"/>
      <c r="AI364" s="56"/>
      <c r="AJ364" s="56"/>
      <c r="AK364" s="56"/>
      <c r="AL364" s="56"/>
      <c r="AM364" s="56"/>
      <c r="AN364" s="56"/>
      <c r="AO364" s="56"/>
      <c r="AP364" s="56"/>
      <c r="AQ364" s="56"/>
      <c r="AR364" s="56"/>
      <c r="AS364" s="56"/>
      <c r="AT364" s="56"/>
      <c r="AU364" s="56"/>
      <c r="AV364" s="56"/>
      <c r="AW364" s="56"/>
      <c r="AX364" s="56"/>
      <c r="AY364" s="56"/>
      <c r="AZ364" s="56"/>
      <c r="BA364" s="56"/>
      <c r="BB364" s="56"/>
      <c r="BC364" s="56"/>
      <c r="BD364" s="55"/>
      <c r="BE364" s="55"/>
      <c r="BF364" s="55"/>
      <c r="BG364" s="55"/>
      <c r="BH364" s="55"/>
      <c r="BI364" s="55"/>
      <c r="BJ364" s="55"/>
      <c r="BK364" s="146"/>
      <c r="BL364" s="146"/>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183" customFormat="1" outlineLevel="2" x14ac:dyDescent="0.25">
      <c r="A365" s="143"/>
      <c r="B365" s="143"/>
      <c r="C365" s="143"/>
      <c r="D365" s="184"/>
      <c r="E365" s="391"/>
      <c r="F365" s="186">
        <v>8</v>
      </c>
      <c r="G365" s="61"/>
      <c r="H365" s="60"/>
      <c r="I365" s="59"/>
      <c r="J365" s="59"/>
      <c r="K365" s="59"/>
      <c r="L365" s="59"/>
      <c r="M365" s="59"/>
      <c r="N365" s="59"/>
      <c r="O365" s="58"/>
      <c r="P365" s="57">
        <v>0</v>
      </c>
      <c r="Q365" s="57">
        <v>0</v>
      </c>
      <c r="R365" s="57"/>
      <c r="S365" s="55"/>
      <c r="T365" s="55"/>
      <c r="U365" s="55"/>
      <c r="V365" s="55"/>
      <c r="W365" s="55"/>
      <c r="X365" s="55"/>
      <c r="Y365" s="55"/>
      <c r="Z365" s="55"/>
      <c r="AA365" s="55"/>
      <c r="AB365" s="56"/>
      <c r="AC365" s="56"/>
      <c r="AD365" s="56"/>
      <c r="AE365" s="56"/>
      <c r="AF365" s="56"/>
      <c r="AG365" s="56"/>
      <c r="AH365" s="56"/>
      <c r="AI365" s="56"/>
      <c r="AJ365" s="56"/>
      <c r="AK365" s="56"/>
      <c r="AL365" s="56"/>
      <c r="AM365" s="56"/>
      <c r="AN365" s="56"/>
      <c r="AO365" s="56"/>
      <c r="AP365" s="56"/>
      <c r="AQ365" s="56"/>
      <c r="AR365" s="56"/>
      <c r="AS365" s="56"/>
      <c r="AT365" s="56"/>
      <c r="AU365" s="56"/>
      <c r="AV365" s="56"/>
      <c r="AW365" s="56"/>
      <c r="AX365" s="56"/>
      <c r="AY365" s="56"/>
      <c r="AZ365" s="56"/>
      <c r="BA365" s="56"/>
      <c r="BB365" s="56"/>
      <c r="BC365" s="56"/>
      <c r="BD365" s="55"/>
      <c r="BE365" s="55"/>
      <c r="BF365" s="55"/>
      <c r="BG365" s="55"/>
      <c r="BH365" s="55"/>
      <c r="BI365" s="55"/>
      <c r="BJ365" s="55"/>
      <c r="BK365" s="146"/>
      <c r="BL365" s="146"/>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183" customFormat="1" outlineLevel="2" x14ac:dyDescent="0.25">
      <c r="A366" s="143"/>
      <c r="B366" s="143"/>
      <c r="C366" s="143"/>
      <c r="D366" s="184"/>
      <c r="E366" s="391"/>
      <c r="F366" s="186">
        <v>9</v>
      </c>
      <c r="G366" s="61"/>
      <c r="H366" s="60"/>
      <c r="I366" s="59"/>
      <c r="J366" s="59"/>
      <c r="K366" s="59"/>
      <c r="L366" s="59"/>
      <c r="M366" s="59"/>
      <c r="N366" s="59"/>
      <c r="O366" s="59"/>
      <c r="P366" s="58"/>
      <c r="Q366" s="57">
        <v>0</v>
      </c>
      <c r="R366" s="57"/>
      <c r="S366" s="55"/>
      <c r="T366" s="55"/>
      <c r="U366" s="55"/>
      <c r="V366" s="55"/>
      <c r="W366" s="55"/>
      <c r="X366" s="55"/>
      <c r="Y366" s="55"/>
      <c r="Z366" s="55"/>
      <c r="AA366" s="55"/>
      <c r="AB366" s="56"/>
      <c r="AC366" s="56"/>
      <c r="AD366" s="56"/>
      <c r="AE366" s="56"/>
      <c r="AF366" s="56"/>
      <c r="AG366" s="56"/>
      <c r="AH366" s="56"/>
      <c r="AI366" s="56"/>
      <c r="AJ366" s="56"/>
      <c r="AK366" s="56"/>
      <c r="AL366" s="56"/>
      <c r="AM366" s="56"/>
      <c r="AN366" s="56"/>
      <c r="AO366" s="56"/>
      <c r="AP366" s="56"/>
      <c r="AQ366" s="56"/>
      <c r="AR366" s="56"/>
      <c r="AS366" s="56"/>
      <c r="AT366" s="56"/>
      <c r="AU366" s="56"/>
      <c r="AV366" s="56"/>
      <c r="AW366" s="56"/>
      <c r="AX366" s="56"/>
      <c r="AY366" s="56"/>
      <c r="AZ366" s="56"/>
      <c r="BA366" s="56"/>
      <c r="BB366" s="56"/>
      <c r="BC366" s="56"/>
      <c r="BD366" s="55"/>
      <c r="BE366" s="55"/>
      <c r="BF366" s="55"/>
      <c r="BG366" s="55"/>
      <c r="BH366" s="55"/>
      <c r="BI366" s="55"/>
      <c r="BJ366" s="55"/>
      <c r="BK366" s="146"/>
      <c r="BL366" s="14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183" customFormat="1" outlineLevel="2" x14ac:dyDescent="0.25">
      <c r="A367" s="143"/>
      <c r="B367" s="143"/>
      <c r="C367" s="143"/>
      <c r="D367" s="184"/>
      <c r="E367" s="391"/>
      <c r="F367" s="187">
        <v>10</v>
      </c>
      <c r="G367" s="61"/>
      <c r="H367" s="60"/>
      <c r="I367" s="59"/>
      <c r="J367" s="59"/>
      <c r="K367" s="59"/>
      <c r="L367" s="59"/>
      <c r="M367" s="59"/>
      <c r="N367" s="59"/>
      <c r="O367" s="59"/>
      <c r="P367" s="59"/>
      <c r="Q367" s="58"/>
      <c r="R367" s="57"/>
      <c r="S367" s="55"/>
      <c r="T367" s="55"/>
      <c r="U367" s="55"/>
      <c r="V367" s="55"/>
      <c r="W367" s="55"/>
      <c r="X367" s="55"/>
      <c r="Y367" s="55"/>
      <c r="Z367" s="55"/>
      <c r="AA367" s="55"/>
      <c r="AB367" s="56"/>
      <c r="AC367" s="56"/>
      <c r="AD367" s="56"/>
      <c r="AE367" s="56"/>
      <c r="AF367" s="56"/>
      <c r="AG367" s="56"/>
      <c r="AH367" s="56"/>
      <c r="AI367" s="56"/>
      <c r="AJ367" s="56"/>
      <c r="AK367" s="56"/>
      <c r="AL367" s="56"/>
      <c r="AM367" s="56"/>
      <c r="AN367" s="56"/>
      <c r="AO367" s="56"/>
      <c r="AP367" s="56"/>
      <c r="AQ367" s="56"/>
      <c r="AR367" s="56"/>
      <c r="AS367" s="56"/>
      <c r="AT367" s="56"/>
      <c r="AU367" s="56"/>
      <c r="AV367" s="56"/>
      <c r="AW367" s="56"/>
      <c r="AX367" s="56"/>
      <c r="AY367" s="56"/>
      <c r="AZ367" s="56"/>
      <c r="BA367" s="56"/>
      <c r="BB367" s="56"/>
      <c r="BC367" s="56"/>
      <c r="BD367" s="55"/>
      <c r="BE367" s="55"/>
      <c r="BF367" s="55"/>
      <c r="BG367" s="55"/>
      <c r="BH367" s="55"/>
      <c r="BI367" s="55"/>
      <c r="BJ367" s="55"/>
      <c r="BK367" s="146"/>
      <c r="BL367" s="146"/>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183" customFormat="1" outlineLevel="1" x14ac:dyDescent="0.25">
      <c r="A368" s="143"/>
      <c r="B368" s="143"/>
      <c r="C368" s="143"/>
      <c r="D368" s="184">
        <v>0</v>
      </c>
      <c r="E368" s="143"/>
      <c r="F368" s="143"/>
      <c r="G368" s="54"/>
      <c r="H368" s="189">
        <v>0</v>
      </c>
      <c r="I368" s="189">
        <v>0</v>
      </c>
      <c r="J368" s="189">
        <v>0</v>
      </c>
      <c r="K368" s="189">
        <v>0</v>
      </c>
      <c r="L368" s="189">
        <v>0</v>
      </c>
      <c r="M368" s="189">
        <v>0</v>
      </c>
      <c r="N368" s="189">
        <v>0</v>
      </c>
      <c r="O368" s="189">
        <v>0</v>
      </c>
      <c r="P368" s="189">
        <v>0</v>
      </c>
      <c r="Q368" s="189">
        <v>0</v>
      </c>
      <c r="R368" s="190"/>
      <c r="S368" s="191"/>
      <c r="T368" s="191"/>
      <c r="U368" s="191"/>
      <c r="V368" s="191"/>
      <c r="W368" s="191"/>
      <c r="X368" s="191"/>
      <c r="Y368" s="191"/>
      <c r="Z368" s="191"/>
      <c r="AA368" s="191"/>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2"/>
      <c r="AY368" s="192"/>
      <c r="AZ368" s="192"/>
      <c r="BA368" s="192"/>
      <c r="BB368" s="192"/>
      <c r="BC368" s="192"/>
      <c r="BD368" s="191"/>
      <c r="BE368" s="191"/>
      <c r="BF368" s="191"/>
      <c r="BG368" s="191"/>
      <c r="BH368" s="191"/>
      <c r="BI368" s="191"/>
      <c r="BJ368" s="191"/>
      <c r="BK368" s="146"/>
      <c r="BL368" s="146"/>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183" customFormat="1" outlineLevel="2" x14ac:dyDescent="0.25">
      <c r="A369" s="143"/>
      <c r="B369" s="143"/>
      <c r="C369" s="180">
        <v>0</v>
      </c>
      <c r="D369" s="188"/>
      <c r="E369" s="182" t="s">
        <v>23</v>
      </c>
      <c r="F369" s="181"/>
      <c r="G369" s="66"/>
      <c r="H369" s="65">
        <v>0</v>
      </c>
      <c r="I369" s="65">
        <v>0</v>
      </c>
      <c r="J369" s="65">
        <v>0</v>
      </c>
      <c r="K369" s="65">
        <v>0</v>
      </c>
      <c r="L369" s="65">
        <v>0</v>
      </c>
      <c r="M369" s="65">
        <v>0</v>
      </c>
      <c r="N369" s="65">
        <v>0</v>
      </c>
      <c r="O369" s="65">
        <v>0</v>
      </c>
      <c r="P369" s="65">
        <v>0</v>
      </c>
      <c r="Q369" s="65">
        <v>0</v>
      </c>
      <c r="R369" s="65"/>
      <c r="S369" s="55"/>
      <c r="T369" s="55"/>
      <c r="U369" s="55"/>
      <c r="V369" s="55"/>
      <c r="W369" s="55"/>
      <c r="X369" s="55"/>
      <c r="Y369" s="55"/>
      <c r="Z369" s="55"/>
      <c r="AA369" s="55"/>
      <c r="AB369" s="56"/>
      <c r="AC369" s="56"/>
      <c r="AD369" s="56"/>
      <c r="AE369" s="56"/>
      <c r="AF369" s="56"/>
      <c r="AG369" s="56"/>
      <c r="AH369" s="56"/>
      <c r="AI369" s="56"/>
      <c r="AJ369" s="56"/>
      <c r="AK369" s="56"/>
      <c r="AL369" s="56"/>
      <c r="AM369" s="56"/>
      <c r="AN369" s="56"/>
      <c r="AO369" s="56"/>
      <c r="AP369" s="56"/>
      <c r="AQ369" s="56"/>
      <c r="AR369" s="56"/>
      <c r="AS369" s="56"/>
      <c r="AT369" s="56"/>
      <c r="AU369" s="56"/>
      <c r="AV369" s="56"/>
      <c r="AW369" s="56"/>
      <c r="AX369" s="56"/>
      <c r="AY369" s="56"/>
      <c r="AZ369" s="56"/>
      <c r="BA369" s="56"/>
      <c r="BB369" s="56"/>
      <c r="BC369" s="56"/>
      <c r="BD369" s="55"/>
      <c r="BE369" s="55"/>
      <c r="BF369" s="55"/>
      <c r="BG369" s="55"/>
      <c r="BH369" s="55"/>
      <c r="BI369" s="55"/>
      <c r="BJ369" s="55"/>
      <c r="BK369" s="146"/>
      <c r="BL369" s="146"/>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183" customFormat="1" ht="12.75" customHeight="1" outlineLevel="2" x14ac:dyDescent="0.25">
      <c r="A370" s="143"/>
      <c r="B370" s="143"/>
      <c r="C370" s="143"/>
      <c r="D370" s="184"/>
      <c r="E370" s="390" t="s">
        <v>43</v>
      </c>
      <c r="F370" s="186">
        <v>0</v>
      </c>
      <c r="G370" s="54"/>
      <c r="H370" s="57"/>
      <c r="I370" s="57"/>
      <c r="J370" s="57"/>
      <c r="K370" s="57"/>
      <c r="L370" s="57"/>
      <c r="M370" s="64"/>
      <c r="N370" s="63"/>
      <c r="O370" s="57"/>
      <c r="P370" s="57"/>
      <c r="Q370" s="57"/>
      <c r="R370" s="57"/>
      <c r="S370" s="55"/>
      <c r="T370" s="55"/>
      <c r="U370" s="55"/>
      <c r="V370" s="55"/>
      <c r="W370" s="55"/>
      <c r="X370" s="55"/>
      <c r="Y370" s="55"/>
      <c r="Z370" s="55"/>
      <c r="AA370" s="55"/>
      <c r="AB370" s="56"/>
      <c r="AC370" s="56"/>
      <c r="AD370" s="56"/>
      <c r="AE370" s="56"/>
      <c r="AF370" s="56"/>
      <c r="AG370" s="56"/>
      <c r="AH370" s="56"/>
      <c r="AI370" s="56"/>
      <c r="AJ370" s="56"/>
      <c r="AK370" s="56"/>
      <c r="AL370" s="56"/>
      <c r="AM370" s="56"/>
      <c r="AN370" s="56"/>
      <c r="AO370" s="56"/>
      <c r="AP370" s="56"/>
      <c r="AQ370" s="56"/>
      <c r="AR370" s="56"/>
      <c r="AS370" s="56"/>
      <c r="AT370" s="56"/>
      <c r="AU370" s="56"/>
      <c r="AV370" s="56"/>
      <c r="AW370" s="56"/>
      <c r="AX370" s="56"/>
      <c r="AY370" s="56"/>
      <c r="AZ370" s="56"/>
      <c r="BA370" s="56"/>
      <c r="BB370" s="56"/>
      <c r="BC370" s="56"/>
      <c r="BD370" s="55"/>
      <c r="BE370" s="55"/>
      <c r="BF370" s="55"/>
      <c r="BG370" s="55"/>
      <c r="BH370" s="55"/>
      <c r="BI370" s="55"/>
      <c r="BJ370" s="55"/>
      <c r="BK370" s="146"/>
      <c r="BL370" s="146"/>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183" customFormat="1" outlineLevel="2" x14ac:dyDescent="0.25">
      <c r="A371" s="143"/>
      <c r="B371" s="143"/>
      <c r="C371" s="143"/>
      <c r="D371" s="184"/>
      <c r="E371" s="391"/>
      <c r="F371" s="186">
        <v>1</v>
      </c>
      <c r="G371" s="54"/>
      <c r="H371" s="62"/>
      <c r="I371" s="57">
        <v>0</v>
      </c>
      <c r="J371" s="57">
        <v>0</v>
      </c>
      <c r="K371" s="57">
        <v>0</v>
      </c>
      <c r="L371" s="57">
        <v>0</v>
      </c>
      <c r="M371" s="57">
        <v>0</v>
      </c>
      <c r="N371" s="57">
        <v>0</v>
      </c>
      <c r="O371" s="57">
        <v>0</v>
      </c>
      <c r="P371" s="57">
        <v>0</v>
      </c>
      <c r="Q371" s="57">
        <v>0</v>
      </c>
      <c r="R371" s="57"/>
      <c r="S371" s="55"/>
      <c r="T371" s="55"/>
      <c r="U371" s="55"/>
      <c r="V371" s="55"/>
      <c r="W371" s="55"/>
      <c r="X371" s="55"/>
      <c r="Y371" s="55"/>
      <c r="Z371" s="55"/>
      <c r="AA371" s="55"/>
      <c r="AB371" s="56"/>
      <c r="AC371" s="56"/>
      <c r="AD371" s="56"/>
      <c r="AE371" s="56"/>
      <c r="AF371" s="56"/>
      <c r="AG371" s="56"/>
      <c r="AH371" s="56"/>
      <c r="AI371" s="56"/>
      <c r="AJ371" s="56"/>
      <c r="AK371" s="56"/>
      <c r="AL371" s="56"/>
      <c r="AM371" s="56"/>
      <c r="AN371" s="56"/>
      <c r="AO371" s="56"/>
      <c r="AP371" s="56"/>
      <c r="AQ371" s="56"/>
      <c r="AR371" s="56"/>
      <c r="AS371" s="56"/>
      <c r="AT371" s="56"/>
      <c r="AU371" s="56"/>
      <c r="AV371" s="56"/>
      <c r="AW371" s="56"/>
      <c r="AX371" s="56"/>
      <c r="AY371" s="56"/>
      <c r="AZ371" s="56"/>
      <c r="BA371" s="56"/>
      <c r="BB371" s="56"/>
      <c r="BC371" s="56"/>
      <c r="BD371" s="55"/>
      <c r="BE371" s="55"/>
      <c r="BF371" s="55"/>
      <c r="BG371" s="55"/>
      <c r="BH371" s="55"/>
      <c r="BI371" s="55"/>
      <c r="BJ371" s="55"/>
      <c r="BK371" s="146"/>
      <c r="BL371" s="146"/>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183" customFormat="1" outlineLevel="2" x14ac:dyDescent="0.25">
      <c r="A372" s="143"/>
      <c r="B372" s="143"/>
      <c r="C372" s="143"/>
      <c r="D372" s="184"/>
      <c r="E372" s="391"/>
      <c r="F372" s="186">
        <v>2</v>
      </c>
      <c r="G372" s="54"/>
      <c r="H372" s="60"/>
      <c r="I372" s="58"/>
      <c r="J372" s="57">
        <v>0</v>
      </c>
      <c r="K372" s="57">
        <v>0</v>
      </c>
      <c r="L372" s="57">
        <v>0</v>
      </c>
      <c r="M372" s="57">
        <v>0</v>
      </c>
      <c r="N372" s="57">
        <v>0</v>
      </c>
      <c r="O372" s="57">
        <v>0</v>
      </c>
      <c r="P372" s="57">
        <v>0</v>
      </c>
      <c r="Q372" s="57">
        <v>0</v>
      </c>
      <c r="R372" s="57"/>
      <c r="S372" s="55"/>
      <c r="T372" s="55"/>
      <c r="U372" s="55"/>
      <c r="V372" s="55"/>
      <c r="W372" s="55"/>
      <c r="X372" s="55"/>
      <c r="Y372" s="55"/>
      <c r="Z372" s="55"/>
      <c r="AA372" s="55"/>
      <c r="AB372" s="56"/>
      <c r="AC372" s="56"/>
      <c r="AD372" s="56"/>
      <c r="AE372" s="56"/>
      <c r="AF372" s="56"/>
      <c r="AG372" s="56"/>
      <c r="AH372" s="56"/>
      <c r="AI372" s="56"/>
      <c r="AJ372" s="56"/>
      <c r="AK372" s="56"/>
      <c r="AL372" s="56"/>
      <c r="AM372" s="56"/>
      <c r="AN372" s="56"/>
      <c r="AO372" s="56"/>
      <c r="AP372" s="56"/>
      <c r="AQ372" s="56"/>
      <c r="AR372" s="56"/>
      <c r="AS372" s="56"/>
      <c r="AT372" s="56"/>
      <c r="AU372" s="56"/>
      <c r="AV372" s="56"/>
      <c r="AW372" s="56"/>
      <c r="AX372" s="56"/>
      <c r="AY372" s="56"/>
      <c r="AZ372" s="56"/>
      <c r="BA372" s="56"/>
      <c r="BB372" s="56"/>
      <c r="BC372" s="56"/>
      <c r="BD372" s="55"/>
      <c r="BE372" s="55"/>
      <c r="BF372" s="55"/>
      <c r="BG372" s="55"/>
      <c r="BH372" s="55"/>
      <c r="BI372" s="55"/>
      <c r="BJ372" s="55"/>
      <c r="BK372" s="146"/>
      <c r="BL372" s="146"/>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183" customFormat="1" outlineLevel="2" x14ac:dyDescent="0.25">
      <c r="A373" s="143"/>
      <c r="B373" s="143"/>
      <c r="C373" s="143"/>
      <c r="D373" s="184"/>
      <c r="E373" s="391"/>
      <c r="F373" s="186">
        <v>3</v>
      </c>
      <c r="G373" s="54"/>
      <c r="H373" s="60"/>
      <c r="I373" s="59"/>
      <c r="J373" s="58"/>
      <c r="K373" s="57">
        <v>0</v>
      </c>
      <c r="L373" s="57">
        <v>0</v>
      </c>
      <c r="M373" s="57">
        <v>0</v>
      </c>
      <c r="N373" s="57">
        <v>0</v>
      </c>
      <c r="O373" s="57">
        <v>0</v>
      </c>
      <c r="P373" s="57">
        <v>0</v>
      </c>
      <c r="Q373" s="57">
        <v>0</v>
      </c>
      <c r="R373" s="57"/>
      <c r="S373" s="55"/>
      <c r="T373" s="55"/>
      <c r="U373" s="55"/>
      <c r="V373" s="55"/>
      <c r="W373" s="55"/>
      <c r="X373" s="55"/>
      <c r="Y373" s="55"/>
      <c r="Z373" s="55"/>
      <c r="AA373" s="55"/>
      <c r="AB373" s="56"/>
      <c r="AC373" s="56"/>
      <c r="AD373" s="56"/>
      <c r="AE373" s="56"/>
      <c r="AF373" s="56"/>
      <c r="AG373" s="56"/>
      <c r="AH373" s="56"/>
      <c r="AI373" s="56"/>
      <c r="AJ373" s="56"/>
      <c r="AK373" s="56"/>
      <c r="AL373" s="56"/>
      <c r="AM373" s="56"/>
      <c r="AN373" s="56"/>
      <c r="AO373" s="56"/>
      <c r="AP373" s="56"/>
      <c r="AQ373" s="56"/>
      <c r="AR373" s="56"/>
      <c r="AS373" s="56"/>
      <c r="AT373" s="56"/>
      <c r="AU373" s="56"/>
      <c r="AV373" s="56"/>
      <c r="AW373" s="56"/>
      <c r="AX373" s="56"/>
      <c r="AY373" s="56"/>
      <c r="AZ373" s="56"/>
      <c r="BA373" s="56"/>
      <c r="BB373" s="56"/>
      <c r="BC373" s="56"/>
      <c r="BD373" s="55"/>
      <c r="BE373" s="55"/>
      <c r="BF373" s="55"/>
      <c r="BG373" s="55"/>
      <c r="BH373" s="55"/>
      <c r="BI373" s="55"/>
      <c r="BJ373" s="55"/>
      <c r="BK373" s="146"/>
      <c r="BL373" s="146"/>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183" customFormat="1" outlineLevel="2" x14ac:dyDescent="0.25">
      <c r="A374" s="143"/>
      <c r="B374" s="143"/>
      <c r="C374" s="143"/>
      <c r="D374" s="184"/>
      <c r="E374" s="391"/>
      <c r="F374" s="186">
        <v>4</v>
      </c>
      <c r="G374" s="54"/>
      <c r="H374" s="60"/>
      <c r="I374" s="59"/>
      <c r="J374" s="59"/>
      <c r="K374" s="58"/>
      <c r="L374" s="57">
        <v>0</v>
      </c>
      <c r="M374" s="57">
        <v>0</v>
      </c>
      <c r="N374" s="57">
        <v>0</v>
      </c>
      <c r="O374" s="57">
        <v>0</v>
      </c>
      <c r="P374" s="57">
        <v>0</v>
      </c>
      <c r="Q374" s="57">
        <v>0</v>
      </c>
      <c r="R374" s="57"/>
      <c r="S374" s="55"/>
      <c r="T374" s="55"/>
      <c r="U374" s="55"/>
      <c r="V374" s="55"/>
      <c r="W374" s="55"/>
      <c r="X374" s="55"/>
      <c r="Y374" s="55"/>
      <c r="Z374" s="55"/>
      <c r="AA374" s="55"/>
      <c r="AB374" s="56"/>
      <c r="AC374" s="56"/>
      <c r="AD374" s="56"/>
      <c r="AE374" s="56"/>
      <c r="AF374" s="56"/>
      <c r="AG374" s="56"/>
      <c r="AH374" s="56"/>
      <c r="AI374" s="56"/>
      <c r="AJ374" s="56"/>
      <c r="AK374" s="56"/>
      <c r="AL374" s="56"/>
      <c r="AM374" s="56"/>
      <c r="AN374" s="56"/>
      <c r="AO374" s="56"/>
      <c r="AP374" s="56"/>
      <c r="AQ374" s="56"/>
      <c r="AR374" s="56"/>
      <c r="AS374" s="56"/>
      <c r="AT374" s="56"/>
      <c r="AU374" s="56"/>
      <c r="AV374" s="56"/>
      <c r="AW374" s="56"/>
      <c r="AX374" s="56"/>
      <c r="AY374" s="56"/>
      <c r="AZ374" s="56"/>
      <c r="BA374" s="56"/>
      <c r="BB374" s="56"/>
      <c r="BC374" s="56"/>
      <c r="BD374" s="55"/>
      <c r="BE374" s="55"/>
      <c r="BF374" s="55"/>
      <c r="BG374" s="55"/>
      <c r="BH374" s="55"/>
      <c r="BI374" s="55"/>
      <c r="BJ374" s="55"/>
      <c r="BK374" s="146"/>
      <c r="BL374" s="146"/>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183" customFormat="1" outlineLevel="2" x14ac:dyDescent="0.25">
      <c r="A375" s="143"/>
      <c r="B375" s="143"/>
      <c r="C375" s="143"/>
      <c r="D375" s="184"/>
      <c r="E375" s="391"/>
      <c r="F375" s="186">
        <v>5</v>
      </c>
      <c r="G375" s="61"/>
      <c r="H375" s="60"/>
      <c r="I375" s="59"/>
      <c r="J375" s="59"/>
      <c r="K375" s="59"/>
      <c r="L375" s="58"/>
      <c r="M375" s="57">
        <v>0</v>
      </c>
      <c r="N375" s="57">
        <v>0</v>
      </c>
      <c r="O375" s="57">
        <v>0</v>
      </c>
      <c r="P375" s="57">
        <v>0</v>
      </c>
      <c r="Q375" s="57">
        <v>0</v>
      </c>
      <c r="R375" s="57"/>
      <c r="S375" s="55"/>
      <c r="T375" s="55"/>
      <c r="U375" s="55"/>
      <c r="V375" s="55"/>
      <c r="W375" s="55"/>
      <c r="X375" s="55"/>
      <c r="Y375" s="55"/>
      <c r="Z375" s="55"/>
      <c r="AA375" s="55"/>
      <c r="AB375" s="56"/>
      <c r="AC375" s="56"/>
      <c r="AD375" s="56"/>
      <c r="AE375" s="56"/>
      <c r="AF375" s="56"/>
      <c r="AG375" s="56"/>
      <c r="AH375" s="56"/>
      <c r="AI375" s="56"/>
      <c r="AJ375" s="56"/>
      <c r="AK375" s="56"/>
      <c r="AL375" s="56"/>
      <c r="AM375" s="56"/>
      <c r="AN375" s="56"/>
      <c r="AO375" s="56"/>
      <c r="AP375" s="56"/>
      <c r="AQ375" s="56"/>
      <c r="AR375" s="56"/>
      <c r="AS375" s="56"/>
      <c r="AT375" s="56"/>
      <c r="AU375" s="56"/>
      <c r="AV375" s="56"/>
      <c r="AW375" s="56"/>
      <c r="AX375" s="56"/>
      <c r="AY375" s="56"/>
      <c r="AZ375" s="56"/>
      <c r="BA375" s="56"/>
      <c r="BB375" s="56"/>
      <c r="BC375" s="56"/>
      <c r="BD375" s="55"/>
      <c r="BE375" s="55"/>
      <c r="BF375" s="55"/>
      <c r="BG375" s="55"/>
      <c r="BH375" s="55"/>
      <c r="BI375" s="55"/>
      <c r="BJ375" s="55"/>
      <c r="BK375" s="146"/>
      <c r="BL375" s="146"/>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183" customFormat="1" outlineLevel="2" x14ac:dyDescent="0.25">
      <c r="A376" s="143"/>
      <c r="B376" s="143"/>
      <c r="C376" s="143"/>
      <c r="D376" s="184"/>
      <c r="E376" s="391"/>
      <c r="F376" s="186">
        <v>6</v>
      </c>
      <c r="G376" s="61"/>
      <c r="H376" s="60"/>
      <c r="I376" s="59"/>
      <c r="J376" s="59"/>
      <c r="K376" s="59"/>
      <c r="L376" s="59"/>
      <c r="M376" s="58"/>
      <c r="N376" s="57">
        <v>0</v>
      </c>
      <c r="O376" s="57">
        <v>0</v>
      </c>
      <c r="P376" s="57">
        <v>0</v>
      </c>
      <c r="Q376" s="57">
        <v>0</v>
      </c>
      <c r="R376" s="57"/>
      <c r="S376" s="55"/>
      <c r="T376" s="55"/>
      <c r="U376" s="55"/>
      <c r="V376" s="55"/>
      <c r="W376" s="55"/>
      <c r="X376" s="55"/>
      <c r="Y376" s="55"/>
      <c r="Z376" s="55"/>
      <c r="AA376" s="55"/>
      <c r="AB376" s="56"/>
      <c r="AC376" s="56"/>
      <c r="AD376" s="56"/>
      <c r="AE376" s="56"/>
      <c r="AF376" s="56"/>
      <c r="AG376" s="56"/>
      <c r="AH376" s="56"/>
      <c r="AI376" s="56"/>
      <c r="AJ376" s="56"/>
      <c r="AK376" s="56"/>
      <c r="AL376" s="56"/>
      <c r="AM376" s="56"/>
      <c r="AN376" s="56"/>
      <c r="AO376" s="56"/>
      <c r="AP376" s="56"/>
      <c r="AQ376" s="56"/>
      <c r="AR376" s="56"/>
      <c r="AS376" s="56"/>
      <c r="AT376" s="56"/>
      <c r="AU376" s="56"/>
      <c r="AV376" s="56"/>
      <c r="AW376" s="56"/>
      <c r="AX376" s="56"/>
      <c r="AY376" s="56"/>
      <c r="AZ376" s="56"/>
      <c r="BA376" s="56"/>
      <c r="BB376" s="56"/>
      <c r="BC376" s="56"/>
      <c r="BD376" s="55"/>
      <c r="BE376" s="55"/>
      <c r="BF376" s="55"/>
      <c r="BG376" s="55"/>
      <c r="BH376" s="55"/>
      <c r="BI376" s="55"/>
      <c r="BJ376" s="55"/>
      <c r="BK376" s="146"/>
      <c r="BL376" s="14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183" customFormat="1" outlineLevel="2" x14ac:dyDescent="0.25">
      <c r="A377" s="143"/>
      <c r="B377" s="143"/>
      <c r="C377" s="143"/>
      <c r="D377" s="184"/>
      <c r="E377" s="391"/>
      <c r="F377" s="186">
        <v>7</v>
      </c>
      <c r="G377" s="61"/>
      <c r="H377" s="60"/>
      <c r="I377" s="59"/>
      <c r="J377" s="59"/>
      <c r="K377" s="59"/>
      <c r="L377" s="59"/>
      <c r="M377" s="59"/>
      <c r="N377" s="58"/>
      <c r="O377" s="57">
        <v>0</v>
      </c>
      <c r="P377" s="57">
        <v>0</v>
      </c>
      <c r="Q377" s="57">
        <v>0</v>
      </c>
      <c r="R377" s="57"/>
      <c r="S377" s="55"/>
      <c r="T377" s="55"/>
      <c r="U377" s="55"/>
      <c r="V377" s="55"/>
      <c r="W377" s="55"/>
      <c r="X377" s="55"/>
      <c r="Y377" s="55"/>
      <c r="Z377" s="55"/>
      <c r="AA377" s="55"/>
      <c r="AB377" s="56"/>
      <c r="AC377" s="56"/>
      <c r="AD377" s="56"/>
      <c r="AE377" s="56"/>
      <c r="AF377" s="56"/>
      <c r="AG377" s="56"/>
      <c r="AH377" s="56"/>
      <c r="AI377" s="56"/>
      <c r="AJ377" s="56"/>
      <c r="AK377" s="56"/>
      <c r="AL377" s="56"/>
      <c r="AM377" s="56"/>
      <c r="AN377" s="56"/>
      <c r="AO377" s="56"/>
      <c r="AP377" s="56"/>
      <c r="AQ377" s="56"/>
      <c r="AR377" s="56"/>
      <c r="AS377" s="56"/>
      <c r="AT377" s="56"/>
      <c r="AU377" s="56"/>
      <c r="AV377" s="56"/>
      <c r="AW377" s="56"/>
      <c r="AX377" s="56"/>
      <c r="AY377" s="56"/>
      <c r="AZ377" s="56"/>
      <c r="BA377" s="56"/>
      <c r="BB377" s="56"/>
      <c r="BC377" s="56"/>
      <c r="BD377" s="55"/>
      <c r="BE377" s="55"/>
      <c r="BF377" s="55"/>
      <c r="BG377" s="55"/>
      <c r="BH377" s="55"/>
      <c r="BI377" s="55"/>
      <c r="BJ377" s="55"/>
      <c r="BK377" s="146"/>
      <c r="BL377" s="146"/>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183" customFormat="1" outlineLevel="2" x14ac:dyDescent="0.25">
      <c r="A378" s="143"/>
      <c r="B378" s="143"/>
      <c r="C378" s="143"/>
      <c r="D378" s="184"/>
      <c r="E378" s="391"/>
      <c r="F378" s="186">
        <v>8</v>
      </c>
      <c r="G378" s="61"/>
      <c r="H378" s="60"/>
      <c r="I378" s="59"/>
      <c r="J378" s="59"/>
      <c r="K378" s="59"/>
      <c r="L378" s="59"/>
      <c r="M378" s="59"/>
      <c r="N378" s="59"/>
      <c r="O378" s="58"/>
      <c r="P378" s="57">
        <v>0</v>
      </c>
      <c r="Q378" s="57">
        <v>0</v>
      </c>
      <c r="R378" s="57"/>
      <c r="S378" s="55"/>
      <c r="T378" s="55"/>
      <c r="U378" s="55"/>
      <c r="V378" s="55"/>
      <c r="W378" s="55"/>
      <c r="X378" s="55"/>
      <c r="Y378" s="55"/>
      <c r="Z378" s="55"/>
      <c r="AA378" s="55"/>
      <c r="AB378" s="56"/>
      <c r="AC378" s="56"/>
      <c r="AD378" s="56"/>
      <c r="AE378" s="56"/>
      <c r="AF378" s="56"/>
      <c r="AG378" s="56"/>
      <c r="AH378" s="56"/>
      <c r="AI378" s="56"/>
      <c r="AJ378" s="56"/>
      <c r="AK378" s="56"/>
      <c r="AL378" s="56"/>
      <c r="AM378" s="56"/>
      <c r="AN378" s="56"/>
      <c r="AO378" s="56"/>
      <c r="AP378" s="56"/>
      <c r="AQ378" s="56"/>
      <c r="AR378" s="56"/>
      <c r="AS378" s="56"/>
      <c r="AT378" s="56"/>
      <c r="AU378" s="56"/>
      <c r="AV378" s="56"/>
      <c r="AW378" s="56"/>
      <c r="AX378" s="56"/>
      <c r="AY378" s="56"/>
      <c r="AZ378" s="56"/>
      <c r="BA378" s="56"/>
      <c r="BB378" s="56"/>
      <c r="BC378" s="56"/>
      <c r="BD378" s="55"/>
      <c r="BE378" s="55"/>
      <c r="BF378" s="55"/>
      <c r="BG378" s="55"/>
      <c r="BH378" s="55"/>
      <c r="BI378" s="55"/>
      <c r="BJ378" s="55"/>
      <c r="BK378" s="146"/>
      <c r="BL378" s="146"/>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183" customFormat="1" outlineLevel="2" x14ac:dyDescent="0.25">
      <c r="A379" s="143"/>
      <c r="B379" s="143"/>
      <c r="C379" s="143"/>
      <c r="D379" s="184"/>
      <c r="E379" s="391"/>
      <c r="F379" s="186">
        <v>9</v>
      </c>
      <c r="G379" s="61"/>
      <c r="H379" s="60"/>
      <c r="I379" s="59"/>
      <c r="J379" s="59"/>
      <c r="K379" s="59"/>
      <c r="L379" s="59"/>
      <c r="M379" s="59"/>
      <c r="N379" s="59"/>
      <c r="O379" s="59"/>
      <c r="P379" s="58"/>
      <c r="Q379" s="57">
        <v>0</v>
      </c>
      <c r="R379" s="57"/>
      <c r="S379" s="55"/>
      <c r="T379" s="55"/>
      <c r="U379" s="55"/>
      <c r="V379" s="55"/>
      <c r="W379" s="55"/>
      <c r="X379" s="55"/>
      <c r="Y379" s="55"/>
      <c r="Z379" s="55"/>
      <c r="AA379" s="55"/>
      <c r="AB379" s="56"/>
      <c r="AC379" s="56"/>
      <c r="AD379" s="56"/>
      <c r="AE379" s="56"/>
      <c r="AF379" s="56"/>
      <c r="AG379" s="56"/>
      <c r="AH379" s="56"/>
      <c r="AI379" s="56"/>
      <c r="AJ379" s="56"/>
      <c r="AK379" s="56"/>
      <c r="AL379" s="56"/>
      <c r="AM379" s="56"/>
      <c r="AN379" s="56"/>
      <c r="AO379" s="56"/>
      <c r="AP379" s="56"/>
      <c r="AQ379" s="56"/>
      <c r="AR379" s="56"/>
      <c r="AS379" s="56"/>
      <c r="AT379" s="56"/>
      <c r="AU379" s="56"/>
      <c r="AV379" s="56"/>
      <c r="AW379" s="56"/>
      <c r="AX379" s="56"/>
      <c r="AY379" s="56"/>
      <c r="AZ379" s="56"/>
      <c r="BA379" s="56"/>
      <c r="BB379" s="56"/>
      <c r="BC379" s="56"/>
      <c r="BD379" s="55"/>
      <c r="BE379" s="55"/>
      <c r="BF379" s="55"/>
      <c r="BG379" s="55"/>
      <c r="BH379" s="55"/>
      <c r="BI379" s="55"/>
      <c r="BJ379" s="55"/>
      <c r="BK379" s="146"/>
      <c r="BL379" s="146"/>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183" customFormat="1" outlineLevel="2" x14ac:dyDescent="0.25">
      <c r="A380" s="143"/>
      <c r="B380" s="143"/>
      <c r="C380" s="143"/>
      <c r="D380" s="184"/>
      <c r="E380" s="391"/>
      <c r="F380" s="187">
        <v>10</v>
      </c>
      <c r="G380" s="61"/>
      <c r="H380" s="60"/>
      <c r="I380" s="59"/>
      <c r="J380" s="59"/>
      <c r="K380" s="59"/>
      <c r="L380" s="59"/>
      <c r="M380" s="59"/>
      <c r="N380" s="59"/>
      <c r="O380" s="59"/>
      <c r="P380" s="59"/>
      <c r="Q380" s="58"/>
      <c r="R380" s="57"/>
      <c r="S380" s="55"/>
      <c r="T380" s="55"/>
      <c r="U380" s="55"/>
      <c r="V380" s="55"/>
      <c r="W380" s="55"/>
      <c r="X380" s="55"/>
      <c r="Y380" s="55"/>
      <c r="Z380" s="55"/>
      <c r="AA380" s="55"/>
      <c r="AB380" s="56"/>
      <c r="AC380" s="56"/>
      <c r="AD380" s="56"/>
      <c r="AE380" s="56"/>
      <c r="AF380" s="56"/>
      <c r="AG380" s="56"/>
      <c r="AH380" s="56"/>
      <c r="AI380" s="56"/>
      <c r="AJ380" s="56"/>
      <c r="AK380" s="56"/>
      <c r="AL380" s="56"/>
      <c r="AM380" s="56"/>
      <c r="AN380" s="56"/>
      <c r="AO380" s="56"/>
      <c r="AP380" s="56"/>
      <c r="AQ380" s="56"/>
      <c r="AR380" s="56"/>
      <c r="AS380" s="56"/>
      <c r="AT380" s="56"/>
      <c r="AU380" s="56"/>
      <c r="AV380" s="56"/>
      <c r="AW380" s="56"/>
      <c r="AX380" s="56"/>
      <c r="AY380" s="56"/>
      <c r="AZ380" s="56"/>
      <c r="BA380" s="56"/>
      <c r="BB380" s="56"/>
      <c r="BC380" s="56"/>
      <c r="BD380" s="55"/>
      <c r="BE380" s="55"/>
      <c r="BF380" s="55"/>
      <c r="BG380" s="55"/>
      <c r="BH380" s="55"/>
      <c r="BI380" s="55"/>
      <c r="BJ380" s="55"/>
      <c r="BK380" s="146"/>
      <c r="BL380" s="146"/>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183" customFormat="1" outlineLevel="1" x14ac:dyDescent="0.25">
      <c r="A381" s="143"/>
      <c r="B381" s="143"/>
      <c r="C381" s="143"/>
      <c r="D381" s="184">
        <v>0</v>
      </c>
      <c r="E381" s="143"/>
      <c r="F381" s="143"/>
      <c r="G381" s="54"/>
      <c r="H381" s="189">
        <v>0</v>
      </c>
      <c r="I381" s="189">
        <v>0</v>
      </c>
      <c r="J381" s="189">
        <v>0</v>
      </c>
      <c r="K381" s="189">
        <v>0</v>
      </c>
      <c r="L381" s="189">
        <v>0</v>
      </c>
      <c r="M381" s="189">
        <v>0</v>
      </c>
      <c r="N381" s="189">
        <v>0</v>
      </c>
      <c r="O381" s="189">
        <v>0</v>
      </c>
      <c r="P381" s="189">
        <v>0</v>
      </c>
      <c r="Q381" s="189">
        <v>0</v>
      </c>
      <c r="R381" s="190"/>
      <c r="S381" s="191"/>
      <c r="T381" s="191"/>
      <c r="U381" s="191"/>
      <c r="V381" s="191"/>
      <c r="W381" s="191"/>
      <c r="X381" s="191"/>
      <c r="Y381" s="191"/>
      <c r="Z381" s="191"/>
      <c r="AA381" s="191"/>
      <c r="AB381" s="192"/>
      <c r="AC381" s="192"/>
      <c r="AD381" s="192"/>
      <c r="AE381" s="192"/>
      <c r="AF381" s="192"/>
      <c r="AG381" s="192"/>
      <c r="AH381" s="192"/>
      <c r="AI381" s="192"/>
      <c r="AJ381" s="192"/>
      <c r="AK381" s="192"/>
      <c r="AL381" s="192"/>
      <c r="AM381" s="192"/>
      <c r="AN381" s="192"/>
      <c r="AO381" s="192"/>
      <c r="AP381" s="192"/>
      <c r="AQ381" s="192"/>
      <c r="AR381" s="192"/>
      <c r="AS381" s="192"/>
      <c r="AT381" s="192"/>
      <c r="AU381" s="192"/>
      <c r="AV381" s="192"/>
      <c r="AW381" s="192"/>
      <c r="AX381" s="192"/>
      <c r="AY381" s="192"/>
      <c r="AZ381" s="192"/>
      <c r="BA381" s="192"/>
      <c r="BB381" s="192"/>
      <c r="BC381" s="192"/>
      <c r="BD381" s="191"/>
      <c r="BE381" s="191"/>
      <c r="BF381" s="191"/>
      <c r="BG381" s="191"/>
      <c r="BH381" s="191"/>
      <c r="BI381" s="191"/>
      <c r="BJ381" s="191"/>
      <c r="BK381" s="146"/>
      <c r="BL381" s="146"/>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183" customFormat="1" outlineLevel="2" x14ac:dyDescent="0.25">
      <c r="A382" s="143"/>
      <c r="B382" s="143"/>
      <c r="C382" s="180">
        <v>0</v>
      </c>
      <c r="D382" s="188"/>
      <c r="E382" s="182" t="s">
        <v>23</v>
      </c>
      <c r="F382" s="181"/>
      <c r="G382" s="66"/>
      <c r="H382" s="65">
        <v>0</v>
      </c>
      <c r="I382" s="65">
        <v>0</v>
      </c>
      <c r="J382" s="65">
        <v>0</v>
      </c>
      <c r="K382" s="65">
        <v>0</v>
      </c>
      <c r="L382" s="65">
        <v>0</v>
      </c>
      <c r="M382" s="65">
        <v>0</v>
      </c>
      <c r="N382" s="65">
        <v>0</v>
      </c>
      <c r="O382" s="65">
        <v>0</v>
      </c>
      <c r="P382" s="65">
        <v>0</v>
      </c>
      <c r="Q382" s="65">
        <v>0</v>
      </c>
      <c r="R382" s="65"/>
      <c r="S382" s="55"/>
      <c r="T382" s="55"/>
      <c r="U382" s="55"/>
      <c r="V382" s="55"/>
      <c r="W382" s="55"/>
      <c r="X382" s="55"/>
      <c r="Y382" s="55"/>
      <c r="Z382" s="55"/>
      <c r="AA382" s="55"/>
      <c r="AB382" s="56"/>
      <c r="AC382" s="56"/>
      <c r="AD382" s="56"/>
      <c r="AE382" s="56"/>
      <c r="AF382" s="56"/>
      <c r="AG382" s="56"/>
      <c r="AH382" s="56"/>
      <c r="AI382" s="56"/>
      <c r="AJ382" s="56"/>
      <c r="AK382" s="56"/>
      <c r="AL382" s="56"/>
      <c r="AM382" s="56"/>
      <c r="AN382" s="56"/>
      <c r="AO382" s="56"/>
      <c r="AP382" s="56"/>
      <c r="AQ382" s="56"/>
      <c r="AR382" s="56"/>
      <c r="AS382" s="56"/>
      <c r="AT382" s="56"/>
      <c r="AU382" s="56"/>
      <c r="AV382" s="56"/>
      <c r="AW382" s="56"/>
      <c r="AX382" s="56"/>
      <c r="AY382" s="56"/>
      <c r="AZ382" s="56"/>
      <c r="BA382" s="56"/>
      <c r="BB382" s="56"/>
      <c r="BC382" s="56"/>
      <c r="BD382" s="55"/>
      <c r="BE382" s="55"/>
      <c r="BF382" s="55"/>
      <c r="BG382" s="55"/>
      <c r="BH382" s="55"/>
      <c r="BI382" s="55"/>
      <c r="BJ382" s="55"/>
      <c r="BK382" s="146"/>
      <c r="BL382" s="146"/>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183" customFormat="1" ht="12.75" customHeight="1" outlineLevel="2" x14ac:dyDescent="0.25">
      <c r="A383" s="143"/>
      <c r="B383" s="143"/>
      <c r="C383" s="143"/>
      <c r="D383" s="184"/>
      <c r="E383" s="390" t="s">
        <v>43</v>
      </c>
      <c r="F383" s="186">
        <v>0</v>
      </c>
      <c r="G383" s="54"/>
      <c r="H383" s="57"/>
      <c r="I383" s="57"/>
      <c r="J383" s="57"/>
      <c r="K383" s="57"/>
      <c r="L383" s="57"/>
      <c r="M383" s="64"/>
      <c r="N383" s="63"/>
      <c r="O383" s="57"/>
      <c r="P383" s="57"/>
      <c r="Q383" s="57"/>
      <c r="R383" s="57"/>
      <c r="S383" s="55"/>
      <c r="T383" s="55"/>
      <c r="U383" s="55"/>
      <c r="V383" s="55"/>
      <c r="W383" s="55"/>
      <c r="X383" s="55"/>
      <c r="Y383" s="55"/>
      <c r="Z383" s="55"/>
      <c r="AA383" s="55"/>
      <c r="AB383" s="56"/>
      <c r="AC383" s="56"/>
      <c r="AD383" s="56"/>
      <c r="AE383" s="56"/>
      <c r="AF383" s="56"/>
      <c r="AG383" s="56"/>
      <c r="AH383" s="56"/>
      <c r="AI383" s="56"/>
      <c r="AJ383" s="56"/>
      <c r="AK383" s="56"/>
      <c r="AL383" s="56"/>
      <c r="AM383" s="56"/>
      <c r="AN383" s="56"/>
      <c r="AO383" s="56"/>
      <c r="AP383" s="56"/>
      <c r="AQ383" s="56"/>
      <c r="AR383" s="56"/>
      <c r="AS383" s="56"/>
      <c r="AT383" s="56"/>
      <c r="AU383" s="56"/>
      <c r="AV383" s="56"/>
      <c r="AW383" s="56"/>
      <c r="AX383" s="56"/>
      <c r="AY383" s="56"/>
      <c r="AZ383" s="56"/>
      <c r="BA383" s="56"/>
      <c r="BB383" s="56"/>
      <c r="BC383" s="56"/>
      <c r="BD383" s="55"/>
      <c r="BE383" s="55"/>
      <c r="BF383" s="55"/>
      <c r="BG383" s="55"/>
      <c r="BH383" s="55"/>
      <c r="BI383" s="55"/>
      <c r="BJ383" s="55"/>
      <c r="BK383" s="146"/>
      <c r="BL383" s="146"/>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183" customFormat="1" outlineLevel="2" x14ac:dyDescent="0.25">
      <c r="A384" s="143"/>
      <c r="B384" s="143"/>
      <c r="C384" s="143"/>
      <c r="D384" s="184"/>
      <c r="E384" s="391"/>
      <c r="F384" s="186">
        <v>1</v>
      </c>
      <c r="G384" s="54"/>
      <c r="H384" s="62"/>
      <c r="I384" s="57">
        <v>0</v>
      </c>
      <c r="J384" s="57">
        <v>0</v>
      </c>
      <c r="K384" s="57">
        <v>0</v>
      </c>
      <c r="L384" s="57">
        <v>0</v>
      </c>
      <c r="M384" s="57">
        <v>0</v>
      </c>
      <c r="N384" s="57">
        <v>0</v>
      </c>
      <c r="O384" s="57">
        <v>0</v>
      </c>
      <c r="P384" s="57">
        <v>0</v>
      </c>
      <c r="Q384" s="57">
        <v>0</v>
      </c>
      <c r="R384" s="57"/>
      <c r="S384" s="55"/>
      <c r="T384" s="55"/>
      <c r="U384" s="55"/>
      <c r="V384" s="55"/>
      <c r="W384" s="55"/>
      <c r="X384" s="55"/>
      <c r="Y384" s="55"/>
      <c r="Z384" s="55"/>
      <c r="AA384" s="55"/>
      <c r="AB384" s="56"/>
      <c r="AC384" s="56"/>
      <c r="AD384" s="56"/>
      <c r="AE384" s="56"/>
      <c r="AF384" s="56"/>
      <c r="AG384" s="56"/>
      <c r="AH384" s="56"/>
      <c r="AI384" s="56"/>
      <c r="AJ384" s="56"/>
      <c r="AK384" s="56"/>
      <c r="AL384" s="56"/>
      <c r="AM384" s="56"/>
      <c r="AN384" s="56"/>
      <c r="AO384" s="56"/>
      <c r="AP384" s="56"/>
      <c r="AQ384" s="56"/>
      <c r="AR384" s="56"/>
      <c r="AS384" s="56"/>
      <c r="AT384" s="56"/>
      <c r="AU384" s="56"/>
      <c r="AV384" s="56"/>
      <c r="AW384" s="56"/>
      <c r="AX384" s="56"/>
      <c r="AY384" s="56"/>
      <c r="AZ384" s="56"/>
      <c r="BA384" s="56"/>
      <c r="BB384" s="56"/>
      <c r="BC384" s="56"/>
      <c r="BD384" s="55"/>
      <c r="BE384" s="55"/>
      <c r="BF384" s="55"/>
      <c r="BG384" s="55"/>
      <c r="BH384" s="55"/>
      <c r="BI384" s="55"/>
      <c r="BJ384" s="55"/>
      <c r="BK384" s="146"/>
      <c r="BL384" s="146"/>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183" customFormat="1" outlineLevel="2" x14ac:dyDescent="0.25">
      <c r="A385" s="143"/>
      <c r="B385" s="143"/>
      <c r="C385" s="143"/>
      <c r="D385" s="184"/>
      <c r="E385" s="391"/>
      <c r="F385" s="186">
        <v>2</v>
      </c>
      <c r="G385" s="54"/>
      <c r="H385" s="60"/>
      <c r="I385" s="58"/>
      <c r="J385" s="57">
        <v>0</v>
      </c>
      <c r="K385" s="57">
        <v>0</v>
      </c>
      <c r="L385" s="57">
        <v>0</v>
      </c>
      <c r="M385" s="57">
        <v>0</v>
      </c>
      <c r="N385" s="57">
        <v>0</v>
      </c>
      <c r="O385" s="57">
        <v>0</v>
      </c>
      <c r="P385" s="57">
        <v>0</v>
      </c>
      <c r="Q385" s="57">
        <v>0</v>
      </c>
      <c r="R385" s="57"/>
      <c r="S385" s="55"/>
      <c r="T385" s="55"/>
      <c r="U385" s="55"/>
      <c r="V385" s="55"/>
      <c r="W385" s="55"/>
      <c r="X385" s="55"/>
      <c r="Y385" s="55"/>
      <c r="Z385" s="55"/>
      <c r="AA385" s="55"/>
      <c r="AB385" s="56"/>
      <c r="AC385" s="56"/>
      <c r="AD385" s="56"/>
      <c r="AE385" s="56"/>
      <c r="AF385" s="56"/>
      <c r="AG385" s="56"/>
      <c r="AH385" s="56"/>
      <c r="AI385" s="56"/>
      <c r="AJ385" s="56"/>
      <c r="AK385" s="56"/>
      <c r="AL385" s="56"/>
      <c r="AM385" s="56"/>
      <c r="AN385" s="56"/>
      <c r="AO385" s="56"/>
      <c r="AP385" s="56"/>
      <c r="AQ385" s="56"/>
      <c r="AR385" s="56"/>
      <c r="AS385" s="56"/>
      <c r="AT385" s="56"/>
      <c r="AU385" s="56"/>
      <c r="AV385" s="56"/>
      <c r="AW385" s="56"/>
      <c r="AX385" s="56"/>
      <c r="AY385" s="56"/>
      <c r="AZ385" s="56"/>
      <c r="BA385" s="56"/>
      <c r="BB385" s="56"/>
      <c r="BC385" s="56"/>
      <c r="BD385" s="55"/>
      <c r="BE385" s="55"/>
      <c r="BF385" s="55"/>
      <c r="BG385" s="55"/>
      <c r="BH385" s="55"/>
      <c r="BI385" s="55"/>
      <c r="BJ385" s="55"/>
      <c r="BK385" s="146"/>
      <c r="BL385" s="146"/>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183" customFormat="1" outlineLevel="2" x14ac:dyDescent="0.25">
      <c r="A386" s="143"/>
      <c r="B386" s="143"/>
      <c r="C386" s="143"/>
      <c r="D386" s="184"/>
      <c r="E386" s="391"/>
      <c r="F386" s="186">
        <v>3</v>
      </c>
      <c r="G386" s="54"/>
      <c r="H386" s="60"/>
      <c r="I386" s="59"/>
      <c r="J386" s="58"/>
      <c r="K386" s="57">
        <v>0</v>
      </c>
      <c r="L386" s="57">
        <v>0</v>
      </c>
      <c r="M386" s="57">
        <v>0</v>
      </c>
      <c r="N386" s="57">
        <v>0</v>
      </c>
      <c r="O386" s="57">
        <v>0</v>
      </c>
      <c r="P386" s="57">
        <v>0</v>
      </c>
      <c r="Q386" s="57">
        <v>0</v>
      </c>
      <c r="R386" s="57"/>
      <c r="S386" s="55"/>
      <c r="T386" s="55"/>
      <c r="U386" s="55"/>
      <c r="V386" s="55"/>
      <c r="W386" s="55"/>
      <c r="X386" s="55"/>
      <c r="Y386" s="55"/>
      <c r="Z386" s="55"/>
      <c r="AA386" s="55"/>
      <c r="AB386" s="56"/>
      <c r="AC386" s="56"/>
      <c r="AD386" s="56"/>
      <c r="AE386" s="56"/>
      <c r="AF386" s="56"/>
      <c r="AG386" s="56"/>
      <c r="AH386" s="56"/>
      <c r="AI386" s="56"/>
      <c r="AJ386" s="56"/>
      <c r="AK386" s="56"/>
      <c r="AL386" s="56"/>
      <c r="AM386" s="56"/>
      <c r="AN386" s="56"/>
      <c r="AO386" s="56"/>
      <c r="AP386" s="56"/>
      <c r="AQ386" s="56"/>
      <c r="AR386" s="56"/>
      <c r="AS386" s="56"/>
      <c r="AT386" s="56"/>
      <c r="AU386" s="56"/>
      <c r="AV386" s="56"/>
      <c r="AW386" s="56"/>
      <c r="AX386" s="56"/>
      <c r="AY386" s="56"/>
      <c r="AZ386" s="56"/>
      <c r="BA386" s="56"/>
      <c r="BB386" s="56"/>
      <c r="BC386" s="56"/>
      <c r="BD386" s="55"/>
      <c r="BE386" s="55"/>
      <c r="BF386" s="55"/>
      <c r="BG386" s="55"/>
      <c r="BH386" s="55"/>
      <c r="BI386" s="55"/>
      <c r="BJ386" s="55"/>
      <c r="BK386" s="146"/>
      <c r="BL386" s="14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183" customFormat="1" outlineLevel="2" x14ac:dyDescent="0.25">
      <c r="A387" s="143"/>
      <c r="B387" s="143"/>
      <c r="C387" s="143"/>
      <c r="D387" s="184"/>
      <c r="E387" s="391"/>
      <c r="F387" s="186">
        <v>4</v>
      </c>
      <c r="G387" s="54"/>
      <c r="H387" s="60"/>
      <c r="I387" s="59"/>
      <c r="J387" s="59"/>
      <c r="K387" s="58"/>
      <c r="L387" s="57">
        <v>0</v>
      </c>
      <c r="M387" s="57">
        <v>0</v>
      </c>
      <c r="N387" s="57">
        <v>0</v>
      </c>
      <c r="O387" s="57">
        <v>0</v>
      </c>
      <c r="P387" s="57">
        <v>0</v>
      </c>
      <c r="Q387" s="57">
        <v>0</v>
      </c>
      <c r="R387" s="57"/>
      <c r="S387" s="55"/>
      <c r="T387" s="55"/>
      <c r="U387" s="55"/>
      <c r="V387" s="55"/>
      <c r="W387" s="55"/>
      <c r="X387" s="55"/>
      <c r="Y387" s="55"/>
      <c r="Z387" s="55"/>
      <c r="AA387" s="55"/>
      <c r="AB387" s="56"/>
      <c r="AC387" s="56"/>
      <c r="AD387" s="56"/>
      <c r="AE387" s="56"/>
      <c r="AF387" s="56"/>
      <c r="AG387" s="56"/>
      <c r="AH387" s="56"/>
      <c r="AI387" s="56"/>
      <c r="AJ387" s="56"/>
      <c r="AK387" s="56"/>
      <c r="AL387" s="56"/>
      <c r="AM387" s="56"/>
      <c r="AN387" s="56"/>
      <c r="AO387" s="56"/>
      <c r="AP387" s="56"/>
      <c r="AQ387" s="56"/>
      <c r="AR387" s="56"/>
      <c r="AS387" s="56"/>
      <c r="AT387" s="56"/>
      <c r="AU387" s="56"/>
      <c r="AV387" s="56"/>
      <c r="AW387" s="56"/>
      <c r="AX387" s="56"/>
      <c r="AY387" s="56"/>
      <c r="AZ387" s="56"/>
      <c r="BA387" s="56"/>
      <c r="BB387" s="56"/>
      <c r="BC387" s="56"/>
      <c r="BD387" s="55"/>
      <c r="BE387" s="55"/>
      <c r="BF387" s="55"/>
      <c r="BG387" s="55"/>
      <c r="BH387" s="55"/>
      <c r="BI387" s="55"/>
      <c r="BJ387" s="55"/>
      <c r="BK387" s="146"/>
      <c r="BL387" s="146"/>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183" customFormat="1" outlineLevel="2" x14ac:dyDescent="0.25">
      <c r="A388" s="143"/>
      <c r="B388" s="143"/>
      <c r="C388" s="143"/>
      <c r="D388" s="184"/>
      <c r="E388" s="391"/>
      <c r="F388" s="186">
        <v>5</v>
      </c>
      <c r="G388" s="61"/>
      <c r="H388" s="60"/>
      <c r="I388" s="59"/>
      <c r="J388" s="59"/>
      <c r="K388" s="59"/>
      <c r="L388" s="58"/>
      <c r="M388" s="57">
        <v>0</v>
      </c>
      <c r="N388" s="57">
        <v>0</v>
      </c>
      <c r="O388" s="57">
        <v>0</v>
      </c>
      <c r="P388" s="57">
        <v>0</v>
      </c>
      <c r="Q388" s="57">
        <v>0</v>
      </c>
      <c r="R388" s="57"/>
      <c r="S388" s="55"/>
      <c r="T388" s="55"/>
      <c r="U388" s="55"/>
      <c r="V388" s="55"/>
      <c r="W388" s="55"/>
      <c r="X388" s="55"/>
      <c r="Y388" s="55"/>
      <c r="Z388" s="55"/>
      <c r="AA388" s="55"/>
      <c r="AB388" s="56"/>
      <c r="AC388" s="56"/>
      <c r="AD388" s="56"/>
      <c r="AE388" s="56"/>
      <c r="AF388" s="56"/>
      <c r="AG388" s="56"/>
      <c r="AH388" s="56"/>
      <c r="AI388" s="56"/>
      <c r="AJ388" s="56"/>
      <c r="AK388" s="56"/>
      <c r="AL388" s="56"/>
      <c r="AM388" s="56"/>
      <c r="AN388" s="56"/>
      <c r="AO388" s="56"/>
      <c r="AP388" s="56"/>
      <c r="AQ388" s="56"/>
      <c r="AR388" s="56"/>
      <c r="AS388" s="56"/>
      <c r="AT388" s="56"/>
      <c r="AU388" s="56"/>
      <c r="AV388" s="56"/>
      <c r="AW388" s="56"/>
      <c r="AX388" s="56"/>
      <c r="AY388" s="56"/>
      <c r="AZ388" s="56"/>
      <c r="BA388" s="56"/>
      <c r="BB388" s="56"/>
      <c r="BC388" s="56"/>
      <c r="BD388" s="55"/>
      <c r="BE388" s="55"/>
      <c r="BF388" s="55"/>
      <c r="BG388" s="55"/>
      <c r="BH388" s="55"/>
      <c r="BI388" s="55"/>
      <c r="BJ388" s="55"/>
      <c r="BK388" s="146"/>
      <c r="BL388" s="146"/>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183" customFormat="1" outlineLevel="2" x14ac:dyDescent="0.25">
      <c r="A389" s="143"/>
      <c r="B389" s="143"/>
      <c r="C389" s="143"/>
      <c r="D389" s="184"/>
      <c r="E389" s="391"/>
      <c r="F389" s="186">
        <v>6</v>
      </c>
      <c r="G389" s="61"/>
      <c r="H389" s="60"/>
      <c r="I389" s="59"/>
      <c r="J389" s="59"/>
      <c r="K389" s="59"/>
      <c r="L389" s="59"/>
      <c r="M389" s="58"/>
      <c r="N389" s="57">
        <v>0</v>
      </c>
      <c r="O389" s="57">
        <v>0</v>
      </c>
      <c r="P389" s="57">
        <v>0</v>
      </c>
      <c r="Q389" s="57">
        <v>0</v>
      </c>
      <c r="R389" s="57"/>
      <c r="S389" s="55"/>
      <c r="T389" s="55"/>
      <c r="U389" s="55"/>
      <c r="V389" s="55"/>
      <c r="W389" s="55"/>
      <c r="X389" s="55"/>
      <c r="Y389" s="55"/>
      <c r="Z389" s="55"/>
      <c r="AA389" s="55"/>
      <c r="AB389" s="56"/>
      <c r="AC389" s="56"/>
      <c r="AD389" s="56"/>
      <c r="AE389" s="56"/>
      <c r="AF389" s="56"/>
      <c r="AG389" s="56"/>
      <c r="AH389" s="56"/>
      <c r="AI389" s="56"/>
      <c r="AJ389" s="56"/>
      <c r="AK389" s="56"/>
      <c r="AL389" s="56"/>
      <c r="AM389" s="56"/>
      <c r="AN389" s="56"/>
      <c r="AO389" s="56"/>
      <c r="AP389" s="56"/>
      <c r="AQ389" s="56"/>
      <c r="AR389" s="56"/>
      <c r="AS389" s="56"/>
      <c r="AT389" s="56"/>
      <c r="AU389" s="56"/>
      <c r="AV389" s="56"/>
      <c r="AW389" s="56"/>
      <c r="AX389" s="56"/>
      <c r="AY389" s="56"/>
      <c r="AZ389" s="56"/>
      <c r="BA389" s="56"/>
      <c r="BB389" s="56"/>
      <c r="BC389" s="56"/>
      <c r="BD389" s="55"/>
      <c r="BE389" s="55"/>
      <c r="BF389" s="55"/>
      <c r="BG389" s="55"/>
      <c r="BH389" s="55"/>
      <c r="BI389" s="55"/>
      <c r="BJ389" s="55"/>
      <c r="BK389" s="146"/>
      <c r="BL389" s="146"/>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183" customFormat="1" outlineLevel="2" x14ac:dyDescent="0.25">
      <c r="A390" s="143"/>
      <c r="B390" s="143"/>
      <c r="C390" s="143"/>
      <c r="D390" s="184"/>
      <c r="E390" s="391"/>
      <c r="F390" s="186">
        <v>7</v>
      </c>
      <c r="G390" s="61"/>
      <c r="H390" s="60"/>
      <c r="I390" s="59"/>
      <c r="J390" s="59"/>
      <c r="K390" s="59"/>
      <c r="L390" s="59"/>
      <c r="M390" s="59"/>
      <c r="N390" s="58"/>
      <c r="O390" s="57">
        <v>0</v>
      </c>
      <c r="P390" s="57">
        <v>0</v>
      </c>
      <c r="Q390" s="57">
        <v>0</v>
      </c>
      <c r="R390" s="57"/>
      <c r="S390" s="55"/>
      <c r="T390" s="55"/>
      <c r="U390" s="55"/>
      <c r="V390" s="55"/>
      <c r="W390" s="55"/>
      <c r="X390" s="55"/>
      <c r="Y390" s="55"/>
      <c r="Z390" s="55"/>
      <c r="AA390" s="55"/>
      <c r="AB390" s="56"/>
      <c r="AC390" s="56"/>
      <c r="AD390" s="56"/>
      <c r="AE390" s="56"/>
      <c r="AF390" s="56"/>
      <c r="AG390" s="56"/>
      <c r="AH390" s="56"/>
      <c r="AI390" s="56"/>
      <c r="AJ390" s="56"/>
      <c r="AK390" s="56"/>
      <c r="AL390" s="56"/>
      <c r="AM390" s="56"/>
      <c r="AN390" s="56"/>
      <c r="AO390" s="56"/>
      <c r="AP390" s="56"/>
      <c r="AQ390" s="56"/>
      <c r="AR390" s="56"/>
      <c r="AS390" s="56"/>
      <c r="AT390" s="56"/>
      <c r="AU390" s="56"/>
      <c r="AV390" s="56"/>
      <c r="AW390" s="56"/>
      <c r="AX390" s="56"/>
      <c r="AY390" s="56"/>
      <c r="AZ390" s="56"/>
      <c r="BA390" s="56"/>
      <c r="BB390" s="56"/>
      <c r="BC390" s="56"/>
      <c r="BD390" s="55"/>
      <c r="BE390" s="55"/>
      <c r="BF390" s="55"/>
      <c r="BG390" s="55"/>
      <c r="BH390" s="55"/>
      <c r="BI390" s="55"/>
      <c r="BJ390" s="55"/>
      <c r="BK390" s="146"/>
      <c r="BL390" s="146"/>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183" customFormat="1" outlineLevel="2" x14ac:dyDescent="0.25">
      <c r="A391" s="143"/>
      <c r="B391" s="143"/>
      <c r="C391" s="143"/>
      <c r="D391" s="184"/>
      <c r="E391" s="391"/>
      <c r="F391" s="186">
        <v>8</v>
      </c>
      <c r="G391" s="61"/>
      <c r="H391" s="60"/>
      <c r="I391" s="59"/>
      <c r="J391" s="59"/>
      <c r="K391" s="59"/>
      <c r="L391" s="59"/>
      <c r="M391" s="59"/>
      <c r="N391" s="59"/>
      <c r="O391" s="58"/>
      <c r="P391" s="57">
        <v>0</v>
      </c>
      <c r="Q391" s="57">
        <v>0</v>
      </c>
      <c r="R391" s="57"/>
      <c r="S391" s="55"/>
      <c r="T391" s="55"/>
      <c r="U391" s="55"/>
      <c r="V391" s="55"/>
      <c r="W391" s="55"/>
      <c r="X391" s="55"/>
      <c r="Y391" s="55"/>
      <c r="Z391" s="55"/>
      <c r="AA391" s="55"/>
      <c r="AB391" s="56"/>
      <c r="AC391" s="56"/>
      <c r="AD391" s="56"/>
      <c r="AE391" s="56"/>
      <c r="AF391" s="56"/>
      <c r="AG391" s="56"/>
      <c r="AH391" s="56"/>
      <c r="AI391" s="56"/>
      <c r="AJ391" s="56"/>
      <c r="AK391" s="56"/>
      <c r="AL391" s="56"/>
      <c r="AM391" s="56"/>
      <c r="AN391" s="56"/>
      <c r="AO391" s="56"/>
      <c r="AP391" s="56"/>
      <c r="AQ391" s="56"/>
      <c r="AR391" s="56"/>
      <c r="AS391" s="56"/>
      <c r="AT391" s="56"/>
      <c r="AU391" s="56"/>
      <c r="AV391" s="56"/>
      <c r="AW391" s="56"/>
      <c r="AX391" s="56"/>
      <c r="AY391" s="56"/>
      <c r="AZ391" s="56"/>
      <c r="BA391" s="56"/>
      <c r="BB391" s="56"/>
      <c r="BC391" s="56"/>
      <c r="BD391" s="55"/>
      <c r="BE391" s="55"/>
      <c r="BF391" s="55"/>
      <c r="BG391" s="55"/>
      <c r="BH391" s="55"/>
      <c r="BI391" s="55"/>
      <c r="BJ391" s="55"/>
      <c r="BK391" s="146"/>
      <c r="BL391" s="146"/>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183" customFormat="1" outlineLevel="2" x14ac:dyDescent="0.25">
      <c r="A392" s="143"/>
      <c r="B392" s="143"/>
      <c r="C392" s="143"/>
      <c r="D392" s="184"/>
      <c r="E392" s="391"/>
      <c r="F392" s="186">
        <v>9</v>
      </c>
      <c r="G392" s="61"/>
      <c r="H392" s="60"/>
      <c r="I392" s="59"/>
      <c r="J392" s="59"/>
      <c r="K392" s="59"/>
      <c r="L392" s="59"/>
      <c r="M392" s="59"/>
      <c r="N392" s="59"/>
      <c r="O392" s="59"/>
      <c r="P392" s="58"/>
      <c r="Q392" s="57">
        <v>0</v>
      </c>
      <c r="R392" s="57"/>
      <c r="S392" s="55"/>
      <c r="T392" s="55"/>
      <c r="U392" s="55"/>
      <c r="V392" s="55"/>
      <c r="W392" s="55"/>
      <c r="X392" s="55"/>
      <c r="Y392" s="55"/>
      <c r="Z392" s="55"/>
      <c r="AA392" s="55"/>
      <c r="AB392" s="56"/>
      <c r="AC392" s="56"/>
      <c r="AD392" s="56"/>
      <c r="AE392" s="56"/>
      <c r="AF392" s="56"/>
      <c r="AG392" s="56"/>
      <c r="AH392" s="56"/>
      <c r="AI392" s="56"/>
      <c r="AJ392" s="56"/>
      <c r="AK392" s="56"/>
      <c r="AL392" s="56"/>
      <c r="AM392" s="56"/>
      <c r="AN392" s="56"/>
      <c r="AO392" s="56"/>
      <c r="AP392" s="56"/>
      <c r="AQ392" s="56"/>
      <c r="AR392" s="56"/>
      <c r="AS392" s="56"/>
      <c r="AT392" s="56"/>
      <c r="AU392" s="56"/>
      <c r="AV392" s="56"/>
      <c r="AW392" s="56"/>
      <c r="AX392" s="56"/>
      <c r="AY392" s="56"/>
      <c r="AZ392" s="56"/>
      <c r="BA392" s="56"/>
      <c r="BB392" s="56"/>
      <c r="BC392" s="56"/>
      <c r="BD392" s="55"/>
      <c r="BE392" s="55"/>
      <c r="BF392" s="55"/>
      <c r="BG392" s="55"/>
      <c r="BH392" s="55"/>
      <c r="BI392" s="55"/>
      <c r="BJ392" s="55"/>
      <c r="BK392" s="146"/>
      <c r="BL392" s="146"/>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183" customFormat="1" outlineLevel="2" x14ac:dyDescent="0.25">
      <c r="A393" s="143"/>
      <c r="B393" s="143"/>
      <c r="C393" s="143"/>
      <c r="D393" s="184"/>
      <c r="E393" s="391"/>
      <c r="F393" s="187">
        <v>10</v>
      </c>
      <c r="G393" s="61"/>
      <c r="H393" s="60"/>
      <c r="I393" s="59"/>
      <c r="J393" s="59"/>
      <c r="K393" s="59"/>
      <c r="L393" s="59"/>
      <c r="M393" s="59"/>
      <c r="N393" s="59"/>
      <c r="O393" s="59"/>
      <c r="P393" s="59"/>
      <c r="Q393" s="58"/>
      <c r="R393" s="57"/>
      <c r="S393" s="55"/>
      <c r="T393" s="55"/>
      <c r="U393" s="55"/>
      <c r="V393" s="55"/>
      <c r="W393" s="55"/>
      <c r="X393" s="55"/>
      <c r="Y393" s="55"/>
      <c r="Z393" s="55"/>
      <c r="AA393" s="55"/>
      <c r="AB393" s="56"/>
      <c r="AC393" s="56"/>
      <c r="AD393" s="56"/>
      <c r="AE393" s="56"/>
      <c r="AF393" s="56"/>
      <c r="AG393" s="56"/>
      <c r="AH393" s="56"/>
      <c r="AI393" s="56"/>
      <c r="AJ393" s="56"/>
      <c r="AK393" s="56"/>
      <c r="AL393" s="56"/>
      <c r="AM393" s="56"/>
      <c r="AN393" s="56"/>
      <c r="AO393" s="56"/>
      <c r="AP393" s="56"/>
      <c r="AQ393" s="56"/>
      <c r="AR393" s="56"/>
      <c r="AS393" s="56"/>
      <c r="AT393" s="56"/>
      <c r="AU393" s="56"/>
      <c r="AV393" s="56"/>
      <c r="AW393" s="56"/>
      <c r="AX393" s="56"/>
      <c r="AY393" s="56"/>
      <c r="AZ393" s="56"/>
      <c r="BA393" s="56"/>
      <c r="BB393" s="56"/>
      <c r="BC393" s="56"/>
      <c r="BD393" s="55"/>
      <c r="BE393" s="55"/>
      <c r="BF393" s="55"/>
      <c r="BG393" s="55"/>
      <c r="BH393" s="55"/>
      <c r="BI393" s="55"/>
      <c r="BJ393" s="55"/>
      <c r="BK393" s="146"/>
      <c r="BL393" s="146"/>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183" customFormat="1" outlineLevel="1" x14ac:dyDescent="0.25">
      <c r="A394" s="143"/>
      <c r="B394" s="143"/>
      <c r="C394" s="143"/>
      <c r="D394" s="184">
        <v>0</v>
      </c>
      <c r="E394" s="143"/>
      <c r="F394" s="143"/>
      <c r="G394" s="54"/>
      <c r="H394" s="189">
        <v>0</v>
      </c>
      <c r="I394" s="189">
        <v>0</v>
      </c>
      <c r="J394" s="189">
        <v>0</v>
      </c>
      <c r="K394" s="189">
        <v>0</v>
      </c>
      <c r="L394" s="189">
        <v>0</v>
      </c>
      <c r="M394" s="189">
        <v>0</v>
      </c>
      <c r="N394" s="189">
        <v>0</v>
      </c>
      <c r="O394" s="189">
        <v>0</v>
      </c>
      <c r="P394" s="189">
        <v>0</v>
      </c>
      <c r="Q394" s="189">
        <v>0</v>
      </c>
      <c r="R394" s="190"/>
      <c r="S394" s="191"/>
      <c r="T394" s="191"/>
      <c r="U394" s="191"/>
      <c r="V394" s="191"/>
      <c r="W394" s="191"/>
      <c r="X394" s="191"/>
      <c r="Y394" s="191"/>
      <c r="Z394" s="191"/>
      <c r="AA394" s="191"/>
      <c r="AB394" s="192"/>
      <c r="AC394" s="192"/>
      <c r="AD394" s="192"/>
      <c r="AE394" s="192"/>
      <c r="AF394" s="192"/>
      <c r="AG394" s="192"/>
      <c r="AH394" s="192"/>
      <c r="AI394" s="192"/>
      <c r="AJ394" s="192"/>
      <c r="AK394" s="192"/>
      <c r="AL394" s="192"/>
      <c r="AM394" s="192"/>
      <c r="AN394" s="192"/>
      <c r="AO394" s="192"/>
      <c r="AP394" s="192"/>
      <c r="AQ394" s="192"/>
      <c r="AR394" s="192"/>
      <c r="AS394" s="192"/>
      <c r="AT394" s="192"/>
      <c r="AU394" s="192"/>
      <c r="AV394" s="192"/>
      <c r="AW394" s="192"/>
      <c r="AX394" s="192"/>
      <c r="AY394" s="192"/>
      <c r="AZ394" s="192"/>
      <c r="BA394" s="192"/>
      <c r="BB394" s="192"/>
      <c r="BC394" s="192"/>
      <c r="BD394" s="191"/>
      <c r="BE394" s="191"/>
      <c r="BF394" s="191"/>
      <c r="BG394" s="191"/>
      <c r="BH394" s="191"/>
      <c r="BI394" s="191"/>
      <c r="BJ394" s="191"/>
      <c r="BK394" s="146"/>
      <c r="BL394" s="146"/>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183" customFormat="1" outlineLevel="2" x14ac:dyDescent="0.25">
      <c r="A395" s="143"/>
      <c r="B395" s="143"/>
      <c r="C395" s="180">
        <v>0</v>
      </c>
      <c r="D395" s="188"/>
      <c r="E395" s="182" t="s">
        <v>23</v>
      </c>
      <c r="F395" s="181"/>
      <c r="G395" s="66"/>
      <c r="H395" s="65">
        <v>0</v>
      </c>
      <c r="I395" s="65">
        <v>0</v>
      </c>
      <c r="J395" s="65">
        <v>0</v>
      </c>
      <c r="K395" s="65">
        <v>0</v>
      </c>
      <c r="L395" s="65">
        <v>0</v>
      </c>
      <c r="M395" s="65">
        <v>0</v>
      </c>
      <c r="N395" s="65">
        <v>0</v>
      </c>
      <c r="O395" s="65">
        <v>0</v>
      </c>
      <c r="P395" s="65">
        <v>0</v>
      </c>
      <c r="Q395" s="65">
        <v>0</v>
      </c>
      <c r="R395" s="65"/>
      <c r="S395" s="55"/>
      <c r="T395" s="55"/>
      <c r="U395" s="55"/>
      <c r="V395" s="55"/>
      <c r="W395" s="55"/>
      <c r="X395" s="55"/>
      <c r="Y395" s="55"/>
      <c r="Z395" s="55"/>
      <c r="AA395" s="55"/>
      <c r="AB395" s="56"/>
      <c r="AC395" s="56"/>
      <c r="AD395" s="56"/>
      <c r="AE395" s="56"/>
      <c r="AF395" s="56"/>
      <c r="AG395" s="56"/>
      <c r="AH395" s="56"/>
      <c r="AI395" s="56"/>
      <c r="AJ395" s="56"/>
      <c r="AK395" s="56"/>
      <c r="AL395" s="56"/>
      <c r="AM395" s="56"/>
      <c r="AN395" s="56"/>
      <c r="AO395" s="56"/>
      <c r="AP395" s="56"/>
      <c r="AQ395" s="56"/>
      <c r="AR395" s="56"/>
      <c r="AS395" s="56"/>
      <c r="AT395" s="56"/>
      <c r="AU395" s="56"/>
      <c r="AV395" s="56"/>
      <c r="AW395" s="56"/>
      <c r="AX395" s="56"/>
      <c r="AY395" s="56"/>
      <c r="AZ395" s="56"/>
      <c r="BA395" s="56"/>
      <c r="BB395" s="56"/>
      <c r="BC395" s="56"/>
      <c r="BD395" s="55"/>
      <c r="BE395" s="55"/>
      <c r="BF395" s="55"/>
      <c r="BG395" s="55"/>
      <c r="BH395" s="55"/>
      <c r="BI395" s="55"/>
      <c r="BJ395" s="55"/>
      <c r="BK395" s="146"/>
      <c r="BL395" s="146"/>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183" customFormat="1" ht="12.75" customHeight="1" outlineLevel="2" x14ac:dyDescent="0.25">
      <c r="A396" s="143"/>
      <c r="B396" s="143"/>
      <c r="C396" s="143"/>
      <c r="D396" s="184"/>
      <c r="E396" s="390" t="s">
        <v>43</v>
      </c>
      <c r="F396" s="186">
        <v>0</v>
      </c>
      <c r="G396" s="54"/>
      <c r="H396" s="57"/>
      <c r="I396" s="57"/>
      <c r="J396" s="57"/>
      <c r="K396" s="57"/>
      <c r="L396" s="57"/>
      <c r="M396" s="64"/>
      <c r="N396" s="63"/>
      <c r="O396" s="57"/>
      <c r="P396" s="57"/>
      <c r="Q396" s="57"/>
      <c r="R396" s="57"/>
      <c r="S396" s="55"/>
      <c r="T396" s="55"/>
      <c r="U396" s="55"/>
      <c r="V396" s="55"/>
      <c r="W396" s="55"/>
      <c r="X396" s="55"/>
      <c r="Y396" s="55"/>
      <c r="Z396" s="55"/>
      <c r="AA396" s="55"/>
      <c r="AB396" s="56"/>
      <c r="AC396" s="56"/>
      <c r="AD396" s="56"/>
      <c r="AE396" s="56"/>
      <c r="AF396" s="56"/>
      <c r="AG396" s="56"/>
      <c r="AH396" s="56"/>
      <c r="AI396" s="56"/>
      <c r="AJ396" s="56"/>
      <c r="AK396" s="56"/>
      <c r="AL396" s="56"/>
      <c r="AM396" s="56"/>
      <c r="AN396" s="56"/>
      <c r="AO396" s="56"/>
      <c r="AP396" s="56"/>
      <c r="AQ396" s="56"/>
      <c r="AR396" s="56"/>
      <c r="AS396" s="56"/>
      <c r="AT396" s="56"/>
      <c r="AU396" s="56"/>
      <c r="AV396" s="56"/>
      <c r="AW396" s="56"/>
      <c r="AX396" s="56"/>
      <c r="AY396" s="56"/>
      <c r="AZ396" s="56"/>
      <c r="BA396" s="56"/>
      <c r="BB396" s="56"/>
      <c r="BC396" s="56"/>
      <c r="BD396" s="55"/>
      <c r="BE396" s="55"/>
      <c r="BF396" s="55"/>
      <c r="BG396" s="55"/>
      <c r="BH396" s="55"/>
      <c r="BI396" s="55"/>
      <c r="BJ396" s="55"/>
      <c r="BK396" s="146"/>
      <c r="BL396" s="14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183" customFormat="1" outlineLevel="2" x14ac:dyDescent="0.25">
      <c r="A397" s="143"/>
      <c r="B397" s="143"/>
      <c r="C397" s="143"/>
      <c r="D397" s="184"/>
      <c r="E397" s="391"/>
      <c r="F397" s="186">
        <v>1</v>
      </c>
      <c r="G397" s="54"/>
      <c r="H397" s="62"/>
      <c r="I397" s="57">
        <v>0</v>
      </c>
      <c r="J397" s="57">
        <v>0</v>
      </c>
      <c r="K397" s="57">
        <v>0</v>
      </c>
      <c r="L397" s="57">
        <v>0</v>
      </c>
      <c r="M397" s="57">
        <v>0</v>
      </c>
      <c r="N397" s="57">
        <v>0</v>
      </c>
      <c r="O397" s="57">
        <v>0</v>
      </c>
      <c r="P397" s="57">
        <v>0</v>
      </c>
      <c r="Q397" s="57">
        <v>0</v>
      </c>
      <c r="R397" s="57"/>
      <c r="S397" s="55"/>
      <c r="T397" s="55"/>
      <c r="U397" s="55"/>
      <c r="V397" s="55"/>
      <c r="W397" s="55"/>
      <c r="X397" s="55"/>
      <c r="Y397" s="55"/>
      <c r="Z397" s="55"/>
      <c r="AA397" s="55"/>
      <c r="AB397" s="56"/>
      <c r="AC397" s="56"/>
      <c r="AD397" s="56"/>
      <c r="AE397" s="56"/>
      <c r="AF397" s="56"/>
      <c r="AG397" s="56"/>
      <c r="AH397" s="56"/>
      <c r="AI397" s="56"/>
      <c r="AJ397" s="56"/>
      <c r="AK397" s="56"/>
      <c r="AL397" s="56"/>
      <c r="AM397" s="56"/>
      <c r="AN397" s="56"/>
      <c r="AO397" s="56"/>
      <c r="AP397" s="56"/>
      <c r="AQ397" s="56"/>
      <c r="AR397" s="56"/>
      <c r="AS397" s="56"/>
      <c r="AT397" s="56"/>
      <c r="AU397" s="56"/>
      <c r="AV397" s="56"/>
      <c r="AW397" s="56"/>
      <c r="AX397" s="56"/>
      <c r="AY397" s="56"/>
      <c r="AZ397" s="56"/>
      <c r="BA397" s="56"/>
      <c r="BB397" s="56"/>
      <c r="BC397" s="56"/>
      <c r="BD397" s="55"/>
      <c r="BE397" s="55"/>
      <c r="BF397" s="55"/>
      <c r="BG397" s="55"/>
      <c r="BH397" s="55"/>
      <c r="BI397" s="55"/>
      <c r="BJ397" s="55"/>
      <c r="BK397" s="146"/>
      <c r="BL397" s="146"/>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183" customFormat="1" outlineLevel="2" x14ac:dyDescent="0.25">
      <c r="A398" s="143"/>
      <c r="B398" s="143"/>
      <c r="C398" s="143"/>
      <c r="D398" s="184"/>
      <c r="E398" s="391"/>
      <c r="F398" s="186">
        <v>2</v>
      </c>
      <c r="G398" s="54"/>
      <c r="H398" s="60"/>
      <c r="I398" s="58"/>
      <c r="J398" s="57">
        <v>0</v>
      </c>
      <c r="K398" s="57">
        <v>0</v>
      </c>
      <c r="L398" s="57">
        <v>0</v>
      </c>
      <c r="M398" s="57">
        <v>0</v>
      </c>
      <c r="N398" s="57">
        <v>0</v>
      </c>
      <c r="O398" s="57">
        <v>0</v>
      </c>
      <c r="P398" s="57">
        <v>0</v>
      </c>
      <c r="Q398" s="57">
        <v>0</v>
      </c>
      <c r="R398" s="57"/>
      <c r="S398" s="55"/>
      <c r="T398" s="55"/>
      <c r="U398" s="55"/>
      <c r="V398" s="55"/>
      <c r="W398" s="55"/>
      <c r="X398" s="55"/>
      <c r="Y398" s="55"/>
      <c r="Z398" s="55"/>
      <c r="AA398" s="55"/>
      <c r="AB398" s="56"/>
      <c r="AC398" s="56"/>
      <c r="AD398" s="56"/>
      <c r="AE398" s="56"/>
      <c r="AF398" s="56"/>
      <c r="AG398" s="56"/>
      <c r="AH398" s="56"/>
      <c r="AI398" s="56"/>
      <c r="AJ398" s="56"/>
      <c r="AK398" s="56"/>
      <c r="AL398" s="56"/>
      <c r="AM398" s="56"/>
      <c r="AN398" s="56"/>
      <c r="AO398" s="56"/>
      <c r="AP398" s="56"/>
      <c r="AQ398" s="56"/>
      <c r="AR398" s="56"/>
      <c r="AS398" s="56"/>
      <c r="AT398" s="56"/>
      <c r="AU398" s="56"/>
      <c r="AV398" s="56"/>
      <c r="AW398" s="56"/>
      <c r="AX398" s="56"/>
      <c r="AY398" s="56"/>
      <c r="AZ398" s="56"/>
      <c r="BA398" s="56"/>
      <c r="BB398" s="56"/>
      <c r="BC398" s="56"/>
      <c r="BD398" s="55"/>
      <c r="BE398" s="55"/>
      <c r="BF398" s="55"/>
      <c r="BG398" s="55"/>
      <c r="BH398" s="55"/>
      <c r="BI398" s="55"/>
      <c r="BJ398" s="55"/>
      <c r="BK398" s="146"/>
      <c r="BL398" s="146"/>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183" customFormat="1" outlineLevel="2" x14ac:dyDescent="0.25">
      <c r="A399" s="143"/>
      <c r="B399" s="143"/>
      <c r="C399" s="143"/>
      <c r="D399" s="184"/>
      <c r="E399" s="391"/>
      <c r="F399" s="186">
        <v>3</v>
      </c>
      <c r="G399" s="54"/>
      <c r="H399" s="60"/>
      <c r="I399" s="59"/>
      <c r="J399" s="58"/>
      <c r="K399" s="57">
        <v>0</v>
      </c>
      <c r="L399" s="57">
        <v>0</v>
      </c>
      <c r="M399" s="57">
        <v>0</v>
      </c>
      <c r="N399" s="57">
        <v>0</v>
      </c>
      <c r="O399" s="57">
        <v>0</v>
      </c>
      <c r="P399" s="57">
        <v>0</v>
      </c>
      <c r="Q399" s="57">
        <v>0</v>
      </c>
      <c r="R399" s="57"/>
      <c r="S399" s="55"/>
      <c r="T399" s="55"/>
      <c r="U399" s="55"/>
      <c r="V399" s="55"/>
      <c r="W399" s="55"/>
      <c r="X399" s="55"/>
      <c r="Y399" s="55"/>
      <c r="Z399" s="55"/>
      <c r="AA399" s="55"/>
      <c r="AB399" s="56"/>
      <c r="AC399" s="56"/>
      <c r="AD399" s="56"/>
      <c r="AE399" s="56"/>
      <c r="AF399" s="56"/>
      <c r="AG399" s="56"/>
      <c r="AH399" s="56"/>
      <c r="AI399" s="56"/>
      <c r="AJ399" s="56"/>
      <c r="AK399" s="56"/>
      <c r="AL399" s="56"/>
      <c r="AM399" s="56"/>
      <c r="AN399" s="56"/>
      <c r="AO399" s="56"/>
      <c r="AP399" s="56"/>
      <c r="AQ399" s="56"/>
      <c r="AR399" s="56"/>
      <c r="AS399" s="56"/>
      <c r="AT399" s="56"/>
      <c r="AU399" s="56"/>
      <c r="AV399" s="56"/>
      <c r="AW399" s="56"/>
      <c r="AX399" s="56"/>
      <c r="AY399" s="56"/>
      <c r="AZ399" s="56"/>
      <c r="BA399" s="56"/>
      <c r="BB399" s="56"/>
      <c r="BC399" s="56"/>
      <c r="BD399" s="55"/>
      <c r="BE399" s="55"/>
      <c r="BF399" s="55"/>
      <c r="BG399" s="55"/>
      <c r="BH399" s="55"/>
      <c r="BI399" s="55"/>
      <c r="BJ399" s="55"/>
      <c r="BK399" s="146"/>
      <c r="BL399" s="146"/>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183" customFormat="1" outlineLevel="2" x14ac:dyDescent="0.25">
      <c r="A400" s="143"/>
      <c r="B400" s="143"/>
      <c r="C400" s="143"/>
      <c r="D400" s="184"/>
      <c r="E400" s="391"/>
      <c r="F400" s="186">
        <v>4</v>
      </c>
      <c r="G400" s="54"/>
      <c r="H400" s="60"/>
      <c r="I400" s="59"/>
      <c r="J400" s="59"/>
      <c r="K400" s="58"/>
      <c r="L400" s="57">
        <v>0</v>
      </c>
      <c r="M400" s="57">
        <v>0</v>
      </c>
      <c r="N400" s="57">
        <v>0</v>
      </c>
      <c r="O400" s="57">
        <v>0</v>
      </c>
      <c r="P400" s="57">
        <v>0</v>
      </c>
      <c r="Q400" s="57">
        <v>0</v>
      </c>
      <c r="R400" s="57"/>
      <c r="S400" s="55"/>
      <c r="T400" s="55"/>
      <c r="U400" s="55"/>
      <c r="V400" s="55"/>
      <c r="W400" s="55"/>
      <c r="X400" s="55"/>
      <c r="Y400" s="55"/>
      <c r="Z400" s="55"/>
      <c r="AA400" s="55"/>
      <c r="AB400" s="56"/>
      <c r="AC400" s="56"/>
      <c r="AD400" s="56"/>
      <c r="AE400" s="56"/>
      <c r="AF400" s="56"/>
      <c r="AG400" s="56"/>
      <c r="AH400" s="56"/>
      <c r="AI400" s="56"/>
      <c r="AJ400" s="56"/>
      <c r="AK400" s="56"/>
      <c r="AL400" s="56"/>
      <c r="AM400" s="56"/>
      <c r="AN400" s="56"/>
      <c r="AO400" s="56"/>
      <c r="AP400" s="56"/>
      <c r="AQ400" s="56"/>
      <c r="AR400" s="56"/>
      <c r="AS400" s="56"/>
      <c r="AT400" s="56"/>
      <c r="AU400" s="56"/>
      <c r="AV400" s="56"/>
      <c r="AW400" s="56"/>
      <c r="AX400" s="56"/>
      <c r="AY400" s="56"/>
      <c r="AZ400" s="56"/>
      <c r="BA400" s="56"/>
      <c r="BB400" s="56"/>
      <c r="BC400" s="56"/>
      <c r="BD400" s="55"/>
      <c r="BE400" s="55"/>
      <c r="BF400" s="55"/>
      <c r="BG400" s="55"/>
      <c r="BH400" s="55"/>
      <c r="BI400" s="55"/>
      <c r="BJ400" s="55"/>
      <c r="BK400" s="146"/>
      <c r="BL400" s="146"/>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183" customFormat="1" outlineLevel="2" x14ac:dyDescent="0.25">
      <c r="A401" s="143"/>
      <c r="B401" s="143"/>
      <c r="C401" s="143"/>
      <c r="D401" s="184"/>
      <c r="E401" s="391"/>
      <c r="F401" s="186">
        <v>5</v>
      </c>
      <c r="G401" s="61"/>
      <c r="H401" s="60"/>
      <c r="I401" s="59"/>
      <c r="J401" s="59"/>
      <c r="K401" s="59"/>
      <c r="L401" s="58"/>
      <c r="M401" s="57">
        <v>0</v>
      </c>
      <c r="N401" s="57">
        <v>0</v>
      </c>
      <c r="O401" s="57">
        <v>0</v>
      </c>
      <c r="P401" s="57">
        <v>0</v>
      </c>
      <c r="Q401" s="57">
        <v>0</v>
      </c>
      <c r="R401" s="57"/>
      <c r="S401" s="55"/>
      <c r="T401" s="55"/>
      <c r="U401" s="55"/>
      <c r="V401" s="55"/>
      <c r="W401" s="55"/>
      <c r="X401" s="55"/>
      <c r="Y401" s="55"/>
      <c r="Z401" s="55"/>
      <c r="AA401" s="55"/>
      <c r="AB401" s="56"/>
      <c r="AC401" s="56"/>
      <c r="AD401" s="56"/>
      <c r="AE401" s="56"/>
      <c r="AF401" s="56"/>
      <c r="AG401" s="56"/>
      <c r="AH401" s="56"/>
      <c r="AI401" s="56"/>
      <c r="AJ401" s="56"/>
      <c r="AK401" s="56"/>
      <c r="AL401" s="56"/>
      <c r="AM401" s="56"/>
      <c r="AN401" s="56"/>
      <c r="AO401" s="56"/>
      <c r="AP401" s="56"/>
      <c r="AQ401" s="56"/>
      <c r="AR401" s="56"/>
      <c r="AS401" s="56"/>
      <c r="AT401" s="56"/>
      <c r="AU401" s="56"/>
      <c r="AV401" s="56"/>
      <c r="AW401" s="56"/>
      <c r="AX401" s="56"/>
      <c r="AY401" s="56"/>
      <c r="AZ401" s="56"/>
      <c r="BA401" s="56"/>
      <c r="BB401" s="56"/>
      <c r="BC401" s="56"/>
      <c r="BD401" s="55"/>
      <c r="BE401" s="55"/>
      <c r="BF401" s="55"/>
      <c r="BG401" s="55"/>
      <c r="BH401" s="55"/>
      <c r="BI401" s="55"/>
      <c r="BJ401" s="55"/>
      <c r="BK401" s="146"/>
      <c r="BL401" s="146"/>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183" customFormat="1" outlineLevel="2" x14ac:dyDescent="0.25">
      <c r="A402" s="143"/>
      <c r="B402" s="143"/>
      <c r="C402" s="143"/>
      <c r="D402" s="184"/>
      <c r="E402" s="391"/>
      <c r="F402" s="186">
        <v>6</v>
      </c>
      <c r="G402" s="61"/>
      <c r="H402" s="60"/>
      <c r="I402" s="59"/>
      <c r="J402" s="59"/>
      <c r="K402" s="59"/>
      <c r="L402" s="59"/>
      <c r="M402" s="58"/>
      <c r="N402" s="57">
        <v>0</v>
      </c>
      <c r="O402" s="57">
        <v>0</v>
      </c>
      <c r="P402" s="57">
        <v>0</v>
      </c>
      <c r="Q402" s="57">
        <v>0</v>
      </c>
      <c r="R402" s="57"/>
      <c r="S402" s="55"/>
      <c r="T402" s="55"/>
      <c r="U402" s="55"/>
      <c r="V402" s="55"/>
      <c r="W402" s="55"/>
      <c r="X402" s="55"/>
      <c r="Y402" s="55"/>
      <c r="Z402" s="55"/>
      <c r="AA402" s="55"/>
      <c r="AB402" s="56"/>
      <c r="AC402" s="56"/>
      <c r="AD402" s="56"/>
      <c r="AE402" s="56"/>
      <c r="AF402" s="56"/>
      <c r="AG402" s="56"/>
      <c r="AH402" s="56"/>
      <c r="AI402" s="56"/>
      <c r="AJ402" s="56"/>
      <c r="AK402" s="56"/>
      <c r="AL402" s="56"/>
      <c r="AM402" s="56"/>
      <c r="AN402" s="56"/>
      <c r="AO402" s="56"/>
      <c r="AP402" s="56"/>
      <c r="AQ402" s="56"/>
      <c r="AR402" s="56"/>
      <c r="AS402" s="56"/>
      <c r="AT402" s="56"/>
      <c r="AU402" s="56"/>
      <c r="AV402" s="56"/>
      <c r="AW402" s="56"/>
      <c r="AX402" s="56"/>
      <c r="AY402" s="56"/>
      <c r="AZ402" s="56"/>
      <c r="BA402" s="56"/>
      <c r="BB402" s="56"/>
      <c r="BC402" s="56"/>
      <c r="BD402" s="55"/>
      <c r="BE402" s="55"/>
      <c r="BF402" s="55"/>
      <c r="BG402" s="55"/>
      <c r="BH402" s="55"/>
      <c r="BI402" s="55"/>
      <c r="BJ402" s="55"/>
      <c r="BK402" s="146"/>
      <c r="BL402" s="146"/>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183" customFormat="1" outlineLevel="2" x14ac:dyDescent="0.25">
      <c r="A403" s="143"/>
      <c r="B403" s="143"/>
      <c r="C403" s="143"/>
      <c r="D403" s="184"/>
      <c r="E403" s="391"/>
      <c r="F403" s="186">
        <v>7</v>
      </c>
      <c r="G403" s="61"/>
      <c r="H403" s="60"/>
      <c r="I403" s="59"/>
      <c r="J403" s="59"/>
      <c r="K403" s="59"/>
      <c r="L403" s="59"/>
      <c r="M403" s="59"/>
      <c r="N403" s="58"/>
      <c r="O403" s="57">
        <v>0</v>
      </c>
      <c r="P403" s="57">
        <v>0</v>
      </c>
      <c r="Q403" s="57">
        <v>0</v>
      </c>
      <c r="R403" s="57"/>
      <c r="S403" s="55"/>
      <c r="T403" s="55"/>
      <c r="U403" s="55"/>
      <c r="V403" s="55"/>
      <c r="W403" s="55"/>
      <c r="X403" s="55"/>
      <c r="Y403" s="55"/>
      <c r="Z403" s="55"/>
      <c r="AA403" s="55"/>
      <c r="AB403" s="56"/>
      <c r="AC403" s="56"/>
      <c r="AD403" s="56"/>
      <c r="AE403" s="56"/>
      <c r="AF403" s="56"/>
      <c r="AG403" s="56"/>
      <c r="AH403" s="56"/>
      <c r="AI403" s="56"/>
      <c r="AJ403" s="56"/>
      <c r="AK403" s="56"/>
      <c r="AL403" s="56"/>
      <c r="AM403" s="56"/>
      <c r="AN403" s="56"/>
      <c r="AO403" s="56"/>
      <c r="AP403" s="56"/>
      <c r="AQ403" s="56"/>
      <c r="AR403" s="56"/>
      <c r="AS403" s="56"/>
      <c r="AT403" s="56"/>
      <c r="AU403" s="56"/>
      <c r="AV403" s="56"/>
      <c r="AW403" s="56"/>
      <c r="AX403" s="56"/>
      <c r="AY403" s="56"/>
      <c r="AZ403" s="56"/>
      <c r="BA403" s="56"/>
      <c r="BB403" s="56"/>
      <c r="BC403" s="56"/>
      <c r="BD403" s="55"/>
      <c r="BE403" s="55"/>
      <c r="BF403" s="55"/>
      <c r="BG403" s="55"/>
      <c r="BH403" s="55"/>
      <c r="BI403" s="55"/>
      <c r="BJ403" s="55"/>
      <c r="BK403" s="146"/>
      <c r="BL403" s="146"/>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183" customFormat="1" outlineLevel="2" x14ac:dyDescent="0.25">
      <c r="A404" s="143"/>
      <c r="B404" s="143"/>
      <c r="C404" s="143"/>
      <c r="D404" s="184"/>
      <c r="E404" s="391"/>
      <c r="F404" s="186">
        <v>8</v>
      </c>
      <c r="G404" s="61"/>
      <c r="H404" s="60"/>
      <c r="I404" s="59"/>
      <c r="J404" s="59"/>
      <c r="K404" s="59"/>
      <c r="L404" s="59"/>
      <c r="M404" s="59"/>
      <c r="N404" s="59"/>
      <c r="O404" s="58"/>
      <c r="P404" s="57">
        <v>0</v>
      </c>
      <c r="Q404" s="57">
        <v>0</v>
      </c>
      <c r="R404" s="57"/>
      <c r="S404" s="55"/>
      <c r="T404" s="55"/>
      <c r="U404" s="55"/>
      <c r="V404" s="55"/>
      <c r="W404" s="55"/>
      <c r="X404" s="55"/>
      <c r="Y404" s="55"/>
      <c r="Z404" s="55"/>
      <c r="AA404" s="55"/>
      <c r="AB404" s="56"/>
      <c r="AC404" s="56"/>
      <c r="AD404" s="56"/>
      <c r="AE404" s="56"/>
      <c r="AF404" s="56"/>
      <c r="AG404" s="56"/>
      <c r="AH404" s="56"/>
      <c r="AI404" s="56"/>
      <c r="AJ404" s="56"/>
      <c r="AK404" s="56"/>
      <c r="AL404" s="56"/>
      <c r="AM404" s="56"/>
      <c r="AN404" s="56"/>
      <c r="AO404" s="56"/>
      <c r="AP404" s="56"/>
      <c r="AQ404" s="56"/>
      <c r="AR404" s="56"/>
      <c r="AS404" s="56"/>
      <c r="AT404" s="56"/>
      <c r="AU404" s="56"/>
      <c r="AV404" s="56"/>
      <c r="AW404" s="56"/>
      <c r="AX404" s="56"/>
      <c r="AY404" s="56"/>
      <c r="AZ404" s="56"/>
      <c r="BA404" s="56"/>
      <c r="BB404" s="56"/>
      <c r="BC404" s="56"/>
      <c r="BD404" s="55"/>
      <c r="BE404" s="55"/>
      <c r="BF404" s="55"/>
      <c r="BG404" s="55"/>
      <c r="BH404" s="55"/>
      <c r="BI404" s="55"/>
      <c r="BJ404" s="55"/>
      <c r="BK404" s="146"/>
      <c r="BL404" s="146"/>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183" customFormat="1" outlineLevel="2" x14ac:dyDescent="0.25">
      <c r="A405" s="143"/>
      <c r="B405" s="143"/>
      <c r="C405" s="143"/>
      <c r="D405" s="184"/>
      <c r="E405" s="391"/>
      <c r="F405" s="186">
        <v>9</v>
      </c>
      <c r="G405" s="61"/>
      <c r="H405" s="60"/>
      <c r="I405" s="59"/>
      <c r="J405" s="59"/>
      <c r="K405" s="59"/>
      <c r="L405" s="59"/>
      <c r="M405" s="59"/>
      <c r="N405" s="59"/>
      <c r="O405" s="59"/>
      <c r="P405" s="58"/>
      <c r="Q405" s="57">
        <v>0</v>
      </c>
      <c r="R405" s="57"/>
      <c r="S405" s="55"/>
      <c r="T405" s="55"/>
      <c r="U405" s="55"/>
      <c r="V405" s="55"/>
      <c r="W405" s="55"/>
      <c r="X405" s="55"/>
      <c r="Y405" s="55"/>
      <c r="Z405" s="55"/>
      <c r="AA405" s="55"/>
      <c r="AB405" s="56"/>
      <c r="AC405" s="56"/>
      <c r="AD405" s="56"/>
      <c r="AE405" s="56"/>
      <c r="AF405" s="56"/>
      <c r="AG405" s="56"/>
      <c r="AH405" s="56"/>
      <c r="AI405" s="56"/>
      <c r="AJ405" s="56"/>
      <c r="AK405" s="56"/>
      <c r="AL405" s="56"/>
      <c r="AM405" s="56"/>
      <c r="AN405" s="56"/>
      <c r="AO405" s="56"/>
      <c r="AP405" s="56"/>
      <c r="AQ405" s="56"/>
      <c r="AR405" s="56"/>
      <c r="AS405" s="56"/>
      <c r="AT405" s="56"/>
      <c r="AU405" s="56"/>
      <c r="AV405" s="56"/>
      <c r="AW405" s="56"/>
      <c r="AX405" s="56"/>
      <c r="AY405" s="56"/>
      <c r="AZ405" s="56"/>
      <c r="BA405" s="56"/>
      <c r="BB405" s="56"/>
      <c r="BC405" s="56"/>
      <c r="BD405" s="55"/>
      <c r="BE405" s="55"/>
      <c r="BF405" s="55"/>
      <c r="BG405" s="55"/>
      <c r="BH405" s="55"/>
      <c r="BI405" s="55"/>
      <c r="BJ405" s="55"/>
      <c r="BK405" s="146"/>
      <c r="BL405" s="146"/>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183" customFormat="1" outlineLevel="2" x14ac:dyDescent="0.25">
      <c r="A406" s="143"/>
      <c r="B406" s="143"/>
      <c r="C406" s="143"/>
      <c r="D406" s="184"/>
      <c r="E406" s="391"/>
      <c r="F406" s="187">
        <v>10</v>
      </c>
      <c r="G406" s="61"/>
      <c r="H406" s="60"/>
      <c r="I406" s="59"/>
      <c r="J406" s="59"/>
      <c r="K406" s="59"/>
      <c r="L406" s="59"/>
      <c r="M406" s="59"/>
      <c r="N406" s="59"/>
      <c r="O406" s="59"/>
      <c r="P406" s="59"/>
      <c r="Q406" s="58"/>
      <c r="R406" s="57"/>
      <c r="S406" s="55"/>
      <c r="T406" s="55"/>
      <c r="U406" s="55"/>
      <c r="V406" s="55"/>
      <c r="W406" s="55"/>
      <c r="X406" s="55"/>
      <c r="Y406" s="55"/>
      <c r="Z406" s="55"/>
      <c r="AA406" s="55"/>
      <c r="AB406" s="56"/>
      <c r="AC406" s="56"/>
      <c r="AD406" s="56"/>
      <c r="AE406" s="56"/>
      <c r="AF406" s="56"/>
      <c r="AG406" s="56"/>
      <c r="AH406" s="56"/>
      <c r="AI406" s="56"/>
      <c r="AJ406" s="56"/>
      <c r="AK406" s="56"/>
      <c r="AL406" s="56"/>
      <c r="AM406" s="56"/>
      <c r="AN406" s="56"/>
      <c r="AO406" s="56"/>
      <c r="AP406" s="56"/>
      <c r="AQ406" s="56"/>
      <c r="AR406" s="56"/>
      <c r="AS406" s="56"/>
      <c r="AT406" s="56"/>
      <c r="AU406" s="56"/>
      <c r="AV406" s="56"/>
      <c r="AW406" s="56"/>
      <c r="AX406" s="56"/>
      <c r="AY406" s="56"/>
      <c r="AZ406" s="56"/>
      <c r="BA406" s="56"/>
      <c r="BB406" s="56"/>
      <c r="BC406" s="56"/>
      <c r="BD406" s="55"/>
      <c r="BE406" s="55"/>
      <c r="BF406" s="55"/>
      <c r="BG406" s="55"/>
      <c r="BH406" s="55"/>
      <c r="BI406" s="55"/>
      <c r="BJ406" s="55"/>
      <c r="BK406" s="146"/>
      <c r="BL406" s="14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183" customFormat="1" outlineLevel="1" x14ac:dyDescent="0.25">
      <c r="A407" s="143"/>
      <c r="B407" s="143"/>
      <c r="C407" s="143"/>
      <c r="D407" s="184">
        <v>0</v>
      </c>
      <c r="E407" s="143"/>
      <c r="F407" s="143"/>
      <c r="G407" s="54"/>
      <c r="H407" s="189">
        <v>0</v>
      </c>
      <c r="I407" s="189">
        <v>0</v>
      </c>
      <c r="J407" s="189">
        <v>0</v>
      </c>
      <c r="K407" s="189">
        <v>0</v>
      </c>
      <c r="L407" s="189">
        <v>0</v>
      </c>
      <c r="M407" s="189">
        <v>0</v>
      </c>
      <c r="N407" s="189">
        <v>0</v>
      </c>
      <c r="O407" s="189">
        <v>0</v>
      </c>
      <c r="P407" s="189">
        <v>0</v>
      </c>
      <c r="Q407" s="189">
        <v>0</v>
      </c>
      <c r="R407" s="190"/>
      <c r="S407" s="191"/>
      <c r="T407" s="191"/>
      <c r="U407" s="191"/>
      <c r="V407" s="191"/>
      <c r="W407" s="191"/>
      <c r="X407" s="191"/>
      <c r="Y407" s="191"/>
      <c r="Z407" s="191"/>
      <c r="AA407" s="191"/>
      <c r="AB407" s="192"/>
      <c r="AC407" s="192"/>
      <c r="AD407" s="192"/>
      <c r="AE407" s="192"/>
      <c r="AF407" s="192"/>
      <c r="AG407" s="192"/>
      <c r="AH407" s="192"/>
      <c r="AI407" s="192"/>
      <c r="AJ407" s="192"/>
      <c r="AK407" s="192"/>
      <c r="AL407" s="192"/>
      <c r="AM407" s="192"/>
      <c r="AN407" s="192"/>
      <c r="AO407" s="192"/>
      <c r="AP407" s="192"/>
      <c r="AQ407" s="192"/>
      <c r="AR407" s="192"/>
      <c r="AS407" s="192"/>
      <c r="AT407" s="192"/>
      <c r="AU407" s="192"/>
      <c r="AV407" s="192"/>
      <c r="AW407" s="192"/>
      <c r="AX407" s="192"/>
      <c r="AY407" s="192"/>
      <c r="AZ407" s="192"/>
      <c r="BA407" s="192"/>
      <c r="BB407" s="192"/>
      <c r="BC407" s="192"/>
      <c r="BD407" s="191"/>
      <c r="BE407" s="191"/>
      <c r="BF407" s="191"/>
      <c r="BG407" s="191"/>
      <c r="BH407" s="191"/>
      <c r="BI407" s="191"/>
      <c r="BJ407" s="191"/>
      <c r="BK407" s="146"/>
      <c r="BL407" s="146"/>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183" customFormat="1" outlineLevel="2" x14ac:dyDescent="0.25">
      <c r="A408" s="143"/>
      <c r="B408" s="143"/>
      <c r="C408" s="180">
        <v>0</v>
      </c>
      <c r="D408" s="188"/>
      <c r="E408" s="182" t="s">
        <v>23</v>
      </c>
      <c r="F408" s="181"/>
      <c r="G408" s="66"/>
      <c r="H408" s="65">
        <v>0</v>
      </c>
      <c r="I408" s="65">
        <v>0</v>
      </c>
      <c r="J408" s="65">
        <v>0</v>
      </c>
      <c r="K408" s="65">
        <v>0</v>
      </c>
      <c r="L408" s="65">
        <v>0</v>
      </c>
      <c r="M408" s="65">
        <v>0</v>
      </c>
      <c r="N408" s="65">
        <v>0</v>
      </c>
      <c r="O408" s="65">
        <v>0</v>
      </c>
      <c r="P408" s="65">
        <v>0</v>
      </c>
      <c r="Q408" s="65">
        <v>0</v>
      </c>
      <c r="R408" s="65"/>
      <c r="S408" s="55"/>
      <c r="T408" s="55"/>
      <c r="U408" s="55"/>
      <c r="V408" s="55"/>
      <c r="W408" s="55"/>
      <c r="X408" s="55"/>
      <c r="Y408" s="55"/>
      <c r="Z408" s="55"/>
      <c r="AA408" s="55"/>
      <c r="AB408" s="56"/>
      <c r="AC408" s="56"/>
      <c r="AD408" s="56"/>
      <c r="AE408" s="56"/>
      <c r="AF408" s="56"/>
      <c r="AG408" s="56"/>
      <c r="AH408" s="56"/>
      <c r="AI408" s="56"/>
      <c r="AJ408" s="56"/>
      <c r="AK408" s="56"/>
      <c r="AL408" s="56"/>
      <c r="AM408" s="56"/>
      <c r="AN408" s="56"/>
      <c r="AO408" s="56"/>
      <c r="AP408" s="56"/>
      <c r="AQ408" s="56"/>
      <c r="AR408" s="56"/>
      <c r="AS408" s="56"/>
      <c r="AT408" s="56"/>
      <c r="AU408" s="56"/>
      <c r="AV408" s="56"/>
      <c r="AW408" s="56"/>
      <c r="AX408" s="56"/>
      <c r="AY408" s="56"/>
      <c r="AZ408" s="56"/>
      <c r="BA408" s="56"/>
      <c r="BB408" s="56"/>
      <c r="BC408" s="56"/>
      <c r="BD408" s="55"/>
      <c r="BE408" s="55"/>
      <c r="BF408" s="55"/>
      <c r="BG408" s="55"/>
      <c r="BH408" s="55"/>
      <c r="BI408" s="55"/>
      <c r="BJ408" s="55"/>
      <c r="BK408" s="146"/>
      <c r="BL408" s="146"/>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183" customFormat="1" ht="12.75" customHeight="1" outlineLevel="2" x14ac:dyDescent="0.25">
      <c r="A409" s="143"/>
      <c r="B409" s="143"/>
      <c r="C409" s="143"/>
      <c r="D409" s="184"/>
      <c r="E409" s="390" t="s">
        <v>43</v>
      </c>
      <c r="F409" s="186">
        <v>0</v>
      </c>
      <c r="G409" s="54"/>
      <c r="H409" s="57"/>
      <c r="I409" s="57"/>
      <c r="J409" s="57"/>
      <c r="K409" s="57"/>
      <c r="L409" s="57"/>
      <c r="M409" s="64"/>
      <c r="N409" s="63"/>
      <c r="O409" s="57"/>
      <c r="P409" s="57"/>
      <c r="Q409" s="57"/>
      <c r="R409" s="57"/>
      <c r="S409" s="55"/>
      <c r="T409" s="55"/>
      <c r="U409" s="55"/>
      <c r="V409" s="55"/>
      <c r="W409" s="55"/>
      <c r="X409" s="55"/>
      <c r="Y409" s="55"/>
      <c r="Z409" s="55"/>
      <c r="AA409" s="55"/>
      <c r="AB409" s="56"/>
      <c r="AC409" s="56"/>
      <c r="AD409" s="56"/>
      <c r="AE409" s="56"/>
      <c r="AF409" s="56"/>
      <c r="AG409" s="56"/>
      <c r="AH409" s="56"/>
      <c r="AI409" s="56"/>
      <c r="AJ409" s="56"/>
      <c r="AK409" s="56"/>
      <c r="AL409" s="56"/>
      <c r="AM409" s="56"/>
      <c r="AN409" s="56"/>
      <c r="AO409" s="56"/>
      <c r="AP409" s="56"/>
      <c r="AQ409" s="56"/>
      <c r="AR409" s="56"/>
      <c r="AS409" s="56"/>
      <c r="AT409" s="56"/>
      <c r="AU409" s="56"/>
      <c r="AV409" s="56"/>
      <c r="AW409" s="56"/>
      <c r="AX409" s="56"/>
      <c r="AY409" s="56"/>
      <c r="AZ409" s="56"/>
      <c r="BA409" s="56"/>
      <c r="BB409" s="56"/>
      <c r="BC409" s="56"/>
      <c r="BD409" s="55"/>
      <c r="BE409" s="55"/>
      <c r="BF409" s="55"/>
      <c r="BG409" s="55"/>
      <c r="BH409" s="55"/>
      <c r="BI409" s="55"/>
      <c r="BJ409" s="55"/>
      <c r="BK409" s="146"/>
      <c r="BL409" s="146"/>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183" customFormat="1" outlineLevel="2" x14ac:dyDescent="0.25">
      <c r="A410" s="143"/>
      <c r="B410" s="143"/>
      <c r="C410" s="143"/>
      <c r="D410" s="184"/>
      <c r="E410" s="391"/>
      <c r="F410" s="186">
        <v>1</v>
      </c>
      <c r="G410" s="54"/>
      <c r="H410" s="62"/>
      <c r="I410" s="57">
        <v>0</v>
      </c>
      <c r="J410" s="57">
        <v>0</v>
      </c>
      <c r="K410" s="57">
        <v>0</v>
      </c>
      <c r="L410" s="57">
        <v>0</v>
      </c>
      <c r="M410" s="57">
        <v>0</v>
      </c>
      <c r="N410" s="57">
        <v>0</v>
      </c>
      <c r="O410" s="57">
        <v>0</v>
      </c>
      <c r="P410" s="57">
        <v>0</v>
      </c>
      <c r="Q410" s="57">
        <v>0</v>
      </c>
      <c r="R410" s="57"/>
      <c r="S410" s="55"/>
      <c r="T410" s="55"/>
      <c r="U410" s="55"/>
      <c r="V410" s="55"/>
      <c r="W410" s="55"/>
      <c r="X410" s="55"/>
      <c r="Y410" s="55"/>
      <c r="Z410" s="55"/>
      <c r="AA410" s="55"/>
      <c r="AB410" s="56"/>
      <c r="AC410" s="56"/>
      <c r="AD410" s="56"/>
      <c r="AE410" s="56"/>
      <c r="AF410" s="56"/>
      <c r="AG410" s="56"/>
      <c r="AH410" s="56"/>
      <c r="AI410" s="56"/>
      <c r="AJ410" s="56"/>
      <c r="AK410" s="56"/>
      <c r="AL410" s="56"/>
      <c r="AM410" s="56"/>
      <c r="AN410" s="56"/>
      <c r="AO410" s="56"/>
      <c r="AP410" s="56"/>
      <c r="AQ410" s="56"/>
      <c r="AR410" s="56"/>
      <c r="AS410" s="56"/>
      <c r="AT410" s="56"/>
      <c r="AU410" s="56"/>
      <c r="AV410" s="56"/>
      <c r="AW410" s="56"/>
      <c r="AX410" s="56"/>
      <c r="AY410" s="56"/>
      <c r="AZ410" s="56"/>
      <c r="BA410" s="56"/>
      <c r="BB410" s="56"/>
      <c r="BC410" s="56"/>
      <c r="BD410" s="55"/>
      <c r="BE410" s="55"/>
      <c r="BF410" s="55"/>
      <c r="BG410" s="55"/>
      <c r="BH410" s="55"/>
      <c r="BI410" s="55"/>
      <c r="BJ410" s="55"/>
      <c r="BK410" s="146"/>
      <c r="BL410" s="146"/>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183" customFormat="1" outlineLevel="2" x14ac:dyDescent="0.25">
      <c r="A411" s="143"/>
      <c r="B411" s="143"/>
      <c r="C411" s="143"/>
      <c r="D411" s="184"/>
      <c r="E411" s="391"/>
      <c r="F411" s="186">
        <v>2</v>
      </c>
      <c r="G411" s="54"/>
      <c r="H411" s="60"/>
      <c r="I411" s="58"/>
      <c r="J411" s="57">
        <v>0</v>
      </c>
      <c r="K411" s="57">
        <v>0</v>
      </c>
      <c r="L411" s="57">
        <v>0</v>
      </c>
      <c r="M411" s="57">
        <v>0</v>
      </c>
      <c r="N411" s="57">
        <v>0</v>
      </c>
      <c r="O411" s="57">
        <v>0</v>
      </c>
      <c r="P411" s="57">
        <v>0</v>
      </c>
      <c r="Q411" s="57">
        <v>0</v>
      </c>
      <c r="R411" s="57"/>
      <c r="S411" s="55"/>
      <c r="T411" s="55"/>
      <c r="U411" s="55"/>
      <c r="V411" s="55"/>
      <c r="W411" s="55"/>
      <c r="X411" s="55"/>
      <c r="Y411" s="55"/>
      <c r="Z411" s="55"/>
      <c r="AA411" s="55"/>
      <c r="AB411" s="56"/>
      <c r="AC411" s="56"/>
      <c r="AD411" s="56"/>
      <c r="AE411" s="56"/>
      <c r="AF411" s="56"/>
      <c r="AG411" s="56"/>
      <c r="AH411" s="56"/>
      <c r="AI411" s="56"/>
      <c r="AJ411" s="56"/>
      <c r="AK411" s="56"/>
      <c r="AL411" s="56"/>
      <c r="AM411" s="56"/>
      <c r="AN411" s="56"/>
      <c r="AO411" s="56"/>
      <c r="AP411" s="56"/>
      <c r="AQ411" s="56"/>
      <c r="AR411" s="56"/>
      <c r="AS411" s="56"/>
      <c r="AT411" s="56"/>
      <c r="AU411" s="56"/>
      <c r="AV411" s="56"/>
      <c r="AW411" s="56"/>
      <c r="AX411" s="56"/>
      <c r="AY411" s="56"/>
      <c r="AZ411" s="56"/>
      <c r="BA411" s="56"/>
      <c r="BB411" s="56"/>
      <c r="BC411" s="56"/>
      <c r="BD411" s="55"/>
      <c r="BE411" s="55"/>
      <c r="BF411" s="55"/>
      <c r="BG411" s="55"/>
      <c r="BH411" s="55"/>
      <c r="BI411" s="55"/>
      <c r="BJ411" s="55"/>
      <c r="BK411" s="146"/>
      <c r="BL411" s="146"/>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183" customFormat="1" outlineLevel="2" x14ac:dyDescent="0.25">
      <c r="A412" s="143"/>
      <c r="B412" s="143"/>
      <c r="C412" s="143"/>
      <c r="D412" s="184"/>
      <c r="E412" s="391"/>
      <c r="F412" s="186">
        <v>3</v>
      </c>
      <c r="G412" s="54"/>
      <c r="H412" s="60"/>
      <c r="I412" s="59"/>
      <c r="J412" s="58"/>
      <c r="K412" s="57">
        <v>0</v>
      </c>
      <c r="L412" s="57">
        <v>0</v>
      </c>
      <c r="M412" s="57">
        <v>0</v>
      </c>
      <c r="N412" s="57">
        <v>0</v>
      </c>
      <c r="O412" s="57">
        <v>0</v>
      </c>
      <c r="P412" s="57">
        <v>0</v>
      </c>
      <c r="Q412" s="57">
        <v>0</v>
      </c>
      <c r="R412" s="57"/>
      <c r="S412" s="55"/>
      <c r="T412" s="55"/>
      <c r="U412" s="55"/>
      <c r="V412" s="55"/>
      <c r="W412" s="55"/>
      <c r="X412" s="55"/>
      <c r="Y412" s="55"/>
      <c r="Z412" s="55"/>
      <c r="AA412" s="55"/>
      <c r="AB412" s="56"/>
      <c r="AC412" s="56"/>
      <c r="AD412" s="56"/>
      <c r="AE412" s="56"/>
      <c r="AF412" s="56"/>
      <c r="AG412" s="56"/>
      <c r="AH412" s="56"/>
      <c r="AI412" s="56"/>
      <c r="AJ412" s="56"/>
      <c r="AK412" s="56"/>
      <c r="AL412" s="56"/>
      <c r="AM412" s="56"/>
      <c r="AN412" s="56"/>
      <c r="AO412" s="56"/>
      <c r="AP412" s="56"/>
      <c r="AQ412" s="56"/>
      <c r="AR412" s="56"/>
      <c r="AS412" s="56"/>
      <c r="AT412" s="56"/>
      <c r="AU412" s="56"/>
      <c r="AV412" s="56"/>
      <c r="AW412" s="56"/>
      <c r="AX412" s="56"/>
      <c r="AY412" s="56"/>
      <c r="AZ412" s="56"/>
      <c r="BA412" s="56"/>
      <c r="BB412" s="56"/>
      <c r="BC412" s="56"/>
      <c r="BD412" s="55"/>
      <c r="BE412" s="55"/>
      <c r="BF412" s="55"/>
      <c r="BG412" s="55"/>
      <c r="BH412" s="55"/>
      <c r="BI412" s="55"/>
      <c r="BJ412" s="55"/>
      <c r="BK412" s="146"/>
      <c r="BL412" s="146"/>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183" customFormat="1" outlineLevel="2" x14ac:dyDescent="0.25">
      <c r="A413" s="143"/>
      <c r="B413" s="143"/>
      <c r="C413" s="143"/>
      <c r="D413" s="184"/>
      <c r="E413" s="391"/>
      <c r="F413" s="186">
        <v>4</v>
      </c>
      <c r="G413" s="54"/>
      <c r="H413" s="60"/>
      <c r="I413" s="59"/>
      <c r="J413" s="59"/>
      <c r="K413" s="58"/>
      <c r="L413" s="57">
        <v>0</v>
      </c>
      <c r="M413" s="57">
        <v>0</v>
      </c>
      <c r="N413" s="57">
        <v>0</v>
      </c>
      <c r="O413" s="57">
        <v>0</v>
      </c>
      <c r="P413" s="57">
        <v>0</v>
      </c>
      <c r="Q413" s="57">
        <v>0</v>
      </c>
      <c r="R413" s="57"/>
      <c r="S413" s="55"/>
      <c r="T413" s="55"/>
      <c r="U413" s="55"/>
      <c r="V413" s="55"/>
      <c r="W413" s="55"/>
      <c r="X413" s="55"/>
      <c r="Y413" s="55"/>
      <c r="Z413" s="55"/>
      <c r="AA413" s="55"/>
      <c r="AB413" s="56"/>
      <c r="AC413" s="56"/>
      <c r="AD413" s="56"/>
      <c r="AE413" s="56"/>
      <c r="AF413" s="56"/>
      <c r="AG413" s="56"/>
      <c r="AH413" s="56"/>
      <c r="AI413" s="56"/>
      <c r="AJ413" s="56"/>
      <c r="AK413" s="56"/>
      <c r="AL413" s="56"/>
      <c r="AM413" s="56"/>
      <c r="AN413" s="56"/>
      <c r="AO413" s="56"/>
      <c r="AP413" s="56"/>
      <c r="AQ413" s="56"/>
      <c r="AR413" s="56"/>
      <c r="AS413" s="56"/>
      <c r="AT413" s="56"/>
      <c r="AU413" s="56"/>
      <c r="AV413" s="56"/>
      <c r="AW413" s="56"/>
      <c r="AX413" s="56"/>
      <c r="AY413" s="56"/>
      <c r="AZ413" s="56"/>
      <c r="BA413" s="56"/>
      <c r="BB413" s="56"/>
      <c r="BC413" s="56"/>
      <c r="BD413" s="55"/>
      <c r="BE413" s="55"/>
      <c r="BF413" s="55"/>
      <c r="BG413" s="55"/>
      <c r="BH413" s="55"/>
      <c r="BI413" s="55"/>
      <c r="BJ413" s="55"/>
      <c r="BK413" s="146"/>
      <c r="BL413" s="146"/>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183" customFormat="1" outlineLevel="2" x14ac:dyDescent="0.25">
      <c r="A414" s="143"/>
      <c r="B414" s="143"/>
      <c r="C414" s="143"/>
      <c r="D414" s="184"/>
      <c r="E414" s="391"/>
      <c r="F414" s="186">
        <v>5</v>
      </c>
      <c r="G414" s="61"/>
      <c r="H414" s="60"/>
      <c r="I414" s="59"/>
      <c r="J414" s="59"/>
      <c r="K414" s="59"/>
      <c r="L414" s="58"/>
      <c r="M414" s="57">
        <v>0</v>
      </c>
      <c r="N414" s="57">
        <v>0</v>
      </c>
      <c r="O414" s="57">
        <v>0</v>
      </c>
      <c r="P414" s="57">
        <v>0</v>
      </c>
      <c r="Q414" s="57">
        <v>0</v>
      </c>
      <c r="R414" s="57"/>
      <c r="S414" s="55"/>
      <c r="T414" s="55"/>
      <c r="U414" s="55"/>
      <c r="V414" s="55"/>
      <c r="W414" s="55"/>
      <c r="X414" s="55"/>
      <c r="Y414" s="55"/>
      <c r="Z414" s="55"/>
      <c r="AA414" s="55"/>
      <c r="AB414" s="56"/>
      <c r="AC414" s="56"/>
      <c r="AD414" s="56"/>
      <c r="AE414" s="56"/>
      <c r="AF414" s="56"/>
      <c r="AG414" s="56"/>
      <c r="AH414" s="56"/>
      <c r="AI414" s="56"/>
      <c r="AJ414" s="56"/>
      <c r="AK414" s="56"/>
      <c r="AL414" s="56"/>
      <c r="AM414" s="56"/>
      <c r="AN414" s="56"/>
      <c r="AO414" s="56"/>
      <c r="AP414" s="56"/>
      <c r="AQ414" s="56"/>
      <c r="AR414" s="56"/>
      <c r="AS414" s="56"/>
      <c r="AT414" s="56"/>
      <c r="AU414" s="56"/>
      <c r="AV414" s="56"/>
      <c r="AW414" s="56"/>
      <c r="AX414" s="56"/>
      <c r="AY414" s="56"/>
      <c r="AZ414" s="56"/>
      <c r="BA414" s="56"/>
      <c r="BB414" s="56"/>
      <c r="BC414" s="56"/>
      <c r="BD414" s="55"/>
      <c r="BE414" s="55"/>
      <c r="BF414" s="55"/>
      <c r="BG414" s="55"/>
      <c r="BH414" s="55"/>
      <c r="BI414" s="55"/>
      <c r="BJ414" s="55"/>
      <c r="BK414" s="146"/>
      <c r="BL414" s="146"/>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183" customFormat="1" outlineLevel="2" x14ac:dyDescent="0.25">
      <c r="A415" s="143"/>
      <c r="B415" s="143"/>
      <c r="C415" s="143"/>
      <c r="D415" s="184"/>
      <c r="E415" s="391"/>
      <c r="F415" s="186">
        <v>6</v>
      </c>
      <c r="G415" s="61"/>
      <c r="H415" s="60"/>
      <c r="I415" s="59"/>
      <c r="J415" s="59"/>
      <c r="K415" s="59"/>
      <c r="L415" s="59"/>
      <c r="M415" s="58"/>
      <c r="N415" s="57">
        <v>0</v>
      </c>
      <c r="O415" s="57">
        <v>0</v>
      </c>
      <c r="P415" s="57">
        <v>0</v>
      </c>
      <c r="Q415" s="57">
        <v>0</v>
      </c>
      <c r="R415" s="57"/>
      <c r="S415" s="55"/>
      <c r="T415" s="55"/>
      <c r="U415" s="55"/>
      <c r="V415" s="55"/>
      <c r="W415" s="55"/>
      <c r="X415" s="55"/>
      <c r="Y415" s="55"/>
      <c r="Z415" s="55"/>
      <c r="AA415" s="55"/>
      <c r="AB415" s="56"/>
      <c r="AC415" s="56"/>
      <c r="AD415" s="56"/>
      <c r="AE415" s="56"/>
      <c r="AF415" s="56"/>
      <c r="AG415" s="56"/>
      <c r="AH415" s="56"/>
      <c r="AI415" s="56"/>
      <c r="AJ415" s="56"/>
      <c r="AK415" s="56"/>
      <c r="AL415" s="56"/>
      <c r="AM415" s="56"/>
      <c r="AN415" s="56"/>
      <c r="AO415" s="56"/>
      <c r="AP415" s="56"/>
      <c r="AQ415" s="56"/>
      <c r="AR415" s="56"/>
      <c r="AS415" s="56"/>
      <c r="AT415" s="56"/>
      <c r="AU415" s="56"/>
      <c r="AV415" s="56"/>
      <c r="AW415" s="56"/>
      <c r="AX415" s="56"/>
      <c r="AY415" s="56"/>
      <c r="AZ415" s="56"/>
      <c r="BA415" s="56"/>
      <c r="BB415" s="56"/>
      <c r="BC415" s="56"/>
      <c r="BD415" s="55"/>
      <c r="BE415" s="55"/>
      <c r="BF415" s="55"/>
      <c r="BG415" s="55"/>
      <c r="BH415" s="55"/>
      <c r="BI415" s="55"/>
      <c r="BJ415" s="55"/>
      <c r="BK415" s="146"/>
      <c r="BL415" s="146"/>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183" customFormat="1" outlineLevel="2" x14ac:dyDescent="0.25">
      <c r="A416" s="143"/>
      <c r="B416" s="143"/>
      <c r="C416" s="143"/>
      <c r="D416" s="184"/>
      <c r="E416" s="391"/>
      <c r="F416" s="186">
        <v>7</v>
      </c>
      <c r="G416" s="61"/>
      <c r="H416" s="60"/>
      <c r="I416" s="59"/>
      <c r="J416" s="59"/>
      <c r="K416" s="59"/>
      <c r="L416" s="59"/>
      <c r="M416" s="59"/>
      <c r="N416" s="58"/>
      <c r="O416" s="57">
        <v>0</v>
      </c>
      <c r="P416" s="57">
        <v>0</v>
      </c>
      <c r="Q416" s="57">
        <v>0</v>
      </c>
      <c r="R416" s="57"/>
      <c r="S416" s="55"/>
      <c r="T416" s="55"/>
      <c r="U416" s="55"/>
      <c r="V416" s="55"/>
      <c r="W416" s="55"/>
      <c r="X416" s="55"/>
      <c r="Y416" s="55"/>
      <c r="Z416" s="55"/>
      <c r="AA416" s="55"/>
      <c r="AB416" s="56"/>
      <c r="AC416" s="56"/>
      <c r="AD416" s="56"/>
      <c r="AE416" s="56"/>
      <c r="AF416" s="56"/>
      <c r="AG416" s="56"/>
      <c r="AH416" s="56"/>
      <c r="AI416" s="56"/>
      <c r="AJ416" s="56"/>
      <c r="AK416" s="56"/>
      <c r="AL416" s="56"/>
      <c r="AM416" s="56"/>
      <c r="AN416" s="56"/>
      <c r="AO416" s="56"/>
      <c r="AP416" s="56"/>
      <c r="AQ416" s="56"/>
      <c r="AR416" s="56"/>
      <c r="AS416" s="56"/>
      <c r="AT416" s="56"/>
      <c r="AU416" s="56"/>
      <c r="AV416" s="56"/>
      <c r="AW416" s="56"/>
      <c r="AX416" s="56"/>
      <c r="AY416" s="56"/>
      <c r="AZ416" s="56"/>
      <c r="BA416" s="56"/>
      <c r="BB416" s="56"/>
      <c r="BC416" s="56"/>
      <c r="BD416" s="55"/>
      <c r="BE416" s="55"/>
      <c r="BF416" s="55"/>
      <c r="BG416" s="55"/>
      <c r="BH416" s="55"/>
      <c r="BI416" s="55"/>
      <c r="BJ416" s="55"/>
      <c r="BK416" s="146"/>
      <c r="BL416" s="14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183" customFormat="1" outlineLevel="2" x14ac:dyDescent="0.25">
      <c r="A417" s="143"/>
      <c r="B417" s="143"/>
      <c r="C417" s="143"/>
      <c r="D417" s="184"/>
      <c r="E417" s="391"/>
      <c r="F417" s="186">
        <v>8</v>
      </c>
      <c r="G417" s="61"/>
      <c r="H417" s="60"/>
      <c r="I417" s="59"/>
      <c r="J417" s="59"/>
      <c r="K417" s="59"/>
      <c r="L417" s="59"/>
      <c r="M417" s="59"/>
      <c r="N417" s="59"/>
      <c r="O417" s="58"/>
      <c r="P417" s="57">
        <v>0</v>
      </c>
      <c r="Q417" s="57">
        <v>0</v>
      </c>
      <c r="R417" s="57"/>
      <c r="S417" s="55"/>
      <c r="T417" s="55"/>
      <c r="U417" s="55"/>
      <c r="V417" s="55"/>
      <c r="W417" s="55"/>
      <c r="X417" s="55"/>
      <c r="Y417" s="55"/>
      <c r="Z417" s="55"/>
      <c r="AA417" s="55"/>
      <c r="AB417" s="56"/>
      <c r="AC417" s="56"/>
      <c r="AD417" s="56"/>
      <c r="AE417" s="56"/>
      <c r="AF417" s="56"/>
      <c r="AG417" s="56"/>
      <c r="AH417" s="56"/>
      <c r="AI417" s="56"/>
      <c r="AJ417" s="56"/>
      <c r="AK417" s="56"/>
      <c r="AL417" s="56"/>
      <c r="AM417" s="56"/>
      <c r="AN417" s="56"/>
      <c r="AO417" s="56"/>
      <c r="AP417" s="56"/>
      <c r="AQ417" s="56"/>
      <c r="AR417" s="56"/>
      <c r="AS417" s="56"/>
      <c r="AT417" s="56"/>
      <c r="AU417" s="56"/>
      <c r="AV417" s="56"/>
      <c r="AW417" s="56"/>
      <c r="AX417" s="56"/>
      <c r="AY417" s="56"/>
      <c r="AZ417" s="56"/>
      <c r="BA417" s="56"/>
      <c r="BB417" s="56"/>
      <c r="BC417" s="56"/>
      <c r="BD417" s="55"/>
      <c r="BE417" s="55"/>
      <c r="BF417" s="55"/>
      <c r="BG417" s="55"/>
      <c r="BH417" s="55"/>
      <c r="BI417" s="55"/>
      <c r="BJ417" s="55"/>
      <c r="BK417" s="146"/>
      <c r="BL417" s="146"/>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183" customFormat="1" outlineLevel="2" x14ac:dyDescent="0.25">
      <c r="A418" s="143"/>
      <c r="B418" s="143"/>
      <c r="C418" s="143"/>
      <c r="D418" s="184"/>
      <c r="E418" s="391"/>
      <c r="F418" s="186">
        <v>9</v>
      </c>
      <c r="G418" s="61"/>
      <c r="H418" s="60"/>
      <c r="I418" s="59"/>
      <c r="J418" s="59"/>
      <c r="K418" s="59"/>
      <c r="L418" s="59"/>
      <c r="M418" s="59"/>
      <c r="N418" s="59"/>
      <c r="O418" s="59"/>
      <c r="P418" s="58"/>
      <c r="Q418" s="57">
        <v>0</v>
      </c>
      <c r="R418" s="57"/>
      <c r="S418" s="55"/>
      <c r="T418" s="55"/>
      <c r="U418" s="55"/>
      <c r="V418" s="55"/>
      <c r="W418" s="55"/>
      <c r="X418" s="55"/>
      <c r="Y418" s="55"/>
      <c r="Z418" s="55"/>
      <c r="AA418" s="55"/>
      <c r="AB418" s="56"/>
      <c r="AC418" s="56"/>
      <c r="AD418" s="56"/>
      <c r="AE418" s="56"/>
      <c r="AF418" s="56"/>
      <c r="AG418" s="56"/>
      <c r="AH418" s="56"/>
      <c r="AI418" s="56"/>
      <c r="AJ418" s="56"/>
      <c r="AK418" s="56"/>
      <c r="AL418" s="56"/>
      <c r="AM418" s="56"/>
      <c r="AN418" s="56"/>
      <c r="AO418" s="56"/>
      <c r="AP418" s="56"/>
      <c r="AQ418" s="56"/>
      <c r="AR418" s="56"/>
      <c r="AS418" s="56"/>
      <c r="AT418" s="56"/>
      <c r="AU418" s="56"/>
      <c r="AV418" s="56"/>
      <c r="AW418" s="56"/>
      <c r="AX418" s="56"/>
      <c r="AY418" s="56"/>
      <c r="AZ418" s="56"/>
      <c r="BA418" s="56"/>
      <c r="BB418" s="56"/>
      <c r="BC418" s="56"/>
      <c r="BD418" s="55"/>
      <c r="BE418" s="55"/>
      <c r="BF418" s="55"/>
      <c r="BG418" s="55"/>
      <c r="BH418" s="55"/>
      <c r="BI418" s="55"/>
      <c r="BJ418" s="55"/>
      <c r="BK418" s="146"/>
      <c r="BL418" s="146"/>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183" customFormat="1" outlineLevel="2" x14ac:dyDescent="0.25">
      <c r="A419" s="143"/>
      <c r="B419" s="143"/>
      <c r="C419" s="143"/>
      <c r="D419" s="184"/>
      <c r="E419" s="391"/>
      <c r="F419" s="187">
        <v>10</v>
      </c>
      <c r="G419" s="61"/>
      <c r="H419" s="60"/>
      <c r="I419" s="59"/>
      <c r="J419" s="59"/>
      <c r="K419" s="59"/>
      <c r="L419" s="59"/>
      <c r="M419" s="59"/>
      <c r="N419" s="59"/>
      <c r="O419" s="59"/>
      <c r="P419" s="59"/>
      <c r="Q419" s="58"/>
      <c r="R419" s="57"/>
      <c r="S419" s="55"/>
      <c r="T419" s="55"/>
      <c r="U419" s="55"/>
      <c r="V419" s="55"/>
      <c r="W419" s="55"/>
      <c r="X419" s="55"/>
      <c r="Y419" s="55"/>
      <c r="Z419" s="55"/>
      <c r="AA419" s="55"/>
      <c r="AB419" s="56"/>
      <c r="AC419" s="56"/>
      <c r="AD419" s="56"/>
      <c r="AE419" s="56"/>
      <c r="AF419" s="56"/>
      <c r="AG419" s="56"/>
      <c r="AH419" s="56"/>
      <c r="AI419" s="56"/>
      <c r="AJ419" s="56"/>
      <c r="AK419" s="56"/>
      <c r="AL419" s="56"/>
      <c r="AM419" s="56"/>
      <c r="AN419" s="56"/>
      <c r="AO419" s="56"/>
      <c r="AP419" s="56"/>
      <c r="AQ419" s="56"/>
      <c r="AR419" s="56"/>
      <c r="AS419" s="56"/>
      <c r="AT419" s="56"/>
      <c r="AU419" s="56"/>
      <c r="AV419" s="56"/>
      <c r="AW419" s="56"/>
      <c r="AX419" s="56"/>
      <c r="AY419" s="56"/>
      <c r="AZ419" s="56"/>
      <c r="BA419" s="56"/>
      <c r="BB419" s="56"/>
      <c r="BC419" s="56"/>
      <c r="BD419" s="55"/>
      <c r="BE419" s="55"/>
      <c r="BF419" s="55"/>
      <c r="BG419" s="55"/>
      <c r="BH419" s="55"/>
      <c r="BI419" s="55"/>
      <c r="BJ419" s="55"/>
      <c r="BK419" s="146"/>
      <c r="BL419" s="146"/>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183" customFormat="1" outlineLevel="1" x14ac:dyDescent="0.25">
      <c r="A420" s="143"/>
      <c r="B420" s="143"/>
      <c r="C420" s="143"/>
      <c r="D420" s="184">
        <v>0</v>
      </c>
      <c r="E420" s="143"/>
      <c r="F420" s="143"/>
      <c r="G420" s="54"/>
      <c r="H420" s="189">
        <v>0</v>
      </c>
      <c r="I420" s="189">
        <v>0</v>
      </c>
      <c r="J420" s="189">
        <v>0</v>
      </c>
      <c r="K420" s="189">
        <v>0</v>
      </c>
      <c r="L420" s="189">
        <v>0</v>
      </c>
      <c r="M420" s="189">
        <v>0</v>
      </c>
      <c r="N420" s="189">
        <v>0</v>
      </c>
      <c r="O420" s="189">
        <v>0</v>
      </c>
      <c r="P420" s="189">
        <v>0</v>
      </c>
      <c r="Q420" s="189">
        <v>0</v>
      </c>
      <c r="R420" s="190"/>
      <c r="S420" s="191"/>
      <c r="T420" s="191"/>
      <c r="U420" s="191"/>
      <c r="V420" s="191"/>
      <c r="W420" s="191"/>
      <c r="X420" s="191"/>
      <c r="Y420" s="191"/>
      <c r="Z420" s="191"/>
      <c r="AA420" s="191"/>
      <c r="AB420" s="192"/>
      <c r="AC420" s="192"/>
      <c r="AD420" s="192"/>
      <c r="AE420" s="192"/>
      <c r="AF420" s="192"/>
      <c r="AG420" s="192"/>
      <c r="AH420" s="192"/>
      <c r="AI420" s="192"/>
      <c r="AJ420" s="192"/>
      <c r="AK420" s="192"/>
      <c r="AL420" s="192"/>
      <c r="AM420" s="192"/>
      <c r="AN420" s="192"/>
      <c r="AO420" s="192"/>
      <c r="AP420" s="192"/>
      <c r="AQ420" s="192"/>
      <c r="AR420" s="192"/>
      <c r="AS420" s="192"/>
      <c r="AT420" s="192"/>
      <c r="AU420" s="192"/>
      <c r="AV420" s="192"/>
      <c r="AW420" s="192"/>
      <c r="AX420" s="192"/>
      <c r="AY420" s="192"/>
      <c r="AZ420" s="192"/>
      <c r="BA420" s="192"/>
      <c r="BB420" s="192"/>
      <c r="BC420" s="192"/>
      <c r="BD420" s="191"/>
      <c r="BE420" s="191"/>
      <c r="BF420" s="191"/>
      <c r="BG420" s="191"/>
      <c r="BH420" s="191"/>
      <c r="BI420" s="191"/>
      <c r="BJ420" s="191"/>
      <c r="BK420" s="146"/>
      <c r="BL420" s="146"/>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183" customFormat="1" outlineLevel="2" x14ac:dyDescent="0.25">
      <c r="A421" s="143"/>
      <c r="B421" s="143"/>
      <c r="C421" s="180">
        <v>0</v>
      </c>
      <c r="D421" s="188"/>
      <c r="E421" s="182" t="s">
        <v>23</v>
      </c>
      <c r="F421" s="181"/>
      <c r="G421" s="66"/>
      <c r="H421" s="65">
        <v>0</v>
      </c>
      <c r="I421" s="65">
        <v>0</v>
      </c>
      <c r="J421" s="65">
        <v>0</v>
      </c>
      <c r="K421" s="65">
        <v>0</v>
      </c>
      <c r="L421" s="65">
        <v>0</v>
      </c>
      <c r="M421" s="65">
        <v>0</v>
      </c>
      <c r="N421" s="65">
        <v>0</v>
      </c>
      <c r="O421" s="65">
        <v>0</v>
      </c>
      <c r="P421" s="65">
        <v>0</v>
      </c>
      <c r="Q421" s="65">
        <v>0</v>
      </c>
      <c r="R421" s="65"/>
      <c r="S421" s="55"/>
      <c r="T421" s="55"/>
      <c r="U421" s="55"/>
      <c r="V421" s="55"/>
      <c r="W421" s="55"/>
      <c r="X421" s="55"/>
      <c r="Y421" s="55"/>
      <c r="Z421" s="55"/>
      <c r="AA421" s="55"/>
      <c r="AB421" s="56"/>
      <c r="AC421" s="56"/>
      <c r="AD421" s="56"/>
      <c r="AE421" s="56"/>
      <c r="AF421" s="56"/>
      <c r="AG421" s="56"/>
      <c r="AH421" s="56"/>
      <c r="AI421" s="56"/>
      <c r="AJ421" s="56"/>
      <c r="AK421" s="56"/>
      <c r="AL421" s="56"/>
      <c r="AM421" s="56"/>
      <c r="AN421" s="56"/>
      <c r="AO421" s="56"/>
      <c r="AP421" s="56"/>
      <c r="AQ421" s="56"/>
      <c r="AR421" s="56"/>
      <c r="AS421" s="56"/>
      <c r="AT421" s="56"/>
      <c r="AU421" s="56"/>
      <c r="AV421" s="56"/>
      <c r="AW421" s="56"/>
      <c r="AX421" s="56"/>
      <c r="AY421" s="56"/>
      <c r="AZ421" s="56"/>
      <c r="BA421" s="56"/>
      <c r="BB421" s="56"/>
      <c r="BC421" s="56"/>
      <c r="BD421" s="55"/>
      <c r="BE421" s="55"/>
      <c r="BF421" s="55"/>
      <c r="BG421" s="55"/>
      <c r="BH421" s="55"/>
      <c r="BI421" s="55"/>
      <c r="BJ421" s="55"/>
      <c r="BK421" s="146"/>
      <c r="BL421" s="146"/>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183" customFormat="1" ht="12.75" customHeight="1" outlineLevel="2" x14ac:dyDescent="0.25">
      <c r="A422" s="143"/>
      <c r="B422" s="143"/>
      <c r="C422" s="143"/>
      <c r="D422" s="184"/>
      <c r="E422" s="390" t="s">
        <v>43</v>
      </c>
      <c r="F422" s="186">
        <v>0</v>
      </c>
      <c r="G422" s="54"/>
      <c r="H422" s="57"/>
      <c r="I422" s="57"/>
      <c r="J422" s="57"/>
      <c r="K422" s="57"/>
      <c r="L422" s="57"/>
      <c r="M422" s="64"/>
      <c r="N422" s="63"/>
      <c r="O422" s="57"/>
      <c r="P422" s="57"/>
      <c r="Q422" s="57"/>
      <c r="R422" s="57"/>
      <c r="S422" s="55"/>
      <c r="T422" s="55"/>
      <c r="U422" s="55"/>
      <c r="V422" s="55"/>
      <c r="W422" s="55"/>
      <c r="X422" s="55"/>
      <c r="Y422" s="55"/>
      <c r="Z422" s="55"/>
      <c r="AA422" s="55"/>
      <c r="AB422" s="56"/>
      <c r="AC422" s="56"/>
      <c r="AD422" s="56"/>
      <c r="AE422" s="56"/>
      <c r="AF422" s="56"/>
      <c r="AG422" s="56"/>
      <c r="AH422" s="56"/>
      <c r="AI422" s="56"/>
      <c r="AJ422" s="56"/>
      <c r="AK422" s="56"/>
      <c r="AL422" s="56"/>
      <c r="AM422" s="56"/>
      <c r="AN422" s="56"/>
      <c r="AO422" s="56"/>
      <c r="AP422" s="56"/>
      <c r="AQ422" s="56"/>
      <c r="AR422" s="56"/>
      <c r="AS422" s="56"/>
      <c r="AT422" s="56"/>
      <c r="AU422" s="56"/>
      <c r="AV422" s="56"/>
      <c r="AW422" s="56"/>
      <c r="AX422" s="56"/>
      <c r="AY422" s="56"/>
      <c r="AZ422" s="56"/>
      <c r="BA422" s="56"/>
      <c r="BB422" s="56"/>
      <c r="BC422" s="56"/>
      <c r="BD422" s="55"/>
      <c r="BE422" s="55"/>
      <c r="BF422" s="55"/>
      <c r="BG422" s="55"/>
      <c r="BH422" s="55"/>
      <c r="BI422" s="55"/>
      <c r="BJ422" s="55"/>
      <c r="BK422" s="146"/>
      <c r="BL422" s="146"/>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183" customFormat="1" outlineLevel="2" x14ac:dyDescent="0.25">
      <c r="A423" s="143"/>
      <c r="B423" s="143"/>
      <c r="C423" s="143"/>
      <c r="D423" s="184"/>
      <c r="E423" s="391"/>
      <c r="F423" s="186">
        <v>1</v>
      </c>
      <c r="G423" s="54"/>
      <c r="H423" s="62"/>
      <c r="I423" s="57">
        <v>0</v>
      </c>
      <c r="J423" s="57">
        <v>0</v>
      </c>
      <c r="K423" s="57">
        <v>0</v>
      </c>
      <c r="L423" s="57">
        <v>0</v>
      </c>
      <c r="M423" s="57">
        <v>0</v>
      </c>
      <c r="N423" s="57">
        <v>0</v>
      </c>
      <c r="O423" s="57">
        <v>0</v>
      </c>
      <c r="P423" s="57">
        <v>0</v>
      </c>
      <c r="Q423" s="57">
        <v>0</v>
      </c>
      <c r="R423" s="57"/>
      <c r="S423" s="55"/>
      <c r="T423" s="55"/>
      <c r="U423" s="55"/>
      <c r="V423" s="55"/>
      <c r="W423" s="55"/>
      <c r="X423" s="55"/>
      <c r="Y423" s="55"/>
      <c r="Z423" s="55"/>
      <c r="AA423" s="55"/>
      <c r="AB423" s="56"/>
      <c r="AC423" s="56"/>
      <c r="AD423" s="56"/>
      <c r="AE423" s="56"/>
      <c r="AF423" s="56"/>
      <c r="AG423" s="56"/>
      <c r="AH423" s="56"/>
      <c r="AI423" s="56"/>
      <c r="AJ423" s="56"/>
      <c r="AK423" s="56"/>
      <c r="AL423" s="56"/>
      <c r="AM423" s="56"/>
      <c r="AN423" s="56"/>
      <c r="AO423" s="56"/>
      <c r="AP423" s="56"/>
      <c r="AQ423" s="56"/>
      <c r="AR423" s="56"/>
      <c r="AS423" s="56"/>
      <c r="AT423" s="56"/>
      <c r="AU423" s="56"/>
      <c r="AV423" s="56"/>
      <c r="AW423" s="56"/>
      <c r="AX423" s="56"/>
      <c r="AY423" s="56"/>
      <c r="AZ423" s="56"/>
      <c r="BA423" s="56"/>
      <c r="BB423" s="56"/>
      <c r="BC423" s="56"/>
      <c r="BD423" s="55"/>
      <c r="BE423" s="55"/>
      <c r="BF423" s="55"/>
      <c r="BG423" s="55"/>
      <c r="BH423" s="55"/>
      <c r="BI423" s="55"/>
      <c r="BJ423" s="55"/>
      <c r="BK423" s="146"/>
      <c r="BL423" s="146"/>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183" customFormat="1" outlineLevel="2" x14ac:dyDescent="0.25">
      <c r="A424" s="143"/>
      <c r="B424" s="143"/>
      <c r="C424" s="143"/>
      <c r="D424" s="184"/>
      <c r="E424" s="391"/>
      <c r="F424" s="186">
        <v>2</v>
      </c>
      <c r="G424" s="54"/>
      <c r="H424" s="60"/>
      <c r="I424" s="58"/>
      <c r="J424" s="57">
        <v>0</v>
      </c>
      <c r="K424" s="57">
        <v>0</v>
      </c>
      <c r="L424" s="57">
        <v>0</v>
      </c>
      <c r="M424" s="57">
        <v>0</v>
      </c>
      <c r="N424" s="57">
        <v>0</v>
      </c>
      <c r="O424" s="57">
        <v>0</v>
      </c>
      <c r="P424" s="57">
        <v>0</v>
      </c>
      <c r="Q424" s="57">
        <v>0</v>
      </c>
      <c r="R424" s="57"/>
      <c r="S424" s="55"/>
      <c r="T424" s="55"/>
      <c r="U424" s="55"/>
      <c r="V424" s="55"/>
      <c r="W424" s="55"/>
      <c r="X424" s="55"/>
      <c r="Y424" s="55"/>
      <c r="Z424" s="55"/>
      <c r="AA424" s="55"/>
      <c r="AB424" s="56"/>
      <c r="AC424" s="56"/>
      <c r="AD424" s="56"/>
      <c r="AE424" s="56"/>
      <c r="AF424" s="56"/>
      <c r="AG424" s="56"/>
      <c r="AH424" s="56"/>
      <c r="AI424" s="56"/>
      <c r="AJ424" s="56"/>
      <c r="AK424" s="56"/>
      <c r="AL424" s="56"/>
      <c r="AM424" s="56"/>
      <c r="AN424" s="56"/>
      <c r="AO424" s="56"/>
      <c r="AP424" s="56"/>
      <c r="AQ424" s="56"/>
      <c r="AR424" s="56"/>
      <c r="AS424" s="56"/>
      <c r="AT424" s="56"/>
      <c r="AU424" s="56"/>
      <c r="AV424" s="56"/>
      <c r="AW424" s="56"/>
      <c r="AX424" s="56"/>
      <c r="AY424" s="56"/>
      <c r="AZ424" s="56"/>
      <c r="BA424" s="56"/>
      <c r="BB424" s="56"/>
      <c r="BC424" s="56"/>
      <c r="BD424" s="55"/>
      <c r="BE424" s="55"/>
      <c r="BF424" s="55"/>
      <c r="BG424" s="55"/>
      <c r="BH424" s="55"/>
      <c r="BI424" s="55"/>
      <c r="BJ424" s="55"/>
      <c r="BK424" s="146"/>
      <c r="BL424" s="146"/>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183" customFormat="1" outlineLevel="2" x14ac:dyDescent="0.25">
      <c r="A425" s="143"/>
      <c r="B425" s="143"/>
      <c r="C425" s="143"/>
      <c r="D425" s="184"/>
      <c r="E425" s="391"/>
      <c r="F425" s="186">
        <v>3</v>
      </c>
      <c r="G425" s="54"/>
      <c r="H425" s="60"/>
      <c r="I425" s="59"/>
      <c r="J425" s="58"/>
      <c r="K425" s="57">
        <v>0</v>
      </c>
      <c r="L425" s="57">
        <v>0</v>
      </c>
      <c r="M425" s="57">
        <v>0</v>
      </c>
      <c r="N425" s="57">
        <v>0</v>
      </c>
      <c r="O425" s="57">
        <v>0</v>
      </c>
      <c r="P425" s="57">
        <v>0</v>
      </c>
      <c r="Q425" s="57">
        <v>0</v>
      </c>
      <c r="R425" s="57"/>
      <c r="S425" s="55"/>
      <c r="T425" s="55"/>
      <c r="U425" s="55"/>
      <c r="V425" s="55"/>
      <c r="W425" s="55"/>
      <c r="X425" s="55"/>
      <c r="Y425" s="55"/>
      <c r="Z425" s="55"/>
      <c r="AA425" s="55"/>
      <c r="AB425" s="56"/>
      <c r="AC425" s="56"/>
      <c r="AD425" s="56"/>
      <c r="AE425" s="56"/>
      <c r="AF425" s="56"/>
      <c r="AG425" s="56"/>
      <c r="AH425" s="56"/>
      <c r="AI425" s="56"/>
      <c r="AJ425" s="56"/>
      <c r="AK425" s="56"/>
      <c r="AL425" s="56"/>
      <c r="AM425" s="56"/>
      <c r="AN425" s="56"/>
      <c r="AO425" s="56"/>
      <c r="AP425" s="56"/>
      <c r="AQ425" s="56"/>
      <c r="AR425" s="56"/>
      <c r="AS425" s="56"/>
      <c r="AT425" s="56"/>
      <c r="AU425" s="56"/>
      <c r="AV425" s="56"/>
      <c r="AW425" s="56"/>
      <c r="AX425" s="56"/>
      <c r="AY425" s="56"/>
      <c r="AZ425" s="56"/>
      <c r="BA425" s="56"/>
      <c r="BB425" s="56"/>
      <c r="BC425" s="56"/>
      <c r="BD425" s="55"/>
      <c r="BE425" s="55"/>
      <c r="BF425" s="55"/>
      <c r="BG425" s="55"/>
      <c r="BH425" s="55"/>
      <c r="BI425" s="55"/>
      <c r="BJ425" s="55"/>
      <c r="BK425" s="146"/>
      <c r="BL425" s="146"/>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183" customFormat="1" outlineLevel="2" x14ac:dyDescent="0.25">
      <c r="A426" s="143"/>
      <c r="B426" s="143"/>
      <c r="C426" s="143"/>
      <c r="D426" s="184"/>
      <c r="E426" s="391"/>
      <c r="F426" s="186">
        <v>4</v>
      </c>
      <c r="G426" s="54"/>
      <c r="H426" s="60"/>
      <c r="I426" s="59"/>
      <c r="J426" s="59"/>
      <c r="K426" s="58"/>
      <c r="L426" s="57">
        <v>0</v>
      </c>
      <c r="M426" s="57">
        <v>0</v>
      </c>
      <c r="N426" s="57">
        <v>0</v>
      </c>
      <c r="O426" s="57">
        <v>0</v>
      </c>
      <c r="P426" s="57">
        <v>0</v>
      </c>
      <c r="Q426" s="57">
        <v>0</v>
      </c>
      <c r="R426" s="57"/>
      <c r="S426" s="55"/>
      <c r="T426" s="55"/>
      <c r="U426" s="55"/>
      <c r="V426" s="55"/>
      <c r="W426" s="55"/>
      <c r="X426" s="55"/>
      <c r="Y426" s="55"/>
      <c r="Z426" s="55"/>
      <c r="AA426" s="55"/>
      <c r="AB426" s="56"/>
      <c r="AC426" s="56"/>
      <c r="AD426" s="56"/>
      <c r="AE426" s="56"/>
      <c r="AF426" s="56"/>
      <c r="AG426" s="56"/>
      <c r="AH426" s="56"/>
      <c r="AI426" s="56"/>
      <c r="AJ426" s="56"/>
      <c r="AK426" s="56"/>
      <c r="AL426" s="56"/>
      <c r="AM426" s="56"/>
      <c r="AN426" s="56"/>
      <c r="AO426" s="56"/>
      <c r="AP426" s="56"/>
      <c r="AQ426" s="56"/>
      <c r="AR426" s="56"/>
      <c r="AS426" s="56"/>
      <c r="AT426" s="56"/>
      <c r="AU426" s="56"/>
      <c r="AV426" s="56"/>
      <c r="AW426" s="56"/>
      <c r="AX426" s="56"/>
      <c r="AY426" s="56"/>
      <c r="AZ426" s="56"/>
      <c r="BA426" s="56"/>
      <c r="BB426" s="56"/>
      <c r="BC426" s="56"/>
      <c r="BD426" s="55"/>
      <c r="BE426" s="55"/>
      <c r="BF426" s="55"/>
      <c r="BG426" s="55"/>
      <c r="BH426" s="55"/>
      <c r="BI426" s="55"/>
      <c r="BJ426" s="55"/>
      <c r="BK426" s="146"/>
      <c r="BL426" s="14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183" customFormat="1" outlineLevel="2" x14ac:dyDescent="0.25">
      <c r="A427" s="143"/>
      <c r="B427" s="143"/>
      <c r="C427" s="143"/>
      <c r="D427" s="184"/>
      <c r="E427" s="391"/>
      <c r="F427" s="186">
        <v>5</v>
      </c>
      <c r="G427" s="61"/>
      <c r="H427" s="60"/>
      <c r="I427" s="59"/>
      <c r="J427" s="59"/>
      <c r="K427" s="59"/>
      <c r="L427" s="58"/>
      <c r="M427" s="57">
        <v>0</v>
      </c>
      <c r="N427" s="57">
        <v>0</v>
      </c>
      <c r="O427" s="57">
        <v>0</v>
      </c>
      <c r="P427" s="57">
        <v>0</v>
      </c>
      <c r="Q427" s="57">
        <v>0</v>
      </c>
      <c r="R427" s="57"/>
      <c r="S427" s="55"/>
      <c r="T427" s="55"/>
      <c r="U427" s="55"/>
      <c r="V427" s="55"/>
      <c r="W427" s="55"/>
      <c r="X427" s="55"/>
      <c r="Y427" s="55"/>
      <c r="Z427" s="55"/>
      <c r="AA427" s="55"/>
      <c r="AB427" s="56"/>
      <c r="AC427" s="56"/>
      <c r="AD427" s="56"/>
      <c r="AE427" s="56"/>
      <c r="AF427" s="56"/>
      <c r="AG427" s="56"/>
      <c r="AH427" s="56"/>
      <c r="AI427" s="56"/>
      <c r="AJ427" s="56"/>
      <c r="AK427" s="56"/>
      <c r="AL427" s="56"/>
      <c r="AM427" s="56"/>
      <c r="AN427" s="56"/>
      <c r="AO427" s="56"/>
      <c r="AP427" s="56"/>
      <c r="AQ427" s="56"/>
      <c r="AR427" s="56"/>
      <c r="AS427" s="56"/>
      <c r="AT427" s="56"/>
      <c r="AU427" s="56"/>
      <c r="AV427" s="56"/>
      <c r="AW427" s="56"/>
      <c r="AX427" s="56"/>
      <c r="AY427" s="56"/>
      <c r="AZ427" s="56"/>
      <c r="BA427" s="56"/>
      <c r="BB427" s="56"/>
      <c r="BC427" s="56"/>
      <c r="BD427" s="55"/>
      <c r="BE427" s="55"/>
      <c r="BF427" s="55"/>
      <c r="BG427" s="55"/>
      <c r="BH427" s="55"/>
      <c r="BI427" s="55"/>
      <c r="BJ427" s="55"/>
      <c r="BK427" s="146"/>
      <c r="BL427" s="146"/>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183" customFormat="1" outlineLevel="2" x14ac:dyDescent="0.25">
      <c r="A428" s="143"/>
      <c r="B428" s="143"/>
      <c r="C428" s="143"/>
      <c r="D428" s="184"/>
      <c r="E428" s="391"/>
      <c r="F428" s="186">
        <v>6</v>
      </c>
      <c r="G428" s="61"/>
      <c r="H428" s="60"/>
      <c r="I428" s="59"/>
      <c r="J428" s="59"/>
      <c r="K428" s="59"/>
      <c r="L428" s="59"/>
      <c r="M428" s="58"/>
      <c r="N428" s="57">
        <v>0</v>
      </c>
      <c r="O428" s="57">
        <v>0</v>
      </c>
      <c r="P428" s="57">
        <v>0</v>
      </c>
      <c r="Q428" s="57">
        <v>0</v>
      </c>
      <c r="R428" s="57"/>
      <c r="S428" s="55"/>
      <c r="T428" s="55"/>
      <c r="U428" s="55"/>
      <c r="V428" s="55"/>
      <c r="W428" s="55"/>
      <c r="X428" s="55"/>
      <c r="Y428" s="55"/>
      <c r="Z428" s="55"/>
      <c r="AA428" s="55"/>
      <c r="AB428" s="56"/>
      <c r="AC428" s="56"/>
      <c r="AD428" s="56"/>
      <c r="AE428" s="56"/>
      <c r="AF428" s="56"/>
      <c r="AG428" s="56"/>
      <c r="AH428" s="56"/>
      <c r="AI428" s="56"/>
      <c r="AJ428" s="56"/>
      <c r="AK428" s="56"/>
      <c r="AL428" s="56"/>
      <c r="AM428" s="56"/>
      <c r="AN428" s="56"/>
      <c r="AO428" s="56"/>
      <c r="AP428" s="56"/>
      <c r="AQ428" s="56"/>
      <c r="AR428" s="56"/>
      <c r="AS428" s="56"/>
      <c r="AT428" s="56"/>
      <c r="AU428" s="56"/>
      <c r="AV428" s="56"/>
      <c r="AW428" s="56"/>
      <c r="AX428" s="56"/>
      <c r="AY428" s="56"/>
      <c r="AZ428" s="56"/>
      <c r="BA428" s="56"/>
      <c r="BB428" s="56"/>
      <c r="BC428" s="56"/>
      <c r="BD428" s="55"/>
      <c r="BE428" s="55"/>
      <c r="BF428" s="55"/>
      <c r="BG428" s="55"/>
      <c r="BH428" s="55"/>
      <c r="BI428" s="55"/>
      <c r="BJ428" s="55"/>
      <c r="BK428" s="146"/>
      <c r="BL428" s="146"/>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183" customFormat="1" outlineLevel="2" x14ac:dyDescent="0.25">
      <c r="A429" s="143"/>
      <c r="B429" s="143"/>
      <c r="C429" s="143"/>
      <c r="D429" s="184"/>
      <c r="E429" s="391"/>
      <c r="F429" s="186">
        <v>7</v>
      </c>
      <c r="G429" s="61"/>
      <c r="H429" s="60"/>
      <c r="I429" s="59"/>
      <c r="J429" s="59"/>
      <c r="K429" s="59"/>
      <c r="L429" s="59"/>
      <c r="M429" s="59"/>
      <c r="N429" s="58"/>
      <c r="O429" s="57">
        <v>0</v>
      </c>
      <c r="P429" s="57">
        <v>0</v>
      </c>
      <c r="Q429" s="57">
        <v>0</v>
      </c>
      <c r="R429" s="57"/>
      <c r="S429" s="55"/>
      <c r="T429" s="55"/>
      <c r="U429" s="55"/>
      <c r="V429" s="55"/>
      <c r="W429" s="55"/>
      <c r="X429" s="55"/>
      <c r="Y429" s="55"/>
      <c r="Z429" s="55"/>
      <c r="AA429" s="55"/>
      <c r="AB429" s="56"/>
      <c r="AC429" s="56"/>
      <c r="AD429" s="56"/>
      <c r="AE429" s="56"/>
      <c r="AF429" s="56"/>
      <c r="AG429" s="56"/>
      <c r="AH429" s="56"/>
      <c r="AI429" s="56"/>
      <c r="AJ429" s="56"/>
      <c r="AK429" s="56"/>
      <c r="AL429" s="56"/>
      <c r="AM429" s="56"/>
      <c r="AN429" s="56"/>
      <c r="AO429" s="56"/>
      <c r="AP429" s="56"/>
      <c r="AQ429" s="56"/>
      <c r="AR429" s="56"/>
      <c r="AS429" s="56"/>
      <c r="AT429" s="56"/>
      <c r="AU429" s="56"/>
      <c r="AV429" s="56"/>
      <c r="AW429" s="56"/>
      <c r="AX429" s="56"/>
      <c r="AY429" s="56"/>
      <c r="AZ429" s="56"/>
      <c r="BA429" s="56"/>
      <c r="BB429" s="56"/>
      <c r="BC429" s="56"/>
      <c r="BD429" s="55"/>
      <c r="BE429" s="55"/>
      <c r="BF429" s="55"/>
      <c r="BG429" s="55"/>
      <c r="BH429" s="55"/>
      <c r="BI429" s="55"/>
      <c r="BJ429" s="55"/>
      <c r="BK429" s="146"/>
      <c r="BL429" s="146"/>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183" customFormat="1" outlineLevel="2" x14ac:dyDescent="0.25">
      <c r="A430" s="143"/>
      <c r="B430" s="143"/>
      <c r="C430" s="143"/>
      <c r="D430" s="184"/>
      <c r="E430" s="391"/>
      <c r="F430" s="186">
        <v>8</v>
      </c>
      <c r="G430" s="61"/>
      <c r="H430" s="60"/>
      <c r="I430" s="59"/>
      <c r="J430" s="59"/>
      <c r="K430" s="59"/>
      <c r="L430" s="59"/>
      <c r="M430" s="59"/>
      <c r="N430" s="59"/>
      <c r="O430" s="58"/>
      <c r="P430" s="57">
        <v>0</v>
      </c>
      <c r="Q430" s="57">
        <v>0</v>
      </c>
      <c r="R430" s="57"/>
      <c r="S430" s="55"/>
      <c r="T430" s="55"/>
      <c r="U430" s="55"/>
      <c r="V430" s="55"/>
      <c r="W430" s="55"/>
      <c r="X430" s="55"/>
      <c r="Y430" s="55"/>
      <c r="Z430" s="55"/>
      <c r="AA430" s="55"/>
      <c r="AB430" s="56"/>
      <c r="AC430" s="56"/>
      <c r="AD430" s="56"/>
      <c r="AE430" s="56"/>
      <c r="AF430" s="56"/>
      <c r="AG430" s="56"/>
      <c r="AH430" s="56"/>
      <c r="AI430" s="56"/>
      <c r="AJ430" s="56"/>
      <c r="AK430" s="56"/>
      <c r="AL430" s="56"/>
      <c r="AM430" s="56"/>
      <c r="AN430" s="56"/>
      <c r="AO430" s="56"/>
      <c r="AP430" s="56"/>
      <c r="AQ430" s="56"/>
      <c r="AR430" s="56"/>
      <c r="AS430" s="56"/>
      <c r="AT430" s="56"/>
      <c r="AU430" s="56"/>
      <c r="AV430" s="56"/>
      <c r="AW430" s="56"/>
      <c r="AX430" s="56"/>
      <c r="AY430" s="56"/>
      <c r="AZ430" s="56"/>
      <c r="BA430" s="56"/>
      <c r="BB430" s="56"/>
      <c r="BC430" s="56"/>
      <c r="BD430" s="55"/>
      <c r="BE430" s="55"/>
      <c r="BF430" s="55"/>
      <c r="BG430" s="55"/>
      <c r="BH430" s="55"/>
      <c r="BI430" s="55"/>
      <c r="BJ430" s="55"/>
      <c r="BK430" s="146"/>
      <c r="BL430" s="146"/>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183" customFormat="1" outlineLevel="2" x14ac:dyDescent="0.25">
      <c r="A431" s="143"/>
      <c r="B431" s="143"/>
      <c r="C431" s="143"/>
      <c r="D431" s="184"/>
      <c r="E431" s="391"/>
      <c r="F431" s="186">
        <v>9</v>
      </c>
      <c r="G431" s="61"/>
      <c r="H431" s="60"/>
      <c r="I431" s="59"/>
      <c r="J431" s="59"/>
      <c r="K431" s="59"/>
      <c r="L431" s="59"/>
      <c r="M431" s="59"/>
      <c r="N431" s="59"/>
      <c r="O431" s="59"/>
      <c r="P431" s="58"/>
      <c r="Q431" s="57">
        <v>0</v>
      </c>
      <c r="R431" s="57"/>
      <c r="S431" s="55"/>
      <c r="T431" s="55"/>
      <c r="U431" s="55"/>
      <c r="V431" s="55"/>
      <c r="W431" s="55"/>
      <c r="X431" s="55"/>
      <c r="Y431" s="55"/>
      <c r="Z431" s="55"/>
      <c r="AA431" s="55"/>
      <c r="AB431" s="56"/>
      <c r="AC431" s="56"/>
      <c r="AD431" s="56"/>
      <c r="AE431" s="56"/>
      <c r="AF431" s="56"/>
      <c r="AG431" s="56"/>
      <c r="AH431" s="56"/>
      <c r="AI431" s="56"/>
      <c r="AJ431" s="56"/>
      <c r="AK431" s="56"/>
      <c r="AL431" s="56"/>
      <c r="AM431" s="56"/>
      <c r="AN431" s="56"/>
      <c r="AO431" s="56"/>
      <c r="AP431" s="56"/>
      <c r="AQ431" s="56"/>
      <c r="AR431" s="56"/>
      <c r="AS431" s="56"/>
      <c r="AT431" s="56"/>
      <c r="AU431" s="56"/>
      <c r="AV431" s="56"/>
      <c r="AW431" s="56"/>
      <c r="AX431" s="56"/>
      <c r="AY431" s="56"/>
      <c r="AZ431" s="56"/>
      <c r="BA431" s="56"/>
      <c r="BB431" s="56"/>
      <c r="BC431" s="56"/>
      <c r="BD431" s="55"/>
      <c r="BE431" s="55"/>
      <c r="BF431" s="55"/>
      <c r="BG431" s="55"/>
      <c r="BH431" s="55"/>
      <c r="BI431" s="55"/>
      <c r="BJ431" s="55"/>
      <c r="BK431" s="146"/>
      <c r="BL431" s="146"/>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183" customFormat="1" outlineLevel="2" x14ac:dyDescent="0.25">
      <c r="A432" s="143"/>
      <c r="B432" s="143"/>
      <c r="C432" s="143"/>
      <c r="D432" s="184"/>
      <c r="E432" s="391"/>
      <c r="F432" s="187">
        <v>10</v>
      </c>
      <c r="G432" s="61"/>
      <c r="H432" s="60"/>
      <c r="I432" s="59"/>
      <c r="J432" s="59"/>
      <c r="K432" s="59"/>
      <c r="L432" s="59"/>
      <c r="M432" s="59"/>
      <c r="N432" s="59"/>
      <c r="O432" s="59"/>
      <c r="P432" s="59"/>
      <c r="Q432" s="58"/>
      <c r="R432" s="57"/>
      <c r="S432" s="55"/>
      <c r="T432" s="55"/>
      <c r="U432" s="55"/>
      <c r="V432" s="55"/>
      <c r="W432" s="55"/>
      <c r="X432" s="55"/>
      <c r="Y432" s="55"/>
      <c r="Z432" s="55"/>
      <c r="AA432" s="55"/>
      <c r="AB432" s="56"/>
      <c r="AC432" s="56"/>
      <c r="AD432" s="56"/>
      <c r="AE432" s="56"/>
      <c r="AF432" s="56"/>
      <c r="AG432" s="56"/>
      <c r="AH432" s="56"/>
      <c r="AI432" s="56"/>
      <c r="AJ432" s="56"/>
      <c r="AK432" s="56"/>
      <c r="AL432" s="56"/>
      <c r="AM432" s="56"/>
      <c r="AN432" s="56"/>
      <c r="AO432" s="56"/>
      <c r="AP432" s="56"/>
      <c r="AQ432" s="56"/>
      <c r="AR432" s="56"/>
      <c r="AS432" s="56"/>
      <c r="AT432" s="56"/>
      <c r="AU432" s="56"/>
      <c r="AV432" s="56"/>
      <c r="AW432" s="56"/>
      <c r="AX432" s="56"/>
      <c r="AY432" s="56"/>
      <c r="AZ432" s="56"/>
      <c r="BA432" s="56"/>
      <c r="BB432" s="56"/>
      <c r="BC432" s="56"/>
      <c r="BD432" s="55"/>
      <c r="BE432" s="55"/>
      <c r="BF432" s="55"/>
      <c r="BG432" s="55"/>
      <c r="BH432" s="55"/>
      <c r="BI432" s="55"/>
      <c r="BJ432" s="55"/>
      <c r="BK432" s="146"/>
      <c r="BL432" s="146"/>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183" customFormat="1" outlineLevel="1" x14ac:dyDescent="0.25">
      <c r="A433" s="143"/>
      <c r="B433" s="143"/>
      <c r="C433" s="143"/>
      <c r="D433" s="184">
        <v>0</v>
      </c>
      <c r="E433" s="143"/>
      <c r="F433" s="143"/>
      <c r="G433" s="54"/>
      <c r="H433" s="189">
        <v>0</v>
      </c>
      <c r="I433" s="189">
        <v>0</v>
      </c>
      <c r="J433" s="189">
        <v>0</v>
      </c>
      <c r="K433" s="189">
        <v>0</v>
      </c>
      <c r="L433" s="189">
        <v>0</v>
      </c>
      <c r="M433" s="189">
        <v>0</v>
      </c>
      <c r="N433" s="189">
        <v>0</v>
      </c>
      <c r="O433" s="189">
        <v>0</v>
      </c>
      <c r="P433" s="189">
        <v>0</v>
      </c>
      <c r="Q433" s="189">
        <v>0</v>
      </c>
      <c r="R433" s="190"/>
      <c r="S433" s="191"/>
      <c r="T433" s="191"/>
      <c r="U433" s="191"/>
      <c r="V433" s="191"/>
      <c r="W433" s="191"/>
      <c r="X433" s="191"/>
      <c r="Y433" s="191"/>
      <c r="Z433" s="191"/>
      <c r="AA433" s="191"/>
      <c r="AB433" s="192"/>
      <c r="AC433" s="192"/>
      <c r="AD433" s="192"/>
      <c r="AE433" s="192"/>
      <c r="AF433" s="192"/>
      <c r="AG433" s="192"/>
      <c r="AH433" s="192"/>
      <c r="AI433" s="192"/>
      <c r="AJ433" s="192"/>
      <c r="AK433" s="192"/>
      <c r="AL433" s="192"/>
      <c r="AM433" s="192"/>
      <c r="AN433" s="192"/>
      <c r="AO433" s="192"/>
      <c r="AP433" s="192"/>
      <c r="AQ433" s="192"/>
      <c r="AR433" s="192"/>
      <c r="AS433" s="192"/>
      <c r="AT433" s="192"/>
      <c r="AU433" s="192"/>
      <c r="AV433" s="192"/>
      <c r="AW433" s="192"/>
      <c r="AX433" s="192"/>
      <c r="AY433" s="192"/>
      <c r="AZ433" s="192"/>
      <c r="BA433" s="192"/>
      <c r="BB433" s="192"/>
      <c r="BC433" s="192"/>
      <c r="BD433" s="191"/>
      <c r="BE433" s="191"/>
      <c r="BF433" s="191"/>
      <c r="BG433" s="191"/>
      <c r="BH433" s="191"/>
      <c r="BI433" s="191"/>
      <c r="BJ433" s="191"/>
      <c r="BK433" s="146"/>
      <c r="BL433" s="146"/>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x14ac:dyDescent="0.25">
      <c r="A434" s="143"/>
      <c r="B434" s="143"/>
      <c r="C434" s="143"/>
      <c r="D434" s="143"/>
      <c r="E434" s="143"/>
      <c r="F434" s="143"/>
      <c r="G434" s="53"/>
      <c r="H434" s="52"/>
      <c r="I434" s="52"/>
      <c r="J434" s="52"/>
      <c r="K434" s="52"/>
      <c r="L434" s="52"/>
      <c r="M434" s="52"/>
      <c r="N434" s="51"/>
      <c r="O434" s="51"/>
      <c r="P434" s="51"/>
      <c r="Q434" s="51"/>
      <c r="R434" s="51"/>
      <c r="S434" s="37"/>
      <c r="T434" s="37"/>
      <c r="U434" s="37"/>
      <c r="V434" s="37"/>
      <c r="W434" s="37"/>
      <c r="X434" s="37"/>
      <c r="Y434" s="37"/>
      <c r="Z434" s="37"/>
      <c r="AA434" s="37"/>
      <c r="AB434" s="38"/>
      <c r="AC434" s="38"/>
      <c r="AD434" s="38"/>
      <c r="AE434" s="38"/>
      <c r="AF434" s="38"/>
      <c r="AG434" s="38"/>
      <c r="AH434" s="38"/>
      <c r="AI434" s="38"/>
      <c r="AJ434" s="38"/>
      <c r="AK434" s="38"/>
      <c r="AL434" s="38"/>
      <c r="AM434" s="38"/>
      <c r="AN434" s="38"/>
      <c r="AO434" s="38"/>
      <c r="AP434" s="38"/>
      <c r="AQ434" s="38"/>
      <c r="AR434" s="38"/>
      <c r="AS434" s="38"/>
      <c r="AT434" s="38"/>
      <c r="AU434" s="38"/>
      <c r="AV434" s="38"/>
      <c r="AW434" s="38"/>
      <c r="AX434" s="38"/>
      <c r="AY434" s="38"/>
      <c r="AZ434" s="38"/>
      <c r="BA434" s="38"/>
      <c r="BB434" s="38"/>
      <c r="BC434" s="38"/>
      <c r="BD434" s="37"/>
      <c r="BE434" s="37"/>
      <c r="BF434" s="37"/>
      <c r="BG434" s="37"/>
      <c r="BH434" s="37"/>
      <c r="BI434" s="37"/>
      <c r="BJ434" s="37"/>
      <c r="BK434" s="146"/>
      <c r="BL434" s="146"/>
    </row>
    <row r="435" spans="1:256" x14ac:dyDescent="0.25">
      <c r="A435" s="168"/>
      <c r="B435" s="168"/>
      <c r="C435" s="167" t="s">
        <v>42</v>
      </c>
      <c r="D435" s="168"/>
      <c r="E435" s="168"/>
      <c r="F435" s="168"/>
      <c r="G435" s="50"/>
      <c r="H435" s="49"/>
      <c r="I435" s="49"/>
      <c r="J435" s="49"/>
      <c r="K435" s="49"/>
      <c r="L435" s="49"/>
      <c r="M435" s="49"/>
      <c r="N435" s="48"/>
      <c r="O435" s="48"/>
      <c r="P435" s="48"/>
      <c r="Q435" s="48"/>
      <c r="R435" s="48"/>
      <c r="S435" s="48"/>
      <c r="T435" s="37"/>
      <c r="U435" s="37"/>
      <c r="V435" s="37"/>
      <c r="W435" s="37"/>
      <c r="X435" s="37"/>
      <c r="Y435" s="37"/>
      <c r="Z435" s="37"/>
      <c r="AA435" s="37"/>
      <c r="AB435" s="38"/>
      <c r="AC435" s="38"/>
      <c r="AD435" s="38"/>
      <c r="AE435" s="38"/>
      <c r="AF435" s="38"/>
      <c r="AG435" s="38"/>
      <c r="AH435" s="38"/>
      <c r="AI435" s="38"/>
      <c r="AJ435" s="38"/>
      <c r="AK435" s="38"/>
      <c r="AL435" s="38"/>
      <c r="AM435" s="38"/>
      <c r="AN435" s="38"/>
      <c r="AO435" s="38"/>
      <c r="AP435" s="38"/>
      <c r="AQ435" s="38"/>
      <c r="AR435" s="38"/>
      <c r="AS435" s="38"/>
      <c r="AT435" s="38"/>
      <c r="AU435" s="38"/>
      <c r="AV435" s="38"/>
      <c r="AW435" s="38"/>
      <c r="AX435" s="38"/>
      <c r="AY435" s="38"/>
      <c r="AZ435" s="38"/>
      <c r="BA435" s="38"/>
      <c r="BB435" s="38"/>
      <c r="BC435" s="38"/>
      <c r="BD435" s="37"/>
      <c r="BE435" s="37"/>
      <c r="BF435" s="37"/>
      <c r="BG435" s="37"/>
      <c r="BH435" s="37"/>
      <c r="BI435" s="37"/>
      <c r="BJ435" s="37"/>
      <c r="BK435" s="146"/>
      <c r="BL435" s="146"/>
    </row>
    <row r="436" spans="1:256" x14ac:dyDescent="0.25">
      <c r="A436" s="143"/>
      <c r="B436" s="146"/>
      <c r="C436" s="158"/>
      <c r="D436" s="146"/>
      <c r="E436" s="146"/>
      <c r="F436" s="146"/>
      <c r="G436" s="47"/>
      <c r="H436" s="36"/>
      <c r="I436" s="36"/>
      <c r="J436" s="36"/>
      <c r="K436" s="36"/>
      <c r="L436" s="36"/>
      <c r="M436" s="36"/>
      <c r="N436" s="37"/>
      <c r="O436" s="37"/>
      <c r="P436" s="37"/>
      <c r="Q436" s="37"/>
      <c r="R436" s="37"/>
      <c r="S436" s="37"/>
      <c r="T436" s="37"/>
      <c r="U436" s="37"/>
      <c r="V436" s="37"/>
      <c r="W436" s="37"/>
      <c r="X436" s="37"/>
      <c r="Y436" s="37"/>
      <c r="Z436" s="37"/>
      <c r="AA436" s="37"/>
      <c r="AB436" s="38"/>
      <c r="AC436" s="38"/>
      <c r="AD436" s="38"/>
      <c r="AE436" s="38"/>
      <c r="AF436" s="38"/>
      <c r="AG436" s="38"/>
      <c r="AH436" s="38"/>
      <c r="AI436" s="38"/>
      <c r="AJ436" s="38"/>
      <c r="AK436" s="38"/>
      <c r="AL436" s="38"/>
      <c r="AM436" s="38"/>
      <c r="AN436" s="38"/>
      <c r="AO436" s="38"/>
      <c r="AP436" s="38"/>
      <c r="AQ436" s="38"/>
      <c r="AR436" s="38"/>
      <c r="AS436" s="38"/>
      <c r="AT436" s="38"/>
      <c r="AU436" s="38"/>
      <c r="AV436" s="38"/>
      <c r="AW436" s="38"/>
      <c r="AX436" s="38"/>
      <c r="AY436" s="38"/>
      <c r="AZ436" s="38"/>
      <c r="BA436" s="38"/>
      <c r="BB436" s="38"/>
      <c r="BC436" s="38"/>
      <c r="BD436" s="37"/>
      <c r="BE436" s="37"/>
      <c r="BF436" s="37"/>
      <c r="BG436" s="37"/>
      <c r="BH436" s="37"/>
      <c r="BI436" s="37"/>
      <c r="BJ436" s="37"/>
      <c r="BK436" s="146"/>
      <c r="BL436" s="146"/>
    </row>
    <row r="437" spans="1:256" x14ac:dyDescent="0.25">
      <c r="A437" s="143"/>
      <c r="B437" s="143"/>
      <c r="C437" s="169" t="s">
        <v>41</v>
      </c>
      <c r="D437" s="143"/>
      <c r="E437" s="143"/>
      <c r="F437" s="143"/>
      <c r="G437" s="194">
        <v>1399.2235598553664</v>
      </c>
      <c r="H437" s="195">
        <v>1380.227518353825</v>
      </c>
      <c r="I437" s="195">
        <v>1524.8779896385372</v>
      </c>
      <c r="J437" s="195">
        <v>1679.6654131931462</v>
      </c>
      <c r="K437" s="195">
        <v>1791.8984807999209</v>
      </c>
      <c r="L437" s="195">
        <v>1924.8557699534049</v>
      </c>
      <c r="M437" s="195">
        <v>2040.0057960581644</v>
      </c>
      <c r="N437" s="195">
        <v>0</v>
      </c>
      <c r="O437" s="195">
        <v>0</v>
      </c>
      <c r="P437" s="195">
        <v>0</v>
      </c>
      <c r="Q437" s="195">
        <v>0</v>
      </c>
      <c r="R437" s="195">
        <v>0</v>
      </c>
      <c r="S437" s="45"/>
      <c r="T437" s="45"/>
      <c r="U437" s="45"/>
      <c r="V437" s="45"/>
      <c r="W437" s="45"/>
      <c r="X437" s="45"/>
      <c r="Y437" s="45"/>
      <c r="Z437" s="45"/>
      <c r="AA437" s="45"/>
      <c r="AB437" s="46"/>
      <c r="AC437" s="46"/>
      <c r="AD437" s="46"/>
      <c r="AE437" s="46"/>
      <c r="AF437" s="46"/>
      <c r="AG437" s="46"/>
      <c r="AH437" s="46"/>
      <c r="AI437" s="46"/>
      <c r="AJ437" s="46"/>
      <c r="AK437" s="46"/>
      <c r="AL437" s="46"/>
      <c r="AM437" s="46"/>
      <c r="AN437" s="46"/>
      <c r="AO437" s="46"/>
      <c r="AP437" s="46"/>
      <c r="AQ437" s="46"/>
      <c r="AR437" s="46"/>
      <c r="AS437" s="46"/>
      <c r="AT437" s="46"/>
      <c r="AU437" s="46"/>
      <c r="AV437" s="46"/>
      <c r="AW437" s="46"/>
      <c r="AX437" s="46"/>
      <c r="AY437" s="46"/>
      <c r="AZ437" s="46"/>
      <c r="BA437" s="46"/>
      <c r="BB437" s="46"/>
      <c r="BC437" s="46"/>
      <c r="BD437" s="45"/>
      <c r="BE437" s="45"/>
      <c r="BF437" s="45"/>
      <c r="BG437" s="45"/>
      <c r="BH437" s="45"/>
      <c r="BI437" s="45"/>
      <c r="BJ437" s="45"/>
      <c r="BK437" s="146"/>
      <c r="BL437" s="146"/>
    </row>
    <row r="438" spans="1:256" outlineLevel="1" x14ac:dyDescent="0.25">
      <c r="A438" s="143"/>
      <c r="B438" s="143"/>
      <c r="C438" s="143"/>
      <c r="D438" s="174" t="s">
        <v>0</v>
      </c>
      <c r="E438" s="143"/>
      <c r="F438" s="143"/>
      <c r="G438" s="196">
        <v>325.76605644542195</v>
      </c>
      <c r="H438" s="175">
        <v>376.20268184163228</v>
      </c>
      <c r="I438" s="175">
        <v>393.5951079123239</v>
      </c>
      <c r="J438" s="175">
        <v>446.17824375402614</v>
      </c>
      <c r="K438" s="175">
        <v>474.04961398542531</v>
      </c>
      <c r="L438" s="175">
        <v>506.49180263222388</v>
      </c>
      <c r="M438" s="175">
        <v>540.02111789311891</v>
      </c>
      <c r="N438" s="175">
        <v>0</v>
      </c>
      <c r="O438" s="175">
        <v>0</v>
      </c>
      <c r="P438" s="175">
        <v>0</v>
      </c>
      <c r="Q438" s="175">
        <v>0</v>
      </c>
      <c r="R438" s="175">
        <v>0</v>
      </c>
      <c r="S438" s="143"/>
      <c r="T438" s="143"/>
      <c r="U438" s="143"/>
      <c r="V438" s="143"/>
      <c r="W438" s="143"/>
      <c r="X438" s="143"/>
      <c r="Y438" s="143"/>
      <c r="Z438" s="143"/>
      <c r="AA438" s="143"/>
      <c r="AB438" s="179"/>
      <c r="AC438" s="179"/>
      <c r="AD438" s="179"/>
      <c r="AE438" s="179"/>
      <c r="AF438" s="179"/>
      <c r="AG438" s="179"/>
      <c r="AH438" s="179"/>
      <c r="AI438" s="179"/>
      <c r="AJ438" s="179"/>
      <c r="AK438" s="179"/>
      <c r="AL438" s="179"/>
      <c r="AM438" s="179"/>
      <c r="AN438" s="179"/>
      <c r="AO438" s="179"/>
      <c r="AP438" s="179"/>
      <c r="AQ438" s="179"/>
      <c r="AR438" s="179"/>
      <c r="AS438" s="179"/>
      <c r="AT438" s="179"/>
      <c r="AU438" s="179"/>
      <c r="AV438" s="179"/>
      <c r="AW438" s="179"/>
      <c r="AX438" s="179"/>
      <c r="AY438" s="179"/>
      <c r="AZ438" s="179"/>
      <c r="BA438" s="179"/>
      <c r="BB438" s="179"/>
      <c r="BC438" s="179"/>
      <c r="BD438" s="143"/>
      <c r="BE438" s="143"/>
      <c r="BF438" s="143"/>
      <c r="BG438" s="143"/>
      <c r="BH438" s="143"/>
      <c r="BI438" s="143"/>
      <c r="BJ438" s="143"/>
      <c r="BK438" s="143"/>
      <c r="BL438" s="143"/>
    </row>
    <row r="439" spans="1:256" outlineLevel="1" x14ac:dyDescent="0.25">
      <c r="A439" s="143"/>
      <c r="B439" s="143"/>
      <c r="C439" s="169"/>
      <c r="D439" s="174" t="s">
        <v>1</v>
      </c>
      <c r="E439" s="143"/>
      <c r="F439" s="143"/>
      <c r="G439" s="196">
        <v>986.9678619007783</v>
      </c>
      <c r="H439" s="175">
        <v>895.94618095562021</v>
      </c>
      <c r="I439" s="175">
        <v>975.74333792362415</v>
      </c>
      <c r="J439" s="175">
        <v>1078.3119877069537</v>
      </c>
      <c r="K439" s="175">
        <v>1181.4506389850962</v>
      </c>
      <c r="L439" s="175">
        <v>1295.8873726278141</v>
      </c>
      <c r="M439" s="175">
        <v>1397.7462197289865</v>
      </c>
      <c r="N439" s="175">
        <v>0</v>
      </c>
      <c r="O439" s="175">
        <v>0</v>
      </c>
      <c r="P439" s="175">
        <v>0</v>
      </c>
      <c r="Q439" s="175">
        <v>0</v>
      </c>
      <c r="R439" s="175">
        <v>0</v>
      </c>
      <c r="S439" s="172"/>
      <c r="T439" s="172"/>
      <c r="U439" s="172"/>
      <c r="V439" s="172"/>
      <c r="W439" s="172"/>
      <c r="X439" s="172"/>
      <c r="Y439" s="172"/>
      <c r="Z439" s="172"/>
      <c r="AA439" s="172"/>
      <c r="AB439" s="173"/>
      <c r="AC439" s="173"/>
      <c r="AD439" s="173"/>
      <c r="AE439" s="173"/>
      <c r="AF439" s="173"/>
      <c r="AG439" s="173"/>
      <c r="AH439" s="173"/>
      <c r="AI439" s="173"/>
      <c r="AJ439" s="173"/>
      <c r="AK439" s="173"/>
      <c r="AL439" s="173"/>
      <c r="AM439" s="173"/>
      <c r="AN439" s="173"/>
      <c r="AO439" s="173"/>
      <c r="AP439" s="173"/>
      <c r="AQ439" s="173"/>
      <c r="AR439" s="173"/>
      <c r="AS439" s="173"/>
      <c r="AT439" s="173"/>
      <c r="AU439" s="173"/>
      <c r="AV439" s="173"/>
      <c r="AW439" s="173"/>
      <c r="AX439" s="173"/>
      <c r="AY439" s="173"/>
      <c r="AZ439" s="173"/>
      <c r="BA439" s="173"/>
      <c r="BB439" s="173"/>
      <c r="BC439" s="173"/>
      <c r="BD439" s="172"/>
      <c r="BE439" s="172"/>
      <c r="BF439" s="172"/>
      <c r="BG439" s="172"/>
      <c r="BH439" s="172"/>
      <c r="BI439" s="172"/>
      <c r="BJ439" s="172"/>
      <c r="BK439" s="146"/>
      <c r="BL439" s="146"/>
    </row>
    <row r="440" spans="1:256" outlineLevel="1" x14ac:dyDescent="0.25">
      <c r="A440" s="143"/>
      <c r="B440" s="143"/>
      <c r="C440" s="169"/>
      <c r="D440" s="174" t="s">
        <v>2</v>
      </c>
      <c r="E440" s="143"/>
      <c r="F440" s="143"/>
      <c r="G440" s="196">
        <v>52.911662561128836</v>
      </c>
      <c r="H440" s="175">
        <v>46.959647395390583</v>
      </c>
      <c r="I440" s="175">
        <v>38.610621902311259</v>
      </c>
      <c r="J440" s="175">
        <v>29.976422620192928</v>
      </c>
      <c r="K440" s="175">
        <v>20.384461614467181</v>
      </c>
      <c r="L440" s="175">
        <v>10.412025073058595</v>
      </c>
      <c r="M440" s="175">
        <v>-9.6180315633631608E-4</v>
      </c>
      <c r="N440" s="175">
        <v>0</v>
      </c>
      <c r="O440" s="175">
        <v>0</v>
      </c>
      <c r="P440" s="175">
        <v>0</v>
      </c>
      <c r="Q440" s="175">
        <v>0</v>
      </c>
      <c r="R440" s="175">
        <v>0</v>
      </c>
      <c r="S440" s="172"/>
      <c r="T440" s="172"/>
      <c r="U440" s="172"/>
      <c r="V440" s="172"/>
      <c r="W440" s="172"/>
      <c r="X440" s="172"/>
      <c r="Y440" s="172"/>
      <c r="Z440" s="172"/>
      <c r="AA440" s="172"/>
      <c r="AB440" s="173"/>
      <c r="AC440" s="173"/>
      <c r="AD440" s="173"/>
      <c r="AE440" s="173"/>
      <c r="AF440" s="173"/>
      <c r="AG440" s="173"/>
      <c r="AH440" s="173"/>
      <c r="AI440" s="173"/>
      <c r="AJ440" s="173"/>
      <c r="AK440" s="173"/>
      <c r="AL440" s="173"/>
      <c r="AM440" s="173"/>
      <c r="AN440" s="173"/>
      <c r="AO440" s="173"/>
      <c r="AP440" s="173"/>
      <c r="AQ440" s="173"/>
      <c r="AR440" s="173"/>
      <c r="AS440" s="173"/>
      <c r="AT440" s="173"/>
      <c r="AU440" s="173"/>
      <c r="AV440" s="173"/>
      <c r="AW440" s="173"/>
      <c r="AX440" s="173"/>
      <c r="AY440" s="173"/>
      <c r="AZ440" s="173"/>
      <c r="BA440" s="173"/>
      <c r="BB440" s="173"/>
      <c r="BC440" s="173"/>
      <c r="BD440" s="172"/>
      <c r="BE440" s="172"/>
      <c r="BF440" s="172"/>
      <c r="BG440" s="172"/>
      <c r="BH440" s="172"/>
      <c r="BI440" s="172"/>
      <c r="BJ440" s="172"/>
      <c r="BK440" s="146"/>
      <c r="BL440" s="146"/>
    </row>
    <row r="441" spans="1:256" outlineLevel="1" x14ac:dyDescent="0.25">
      <c r="A441" s="143"/>
      <c r="B441" s="143"/>
      <c r="C441" s="169"/>
      <c r="D441" s="174" t="s">
        <v>3</v>
      </c>
      <c r="E441" s="143"/>
      <c r="F441" s="143"/>
      <c r="G441" s="196">
        <v>3.8187604457113258</v>
      </c>
      <c r="H441" s="175">
        <v>3.3671127792705766</v>
      </c>
      <c r="I441" s="175">
        <v>2.7136456940221336</v>
      </c>
      <c r="J441" s="175">
        <v>1.9883447672927521</v>
      </c>
      <c r="K441" s="175">
        <v>1.3325198633281929</v>
      </c>
      <c r="L441" s="175">
        <v>0.65061130223414809</v>
      </c>
      <c r="M441" s="175">
        <v>-6.1481140895988773E-2</v>
      </c>
      <c r="N441" s="175">
        <v>0</v>
      </c>
      <c r="O441" s="175">
        <v>0</v>
      </c>
      <c r="P441" s="175">
        <v>0</v>
      </c>
      <c r="Q441" s="175">
        <v>0</v>
      </c>
      <c r="R441" s="175">
        <v>0</v>
      </c>
      <c r="S441" s="172"/>
      <c r="T441" s="172"/>
      <c r="U441" s="172"/>
      <c r="V441" s="172"/>
      <c r="W441" s="172"/>
      <c r="X441" s="172"/>
      <c r="Y441" s="172"/>
      <c r="Z441" s="172"/>
      <c r="AA441" s="172"/>
      <c r="AB441" s="173"/>
      <c r="AC441" s="173"/>
      <c r="AD441" s="173"/>
      <c r="AE441" s="173"/>
      <c r="AF441" s="173"/>
      <c r="AG441" s="173"/>
      <c r="AH441" s="173"/>
      <c r="AI441" s="173"/>
      <c r="AJ441" s="173"/>
      <c r="AK441" s="173"/>
      <c r="AL441" s="173"/>
      <c r="AM441" s="173"/>
      <c r="AN441" s="173"/>
      <c r="AO441" s="173"/>
      <c r="AP441" s="173"/>
      <c r="AQ441" s="173"/>
      <c r="AR441" s="173"/>
      <c r="AS441" s="173"/>
      <c r="AT441" s="173"/>
      <c r="AU441" s="173"/>
      <c r="AV441" s="173"/>
      <c r="AW441" s="173"/>
      <c r="AX441" s="173"/>
      <c r="AY441" s="173"/>
      <c r="AZ441" s="173"/>
      <c r="BA441" s="173"/>
      <c r="BB441" s="173"/>
      <c r="BC441" s="173"/>
      <c r="BD441" s="172"/>
      <c r="BE441" s="172"/>
      <c r="BF441" s="172"/>
      <c r="BG441" s="172"/>
      <c r="BH441" s="172"/>
      <c r="BI441" s="172"/>
      <c r="BJ441" s="172"/>
      <c r="BK441" s="146"/>
      <c r="BL441" s="146"/>
    </row>
    <row r="442" spans="1:256" outlineLevel="1" x14ac:dyDescent="0.25">
      <c r="A442" s="143"/>
      <c r="B442" s="143"/>
      <c r="C442" s="169"/>
      <c r="D442" s="174" t="s">
        <v>4</v>
      </c>
      <c r="E442" s="143"/>
      <c r="F442" s="143"/>
      <c r="G442" s="196">
        <v>0</v>
      </c>
      <c r="H442" s="175">
        <v>2.2204460492503131E-16</v>
      </c>
      <c r="I442" s="175">
        <v>1.0521546575585519</v>
      </c>
      <c r="J442" s="175">
        <v>5.5844805395686956</v>
      </c>
      <c r="K442" s="175">
        <v>6.6587828163953606</v>
      </c>
      <c r="L442" s="175">
        <v>5.1018765760968741</v>
      </c>
      <c r="M442" s="175">
        <v>3.5446358510661216</v>
      </c>
      <c r="N442" s="175">
        <v>0</v>
      </c>
      <c r="O442" s="175">
        <v>0</v>
      </c>
      <c r="P442" s="175">
        <v>0</v>
      </c>
      <c r="Q442" s="175">
        <v>0</v>
      </c>
      <c r="R442" s="175">
        <v>0</v>
      </c>
      <c r="S442" s="172"/>
      <c r="T442" s="172"/>
      <c r="U442" s="172"/>
      <c r="V442" s="172"/>
      <c r="W442" s="172"/>
      <c r="X442" s="172"/>
      <c r="Y442" s="172"/>
      <c r="Z442" s="172"/>
      <c r="AA442" s="172"/>
      <c r="AB442" s="173"/>
      <c r="AC442" s="173"/>
      <c r="AD442" s="173"/>
      <c r="AE442" s="173"/>
      <c r="AF442" s="173"/>
      <c r="AG442" s="173"/>
      <c r="AH442" s="173"/>
      <c r="AI442" s="173"/>
      <c r="AJ442" s="173"/>
      <c r="AK442" s="173"/>
      <c r="AL442" s="173"/>
      <c r="AM442" s="173"/>
      <c r="AN442" s="173"/>
      <c r="AO442" s="173"/>
      <c r="AP442" s="173"/>
      <c r="AQ442" s="173"/>
      <c r="AR442" s="173"/>
      <c r="AS442" s="173"/>
      <c r="AT442" s="173"/>
      <c r="AU442" s="173"/>
      <c r="AV442" s="173"/>
      <c r="AW442" s="173"/>
      <c r="AX442" s="173"/>
      <c r="AY442" s="173"/>
      <c r="AZ442" s="173"/>
      <c r="BA442" s="173"/>
      <c r="BB442" s="173"/>
      <c r="BC442" s="173"/>
      <c r="BD442" s="172"/>
      <c r="BE442" s="172"/>
      <c r="BF442" s="172"/>
      <c r="BG442" s="172"/>
      <c r="BH442" s="172"/>
      <c r="BI442" s="172"/>
      <c r="BJ442" s="172"/>
      <c r="BK442" s="146"/>
      <c r="BL442" s="146"/>
    </row>
    <row r="443" spans="1:256" outlineLevel="1" x14ac:dyDescent="0.25">
      <c r="A443" s="143"/>
      <c r="B443" s="143"/>
      <c r="C443" s="169"/>
      <c r="D443" s="174" t="s">
        <v>5</v>
      </c>
      <c r="E443" s="143"/>
      <c r="F443" s="143"/>
      <c r="G443" s="196">
        <v>1.8318234807414626</v>
      </c>
      <c r="H443" s="175">
        <v>5.1514348342607263E-14</v>
      </c>
      <c r="I443" s="175">
        <v>52.236480424361787</v>
      </c>
      <c r="J443" s="175">
        <v>55.21352626683435</v>
      </c>
      <c r="K443" s="175">
        <v>51.470897631534172</v>
      </c>
      <c r="L443" s="175">
        <v>61.831937435421246</v>
      </c>
      <c r="M443" s="175">
        <v>67.749770167954779</v>
      </c>
      <c r="N443" s="175">
        <v>0</v>
      </c>
      <c r="O443" s="175">
        <v>0</v>
      </c>
      <c r="P443" s="175">
        <v>0</v>
      </c>
      <c r="Q443" s="175">
        <v>0</v>
      </c>
      <c r="R443" s="175">
        <v>0</v>
      </c>
      <c r="S443" s="172"/>
      <c r="T443" s="172"/>
      <c r="U443" s="172"/>
      <c r="V443" s="172"/>
      <c r="W443" s="172"/>
      <c r="X443" s="172"/>
      <c r="Y443" s="172"/>
      <c r="Z443" s="172"/>
      <c r="AA443" s="172"/>
      <c r="AB443" s="173"/>
      <c r="AC443" s="173"/>
      <c r="AD443" s="173"/>
      <c r="AE443" s="173"/>
      <c r="AF443" s="173"/>
      <c r="AG443" s="173"/>
      <c r="AH443" s="173"/>
      <c r="AI443" s="173"/>
      <c r="AJ443" s="173"/>
      <c r="AK443" s="173"/>
      <c r="AL443" s="173"/>
      <c r="AM443" s="173"/>
      <c r="AN443" s="173"/>
      <c r="AO443" s="173"/>
      <c r="AP443" s="173"/>
      <c r="AQ443" s="173"/>
      <c r="AR443" s="173"/>
      <c r="AS443" s="173"/>
      <c r="AT443" s="173"/>
      <c r="AU443" s="173"/>
      <c r="AV443" s="173"/>
      <c r="AW443" s="173"/>
      <c r="AX443" s="173"/>
      <c r="AY443" s="173"/>
      <c r="AZ443" s="173"/>
      <c r="BA443" s="173"/>
      <c r="BB443" s="173"/>
      <c r="BC443" s="173"/>
      <c r="BD443" s="172"/>
      <c r="BE443" s="172"/>
      <c r="BF443" s="172"/>
      <c r="BG443" s="172"/>
      <c r="BH443" s="172"/>
      <c r="BI443" s="172"/>
      <c r="BJ443" s="172"/>
      <c r="BK443" s="146"/>
      <c r="BL443" s="146"/>
    </row>
    <row r="444" spans="1:256" outlineLevel="1" x14ac:dyDescent="0.25">
      <c r="A444" s="143"/>
      <c r="B444" s="143"/>
      <c r="C444" s="169"/>
      <c r="D444" s="174" t="s">
        <v>6</v>
      </c>
      <c r="E444" s="143"/>
      <c r="F444" s="143"/>
      <c r="G444" s="196">
        <v>27.927395021584559</v>
      </c>
      <c r="H444" s="175">
        <v>25.697895381911106</v>
      </c>
      <c r="I444" s="175">
        <v>30.856813307950471</v>
      </c>
      <c r="J444" s="175">
        <v>38.201140713588323</v>
      </c>
      <c r="K444" s="175">
        <v>38.910063392819509</v>
      </c>
      <c r="L444" s="175">
        <v>33.664816047386694</v>
      </c>
      <c r="M444" s="175">
        <v>27.315332588365195</v>
      </c>
      <c r="N444" s="175">
        <v>0</v>
      </c>
      <c r="O444" s="175">
        <v>0</v>
      </c>
      <c r="P444" s="175">
        <v>0</v>
      </c>
      <c r="Q444" s="175">
        <v>0</v>
      </c>
      <c r="R444" s="175">
        <v>0</v>
      </c>
      <c r="S444" s="172"/>
      <c r="T444" s="172"/>
      <c r="U444" s="172"/>
      <c r="V444" s="172"/>
      <c r="W444" s="172"/>
      <c r="X444" s="172"/>
      <c r="Y444" s="172"/>
      <c r="Z444" s="172"/>
      <c r="AA444" s="172"/>
      <c r="AB444" s="173"/>
      <c r="AC444" s="173"/>
      <c r="AD444" s="173"/>
      <c r="AE444" s="173"/>
      <c r="AF444" s="173"/>
      <c r="AG444" s="173"/>
      <c r="AH444" s="173"/>
      <c r="AI444" s="173"/>
      <c r="AJ444" s="173"/>
      <c r="AK444" s="173"/>
      <c r="AL444" s="173"/>
      <c r="AM444" s="173"/>
      <c r="AN444" s="173"/>
      <c r="AO444" s="173"/>
      <c r="AP444" s="173"/>
      <c r="AQ444" s="173"/>
      <c r="AR444" s="173"/>
      <c r="AS444" s="173"/>
      <c r="AT444" s="173"/>
      <c r="AU444" s="173"/>
      <c r="AV444" s="173"/>
      <c r="AW444" s="173"/>
      <c r="AX444" s="173"/>
      <c r="AY444" s="173"/>
      <c r="AZ444" s="173"/>
      <c r="BA444" s="173"/>
      <c r="BB444" s="173"/>
      <c r="BC444" s="173"/>
      <c r="BD444" s="172"/>
      <c r="BE444" s="172"/>
      <c r="BF444" s="172"/>
      <c r="BG444" s="172"/>
      <c r="BH444" s="172"/>
      <c r="BI444" s="172"/>
      <c r="BJ444" s="172"/>
      <c r="BK444" s="146"/>
      <c r="BL444" s="146"/>
    </row>
    <row r="445" spans="1:256" outlineLevel="1" x14ac:dyDescent="0.25">
      <c r="A445" s="143"/>
      <c r="B445" s="143"/>
      <c r="C445" s="169"/>
      <c r="D445" s="174" t="s">
        <v>7</v>
      </c>
      <c r="E445" s="143"/>
      <c r="F445" s="143"/>
      <c r="G445" s="196">
        <v>0</v>
      </c>
      <c r="H445" s="175">
        <v>26.225999999999999</v>
      </c>
      <c r="I445" s="175">
        <v>21.565674021352315</v>
      </c>
      <c r="J445" s="175">
        <v>16.743232575129511</v>
      </c>
      <c r="K445" s="175">
        <v>11.385845532051995</v>
      </c>
      <c r="L445" s="175">
        <v>5.815952531107107</v>
      </c>
      <c r="M445" s="175">
        <v>0</v>
      </c>
      <c r="N445" s="175">
        <v>0</v>
      </c>
      <c r="O445" s="175">
        <v>0</v>
      </c>
      <c r="P445" s="175">
        <v>0</v>
      </c>
      <c r="Q445" s="175">
        <v>0</v>
      </c>
      <c r="R445" s="175">
        <v>0</v>
      </c>
      <c r="S445" s="172"/>
      <c r="T445" s="172"/>
      <c r="U445" s="172"/>
      <c r="V445" s="172"/>
      <c r="W445" s="172"/>
      <c r="X445" s="172"/>
      <c r="Y445" s="172"/>
      <c r="Z445" s="172"/>
      <c r="AA445" s="172"/>
      <c r="AB445" s="173"/>
      <c r="AC445" s="173"/>
      <c r="AD445" s="173"/>
      <c r="AE445" s="173"/>
      <c r="AF445" s="173"/>
      <c r="AG445" s="173"/>
      <c r="AH445" s="173"/>
      <c r="AI445" s="173"/>
      <c r="AJ445" s="173"/>
      <c r="AK445" s="173"/>
      <c r="AL445" s="173"/>
      <c r="AM445" s="173"/>
      <c r="AN445" s="173"/>
      <c r="AO445" s="173"/>
      <c r="AP445" s="173"/>
      <c r="AQ445" s="173"/>
      <c r="AR445" s="173"/>
      <c r="AS445" s="173"/>
      <c r="AT445" s="173"/>
      <c r="AU445" s="173"/>
      <c r="AV445" s="173"/>
      <c r="AW445" s="173"/>
      <c r="AX445" s="173"/>
      <c r="AY445" s="173"/>
      <c r="AZ445" s="173"/>
      <c r="BA445" s="173"/>
      <c r="BB445" s="173"/>
      <c r="BC445" s="173"/>
      <c r="BD445" s="172"/>
      <c r="BE445" s="172"/>
      <c r="BF445" s="172"/>
      <c r="BG445" s="172"/>
      <c r="BH445" s="172"/>
      <c r="BI445" s="172"/>
      <c r="BJ445" s="172"/>
      <c r="BK445" s="146"/>
      <c r="BL445" s="146"/>
    </row>
    <row r="446" spans="1:256" outlineLevel="1" x14ac:dyDescent="0.25">
      <c r="A446" s="143"/>
      <c r="B446" s="143"/>
      <c r="C446" s="169"/>
      <c r="D446" s="174" t="s">
        <v>8</v>
      </c>
      <c r="E446" s="143"/>
      <c r="F446" s="143"/>
      <c r="G446" s="196">
        <v>0</v>
      </c>
      <c r="H446" s="175">
        <v>5.8280000000000003</v>
      </c>
      <c r="I446" s="175">
        <v>4.7923720047449594</v>
      </c>
      <c r="J446" s="175">
        <v>3.7207183500287808</v>
      </c>
      <c r="K446" s="175">
        <v>2.5301878960115549</v>
      </c>
      <c r="L446" s="175">
        <v>1.29243389580158</v>
      </c>
      <c r="M446" s="175">
        <v>0</v>
      </c>
      <c r="N446" s="175">
        <v>0</v>
      </c>
      <c r="O446" s="175">
        <v>0</v>
      </c>
      <c r="P446" s="175">
        <v>0</v>
      </c>
      <c r="Q446" s="175">
        <v>0</v>
      </c>
      <c r="R446" s="175">
        <v>0</v>
      </c>
      <c r="S446" s="172"/>
      <c r="T446" s="172"/>
      <c r="U446" s="172"/>
      <c r="V446" s="172"/>
      <c r="W446" s="172"/>
      <c r="X446" s="172"/>
      <c r="Y446" s="172"/>
      <c r="Z446" s="172"/>
      <c r="AA446" s="172"/>
      <c r="AB446" s="173"/>
      <c r="AC446" s="173"/>
      <c r="AD446" s="173"/>
      <c r="AE446" s="173"/>
      <c r="AF446" s="173"/>
      <c r="AG446" s="173"/>
      <c r="AH446" s="173"/>
      <c r="AI446" s="173"/>
      <c r="AJ446" s="173"/>
      <c r="AK446" s="173"/>
      <c r="AL446" s="173"/>
      <c r="AM446" s="173"/>
      <c r="AN446" s="173"/>
      <c r="AO446" s="173"/>
      <c r="AP446" s="173"/>
      <c r="AQ446" s="173"/>
      <c r="AR446" s="173"/>
      <c r="AS446" s="173"/>
      <c r="AT446" s="173"/>
      <c r="AU446" s="173"/>
      <c r="AV446" s="173"/>
      <c r="AW446" s="173"/>
      <c r="AX446" s="173"/>
      <c r="AY446" s="173"/>
      <c r="AZ446" s="173"/>
      <c r="BA446" s="173"/>
      <c r="BB446" s="173"/>
      <c r="BC446" s="173"/>
      <c r="BD446" s="172"/>
      <c r="BE446" s="172"/>
      <c r="BF446" s="172"/>
      <c r="BG446" s="172"/>
      <c r="BH446" s="172"/>
      <c r="BI446" s="172"/>
      <c r="BJ446" s="172"/>
      <c r="BK446" s="146"/>
      <c r="BL446" s="146"/>
    </row>
    <row r="447" spans="1:256" outlineLevel="1" x14ac:dyDescent="0.25">
      <c r="A447" s="143"/>
      <c r="B447" s="143"/>
      <c r="C447" s="169"/>
      <c r="D447" s="174" t="s">
        <v>14</v>
      </c>
      <c r="E447" s="143"/>
      <c r="F447" s="143"/>
      <c r="G447" s="196">
        <v>0</v>
      </c>
      <c r="H447" s="175">
        <v>0</v>
      </c>
      <c r="I447" s="175">
        <v>3.7117817902876733</v>
      </c>
      <c r="J447" s="175">
        <v>3.7473158995308928</v>
      </c>
      <c r="K447" s="175">
        <v>3.7254690827915544</v>
      </c>
      <c r="L447" s="175">
        <v>3.7069418322604677</v>
      </c>
      <c r="M447" s="175">
        <v>3.6911627727249496</v>
      </c>
      <c r="N447" s="175">
        <v>0</v>
      </c>
      <c r="O447" s="175">
        <v>0</v>
      </c>
      <c r="P447" s="175">
        <v>0</v>
      </c>
      <c r="Q447" s="175">
        <v>0</v>
      </c>
      <c r="R447" s="175">
        <v>0</v>
      </c>
      <c r="S447" s="172"/>
      <c r="T447" s="172"/>
      <c r="U447" s="172"/>
      <c r="V447" s="172"/>
      <c r="W447" s="172"/>
      <c r="X447" s="172"/>
      <c r="Y447" s="172"/>
      <c r="Z447" s="172"/>
      <c r="AA447" s="172"/>
      <c r="AB447" s="173"/>
      <c r="AC447" s="173"/>
      <c r="AD447" s="173"/>
      <c r="AE447" s="173"/>
      <c r="AF447" s="173"/>
      <c r="AG447" s="173"/>
      <c r="AH447" s="173"/>
      <c r="AI447" s="173"/>
      <c r="AJ447" s="173"/>
      <c r="AK447" s="173"/>
      <c r="AL447" s="173"/>
      <c r="AM447" s="173"/>
      <c r="AN447" s="173"/>
      <c r="AO447" s="173"/>
      <c r="AP447" s="173"/>
      <c r="AQ447" s="173"/>
      <c r="AR447" s="173"/>
      <c r="AS447" s="173"/>
      <c r="AT447" s="173"/>
      <c r="AU447" s="173"/>
      <c r="AV447" s="173"/>
      <c r="AW447" s="173"/>
      <c r="AX447" s="173"/>
      <c r="AY447" s="173"/>
      <c r="AZ447" s="173"/>
      <c r="BA447" s="173"/>
      <c r="BB447" s="173"/>
      <c r="BC447" s="173"/>
      <c r="BD447" s="172"/>
      <c r="BE447" s="172"/>
      <c r="BF447" s="172"/>
      <c r="BG447" s="172"/>
      <c r="BH447" s="172"/>
      <c r="BI447" s="172"/>
      <c r="BJ447" s="172"/>
      <c r="BK447" s="146"/>
      <c r="BL447" s="146"/>
    </row>
    <row r="448" spans="1:256" outlineLevel="1" x14ac:dyDescent="0.25">
      <c r="A448" s="143"/>
      <c r="B448" s="143"/>
      <c r="C448" s="169"/>
      <c r="D448" s="174">
        <v>0</v>
      </c>
      <c r="E448" s="143"/>
      <c r="F448" s="143"/>
      <c r="G448" s="196">
        <v>0</v>
      </c>
      <c r="H448" s="175">
        <v>0</v>
      </c>
      <c r="I448" s="175">
        <v>0</v>
      </c>
      <c r="J448" s="175">
        <v>0</v>
      </c>
      <c r="K448" s="175">
        <v>0</v>
      </c>
      <c r="L448" s="175">
        <v>0</v>
      </c>
      <c r="M448" s="175">
        <v>0</v>
      </c>
      <c r="N448" s="175">
        <v>0</v>
      </c>
      <c r="O448" s="175">
        <v>0</v>
      </c>
      <c r="P448" s="175">
        <v>0</v>
      </c>
      <c r="Q448" s="175">
        <v>0</v>
      </c>
      <c r="R448" s="175">
        <v>0</v>
      </c>
      <c r="S448" s="172"/>
      <c r="T448" s="172"/>
      <c r="U448" s="172"/>
      <c r="V448" s="172"/>
      <c r="W448" s="172"/>
      <c r="X448" s="172"/>
      <c r="Y448" s="172"/>
      <c r="Z448" s="172"/>
      <c r="AA448" s="172"/>
      <c r="AB448" s="173"/>
      <c r="AC448" s="173"/>
      <c r="AD448" s="173"/>
      <c r="AE448" s="173"/>
      <c r="AF448" s="173"/>
      <c r="AG448" s="173"/>
      <c r="AH448" s="173"/>
      <c r="AI448" s="173"/>
      <c r="AJ448" s="173"/>
      <c r="AK448" s="173"/>
      <c r="AL448" s="173"/>
      <c r="AM448" s="173"/>
      <c r="AN448" s="173"/>
      <c r="AO448" s="173"/>
      <c r="AP448" s="173"/>
      <c r="AQ448" s="173"/>
      <c r="AR448" s="173"/>
      <c r="AS448" s="173"/>
      <c r="AT448" s="173"/>
      <c r="AU448" s="173"/>
      <c r="AV448" s="173"/>
      <c r="AW448" s="173"/>
      <c r="AX448" s="173"/>
      <c r="AY448" s="173"/>
      <c r="AZ448" s="173"/>
      <c r="BA448" s="173"/>
      <c r="BB448" s="173"/>
      <c r="BC448" s="173"/>
      <c r="BD448" s="172"/>
      <c r="BE448" s="172"/>
      <c r="BF448" s="172"/>
      <c r="BG448" s="172"/>
      <c r="BH448" s="172"/>
      <c r="BI448" s="172"/>
      <c r="BJ448" s="172"/>
      <c r="BK448" s="146"/>
      <c r="BL448" s="146"/>
    </row>
    <row r="449" spans="1:64" ht="12.75" customHeight="1" outlineLevel="1" x14ac:dyDescent="0.25">
      <c r="A449" s="143"/>
      <c r="B449" s="143"/>
      <c r="C449" s="169"/>
      <c r="D449" s="174">
        <v>0</v>
      </c>
      <c r="E449" s="143"/>
      <c r="F449" s="143"/>
      <c r="G449" s="196">
        <v>0</v>
      </c>
      <c r="H449" s="175">
        <v>0</v>
      </c>
      <c r="I449" s="175">
        <v>0</v>
      </c>
      <c r="J449" s="175">
        <v>0</v>
      </c>
      <c r="K449" s="175">
        <v>0</v>
      </c>
      <c r="L449" s="175">
        <v>0</v>
      </c>
      <c r="M449" s="175">
        <v>0</v>
      </c>
      <c r="N449" s="175">
        <v>0</v>
      </c>
      <c r="O449" s="175">
        <v>0</v>
      </c>
      <c r="P449" s="175">
        <v>0</v>
      </c>
      <c r="Q449" s="175">
        <v>0</v>
      </c>
      <c r="R449" s="175">
        <v>0</v>
      </c>
      <c r="S449" s="172"/>
      <c r="T449" s="172"/>
      <c r="U449" s="172"/>
      <c r="V449" s="172"/>
      <c r="W449" s="172"/>
      <c r="X449" s="172"/>
      <c r="Y449" s="172"/>
      <c r="Z449" s="172"/>
      <c r="AA449" s="172"/>
      <c r="AB449" s="173"/>
      <c r="AC449" s="173"/>
      <c r="AD449" s="173"/>
      <c r="AE449" s="173"/>
      <c r="AF449" s="173"/>
      <c r="AG449" s="173"/>
      <c r="AH449" s="173"/>
      <c r="AI449" s="173"/>
      <c r="AJ449" s="173"/>
      <c r="AK449" s="173"/>
      <c r="AL449" s="173"/>
      <c r="AM449" s="173"/>
      <c r="AN449" s="173"/>
      <c r="AO449" s="173"/>
      <c r="AP449" s="173"/>
      <c r="AQ449" s="173"/>
      <c r="AR449" s="173"/>
      <c r="AS449" s="173"/>
      <c r="AT449" s="173"/>
      <c r="AU449" s="173"/>
      <c r="AV449" s="173"/>
      <c r="AW449" s="173"/>
      <c r="AX449" s="173"/>
      <c r="AY449" s="173"/>
      <c r="AZ449" s="173"/>
      <c r="BA449" s="173"/>
      <c r="BB449" s="173"/>
      <c r="BC449" s="173"/>
      <c r="BD449" s="172"/>
      <c r="BE449" s="172"/>
      <c r="BF449" s="172"/>
      <c r="BG449" s="172"/>
      <c r="BH449" s="172"/>
      <c r="BI449" s="172"/>
      <c r="BJ449" s="172"/>
      <c r="BK449" s="146"/>
      <c r="BL449" s="146"/>
    </row>
    <row r="450" spans="1:64" ht="12.75" customHeight="1" outlineLevel="1" x14ac:dyDescent="0.25">
      <c r="A450" s="143"/>
      <c r="B450" s="143"/>
      <c r="C450" s="169"/>
      <c r="D450" s="174">
        <v>0</v>
      </c>
      <c r="E450" s="143"/>
      <c r="F450" s="143"/>
      <c r="G450" s="196">
        <v>0</v>
      </c>
      <c r="H450" s="175">
        <v>0</v>
      </c>
      <c r="I450" s="175">
        <v>0</v>
      </c>
      <c r="J450" s="175">
        <v>0</v>
      </c>
      <c r="K450" s="175">
        <v>0</v>
      </c>
      <c r="L450" s="175">
        <v>0</v>
      </c>
      <c r="M450" s="175">
        <v>0</v>
      </c>
      <c r="N450" s="175">
        <v>0</v>
      </c>
      <c r="O450" s="175">
        <v>0</v>
      </c>
      <c r="P450" s="175">
        <v>0</v>
      </c>
      <c r="Q450" s="175">
        <v>0</v>
      </c>
      <c r="R450" s="175">
        <v>0</v>
      </c>
      <c r="S450" s="172"/>
      <c r="T450" s="172"/>
      <c r="U450" s="172"/>
      <c r="V450" s="172"/>
      <c r="W450" s="172"/>
      <c r="X450" s="172"/>
      <c r="Y450" s="172"/>
      <c r="Z450" s="172"/>
      <c r="AA450" s="172"/>
      <c r="AB450" s="173"/>
      <c r="AC450" s="173"/>
      <c r="AD450" s="173"/>
      <c r="AE450" s="173"/>
      <c r="AF450" s="173"/>
      <c r="AG450" s="173"/>
      <c r="AH450" s="173"/>
      <c r="AI450" s="173"/>
      <c r="AJ450" s="173"/>
      <c r="AK450" s="173"/>
      <c r="AL450" s="173"/>
      <c r="AM450" s="173"/>
      <c r="AN450" s="173"/>
      <c r="AO450" s="173"/>
      <c r="AP450" s="173"/>
      <c r="AQ450" s="173"/>
      <c r="AR450" s="173"/>
      <c r="AS450" s="173"/>
      <c r="AT450" s="173"/>
      <c r="AU450" s="173"/>
      <c r="AV450" s="173"/>
      <c r="AW450" s="173"/>
      <c r="AX450" s="173"/>
      <c r="AY450" s="173"/>
      <c r="AZ450" s="173"/>
      <c r="BA450" s="173"/>
      <c r="BB450" s="173"/>
      <c r="BC450" s="173"/>
      <c r="BD450" s="172"/>
      <c r="BE450" s="172"/>
      <c r="BF450" s="172"/>
      <c r="BG450" s="172"/>
      <c r="BH450" s="172"/>
      <c r="BI450" s="172"/>
      <c r="BJ450" s="172"/>
      <c r="BK450" s="146"/>
      <c r="BL450" s="146"/>
    </row>
    <row r="451" spans="1:64" ht="12.75" customHeight="1" outlineLevel="1" x14ac:dyDescent="0.25">
      <c r="A451" s="143"/>
      <c r="B451" s="143"/>
      <c r="C451" s="169"/>
      <c r="D451" s="174">
        <v>0</v>
      </c>
      <c r="E451" s="143"/>
      <c r="F451" s="143"/>
      <c r="G451" s="196">
        <v>0</v>
      </c>
      <c r="H451" s="175">
        <v>0</v>
      </c>
      <c r="I451" s="175">
        <v>0</v>
      </c>
      <c r="J451" s="175">
        <v>0</v>
      </c>
      <c r="K451" s="175">
        <v>0</v>
      </c>
      <c r="L451" s="175">
        <v>0</v>
      </c>
      <c r="M451" s="175">
        <v>0</v>
      </c>
      <c r="N451" s="175">
        <v>0</v>
      </c>
      <c r="O451" s="175">
        <v>0</v>
      </c>
      <c r="P451" s="175">
        <v>0</v>
      </c>
      <c r="Q451" s="175">
        <v>0</v>
      </c>
      <c r="R451" s="175">
        <v>0</v>
      </c>
      <c r="S451" s="172"/>
      <c r="T451" s="172"/>
      <c r="U451" s="172"/>
      <c r="V451" s="172"/>
      <c r="W451" s="172"/>
      <c r="X451" s="172"/>
      <c r="Y451" s="172"/>
      <c r="Z451" s="172"/>
      <c r="AA451" s="172"/>
      <c r="AB451" s="173"/>
      <c r="AC451" s="173"/>
      <c r="AD451" s="173"/>
      <c r="AE451" s="173"/>
      <c r="AF451" s="173"/>
      <c r="AG451" s="173"/>
      <c r="AH451" s="173"/>
      <c r="AI451" s="173"/>
      <c r="AJ451" s="173"/>
      <c r="AK451" s="173"/>
      <c r="AL451" s="173"/>
      <c r="AM451" s="173"/>
      <c r="AN451" s="173"/>
      <c r="AO451" s="173"/>
      <c r="AP451" s="173"/>
      <c r="AQ451" s="173"/>
      <c r="AR451" s="173"/>
      <c r="AS451" s="173"/>
      <c r="AT451" s="173"/>
      <c r="AU451" s="173"/>
      <c r="AV451" s="173"/>
      <c r="AW451" s="173"/>
      <c r="AX451" s="173"/>
      <c r="AY451" s="173"/>
      <c r="AZ451" s="173"/>
      <c r="BA451" s="173"/>
      <c r="BB451" s="173"/>
      <c r="BC451" s="173"/>
      <c r="BD451" s="172"/>
      <c r="BE451" s="172"/>
      <c r="BF451" s="172"/>
      <c r="BG451" s="172"/>
      <c r="BH451" s="172"/>
      <c r="BI451" s="172"/>
      <c r="BJ451" s="172"/>
      <c r="BK451" s="146"/>
      <c r="BL451" s="146"/>
    </row>
    <row r="452" spans="1:64" ht="12.75" customHeight="1" outlineLevel="1" x14ac:dyDescent="0.25">
      <c r="A452" s="143"/>
      <c r="B452" s="143"/>
      <c r="C452" s="169"/>
      <c r="D452" s="174">
        <v>0</v>
      </c>
      <c r="E452" s="143"/>
      <c r="F452" s="143"/>
      <c r="G452" s="196">
        <v>0</v>
      </c>
      <c r="H452" s="175">
        <v>0</v>
      </c>
      <c r="I452" s="175">
        <v>0</v>
      </c>
      <c r="J452" s="175">
        <v>0</v>
      </c>
      <c r="K452" s="175">
        <v>0</v>
      </c>
      <c r="L452" s="175">
        <v>0</v>
      </c>
      <c r="M452" s="175">
        <v>0</v>
      </c>
      <c r="N452" s="175">
        <v>0</v>
      </c>
      <c r="O452" s="175">
        <v>0</v>
      </c>
      <c r="P452" s="175">
        <v>0</v>
      </c>
      <c r="Q452" s="175">
        <v>0</v>
      </c>
      <c r="R452" s="175">
        <v>0</v>
      </c>
      <c r="S452" s="172"/>
      <c r="T452" s="172"/>
      <c r="U452" s="172"/>
      <c r="V452" s="172"/>
      <c r="W452" s="172"/>
      <c r="X452" s="172"/>
      <c r="Y452" s="172"/>
      <c r="Z452" s="172"/>
      <c r="AA452" s="172"/>
      <c r="AB452" s="173"/>
      <c r="AC452" s="173"/>
      <c r="AD452" s="173"/>
      <c r="AE452" s="173"/>
      <c r="AF452" s="173"/>
      <c r="AG452" s="173"/>
      <c r="AH452" s="173"/>
      <c r="AI452" s="173"/>
      <c r="AJ452" s="173"/>
      <c r="AK452" s="173"/>
      <c r="AL452" s="173"/>
      <c r="AM452" s="173"/>
      <c r="AN452" s="173"/>
      <c r="AO452" s="173"/>
      <c r="AP452" s="173"/>
      <c r="AQ452" s="173"/>
      <c r="AR452" s="173"/>
      <c r="AS452" s="173"/>
      <c r="AT452" s="173"/>
      <c r="AU452" s="173"/>
      <c r="AV452" s="173"/>
      <c r="AW452" s="173"/>
      <c r="AX452" s="173"/>
      <c r="AY452" s="173"/>
      <c r="AZ452" s="173"/>
      <c r="BA452" s="173"/>
      <c r="BB452" s="173"/>
      <c r="BC452" s="173"/>
      <c r="BD452" s="172"/>
      <c r="BE452" s="172"/>
      <c r="BF452" s="172"/>
      <c r="BG452" s="172"/>
      <c r="BH452" s="172"/>
      <c r="BI452" s="172"/>
      <c r="BJ452" s="172"/>
      <c r="BK452" s="146"/>
      <c r="BL452" s="146"/>
    </row>
    <row r="453" spans="1:64" ht="12.75" customHeight="1" outlineLevel="1" x14ac:dyDescent="0.25">
      <c r="A453" s="143"/>
      <c r="B453" s="143"/>
      <c r="C453" s="169"/>
      <c r="D453" s="174">
        <v>0</v>
      </c>
      <c r="E453" s="143"/>
      <c r="F453" s="143"/>
      <c r="G453" s="196">
        <v>0</v>
      </c>
      <c r="H453" s="175">
        <v>0</v>
      </c>
      <c r="I453" s="175">
        <v>0</v>
      </c>
      <c r="J453" s="175">
        <v>0</v>
      </c>
      <c r="K453" s="175">
        <v>0</v>
      </c>
      <c r="L453" s="175">
        <v>0</v>
      </c>
      <c r="M453" s="175">
        <v>0</v>
      </c>
      <c r="N453" s="175">
        <v>0</v>
      </c>
      <c r="O453" s="175">
        <v>0</v>
      </c>
      <c r="P453" s="175">
        <v>0</v>
      </c>
      <c r="Q453" s="175">
        <v>0</v>
      </c>
      <c r="R453" s="175">
        <v>0</v>
      </c>
      <c r="S453" s="172"/>
      <c r="T453" s="172"/>
      <c r="U453" s="172"/>
      <c r="V453" s="172"/>
      <c r="W453" s="172"/>
      <c r="X453" s="172"/>
      <c r="Y453" s="172"/>
      <c r="Z453" s="172"/>
      <c r="AA453" s="172"/>
      <c r="AB453" s="173"/>
      <c r="AC453" s="173"/>
      <c r="AD453" s="173"/>
      <c r="AE453" s="173"/>
      <c r="AF453" s="173"/>
      <c r="AG453" s="173"/>
      <c r="AH453" s="173"/>
      <c r="AI453" s="173"/>
      <c r="AJ453" s="173"/>
      <c r="AK453" s="173"/>
      <c r="AL453" s="173"/>
      <c r="AM453" s="173"/>
      <c r="AN453" s="173"/>
      <c r="AO453" s="173"/>
      <c r="AP453" s="173"/>
      <c r="AQ453" s="173"/>
      <c r="AR453" s="173"/>
      <c r="AS453" s="173"/>
      <c r="AT453" s="173"/>
      <c r="AU453" s="173"/>
      <c r="AV453" s="173"/>
      <c r="AW453" s="173"/>
      <c r="AX453" s="173"/>
      <c r="AY453" s="173"/>
      <c r="AZ453" s="173"/>
      <c r="BA453" s="173"/>
      <c r="BB453" s="173"/>
      <c r="BC453" s="173"/>
      <c r="BD453" s="172"/>
      <c r="BE453" s="172"/>
      <c r="BF453" s="172"/>
      <c r="BG453" s="172"/>
      <c r="BH453" s="172"/>
      <c r="BI453" s="172"/>
      <c r="BJ453" s="172"/>
      <c r="BK453" s="146"/>
      <c r="BL453" s="146"/>
    </row>
    <row r="454" spans="1:64" ht="12.75" customHeight="1" outlineLevel="1" x14ac:dyDescent="0.25">
      <c r="A454" s="143"/>
      <c r="B454" s="143"/>
      <c r="C454" s="169"/>
      <c r="D454" s="174">
        <v>0</v>
      </c>
      <c r="E454" s="143"/>
      <c r="F454" s="143"/>
      <c r="G454" s="196">
        <v>0</v>
      </c>
      <c r="H454" s="175">
        <v>0</v>
      </c>
      <c r="I454" s="175">
        <v>0</v>
      </c>
      <c r="J454" s="175">
        <v>0</v>
      </c>
      <c r="K454" s="175">
        <v>0</v>
      </c>
      <c r="L454" s="175">
        <v>0</v>
      </c>
      <c r="M454" s="175">
        <v>0</v>
      </c>
      <c r="N454" s="175">
        <v>0</v>
      </c>
      <c r="O454" s="175">
        <v>0</v>
      </c>
      <c r="P454" s="175">
        <v>0</v>
      </c>
      <c r="Q454" s="175">
        <v>0</v>
      </c>
      <c r="R454" s="175">
        <v>0</v>
      </c>
      <c r="S454" s="172"/>
      <c r="T454" s="172"/>
      <c r="U454" s="172"/>
      <c r="V454" s="172"/>
      <c r="W454" s="172"/>
      <c r="X454" s="172"/>
      <c r="Y454" s="172"/>
      <c r="Z454" s="172"/>
      <c r="AA454" s="172"/>
      <c r="AB454" s="173"/>
      <c r="AC454" s="173"/>
      <c r="AD454" s="173"/>
      <c r="AE454" s="173"/>
      <c r="AF454" s="173"/>
      <c r="AG454" s="173"/>
      <c r="AH454" s="173"/>
      <c r="AI454" s="173"/>
      <c r="AJ454" s="173"/>
      <c r="AK454" s="173"/>
      <c r="AL454" s="173"/>
      <c r="AM454" s="173"/>
      <c r="AN454" s="173"/>
      <c r="AO454" s="173"/>
      <c r="AP454" s="173"/>
      <c r="AQ454" s="173"/>
      <c r="AR454" s="173"/>
      <c r="AS454" s="173"/>
      <c r="AT454" s="173"/>
      <c r="AU454" s="173"/>
      <c r="AV454" s="173"/>
      <c r="AW454" s="173"/>
      <c r="AX454" s="173"/>
      <c r="AY454" s="173"/>
      <c r="AZ454" s="173"/>
      <c r="BA454" s="173"/>
      <c r="BB454" s="173"/>
      <c r="BC454" s="173"/>
      <c r="BD454" s="172"/>
      <c r="BE454" s="172"/>
      <c r="BF454" s="172"/>
      <c r="BG454" s="172"/>
      <c r="BH454" s="172"/>
      <c r="BI454" s="172"/>
      <c r="BJ454" s="172"/>
      <c r="BK454" s="146"/>
      <c r="BL454" s="146"/>
    </row>
    <row r="455" spans="1:64" ht="12.75" customHeight="1" outlineLevel="1" x14ac:dyDescent="0.25">
      <c r="A455" s="143"/>
      <c r="B455" s="143"/>
      <c r="C455" s="169"/>
      <c r="D455" s="174">
        <v>0</v>
      </c>
      <c r="E455" s="143"/>
      <c r="F455" s="143"/>
      <c r="G455" s="196">
        <v>0</v>
      </c>
      <c r="H455" s="175">
        <v>0</v>
      </c>
      <c r="I455" s="175">
        <v>0</v>
      </c>
      <c r="J455" s="175">
        <v>0</v>
      </c>
      <c r="K455" s="175">
        <v>0</v>
      </c>
      <c r="L455" s="175">
        <v>0</v>
      </c>
      <c r="M455" s="175">
        <v>0</v>
      </c>
      <c r="N455" s="175">
        <v>0</v>
      </c>
      <c r="O455" s="175">
        <v>0</v>
      </c>
      <c r="P455" s="175">
        <v>0</v>
      </c>
      <c r="Q455" s="175">
        <v>0</v>
      </c>
      <c r="R455" s="175">
        <v>0</v>
      </c>
      <c r="S455" s="172"/>
      <c r="T455" s="172"/>
      <c r="U455" s="172"/>
      <c r="V455" s="172"/>
      <c r="W455" s="172"/>
      <c r="X455" s="172"/>
      <c r="Y455" s="172"/>
      <c r="Z455" s="172"/>
      <c r="AA455" s="172"/>
      <c r="AB455" s="173"/>
      <c r="AC455" s="173"/>
      <c r="AD455" s="173"/>
      <c r="AE455" s="173"/>
      <c r="AF455" s="173"/>
      <c r="AG455" s="173"/>
      <c r="AH455" s="173"/>
      <c r="AI455" s="173"/>
      <c r="AJ455" s="173"/>
      <c r="AK455" s="173"/>
      <c r="AL455" s="173"/>
      <c r="AM455" s="173"/>
      <c r="AN455" s="173"/>
      <c r="AO455" s="173"/>
      <c r="AP455" s="173"/>
      <c r="AQ455" s="173"/>
      <c r="AR455" s="173"/>
      <c r="AS455" s="173"/>
      <c r="AT455" s="173"/>
      <c r="AU455" s="173"/>
      <c r="AV455" s="173"/>
      <c r="AW455" s="173"/>
      <c r="AX455" s="173"/>
      <c r="AY455" s="173"/>
      <c r="AZ455" s="173"/>
      <c r="BA455" s="173"/>
      <c r="BB455" s="173"/>
      <c r="BC455" s="173"/>
      <c r="BD455" s="172"/>
      <c r="BE455" s="172"/>
      <c r="BF455" s="172"/>
      <c r="BG455" s="172"/>
      <c r="BH455" s="172"/>
      <c r="BI455" s="172"/>
      <c r="BJ455" s="172"/>
      <c r="BK455" s="146"/>
      <c r="BL455" s="146"/>
    </row>
    <row r="456" spans="1:64" ht="12.75" customHeight="1" outlineLevel="1" x14ac:dyDescent="0.25">
      <c r="A456" s="143"/>
      <c r="B456" s="143"/>
      <c r="C456" s="169"/>
      <c r="D456" s="174">
        <v>0</v>
      </c>
      <c r="E456" s="143"/>
      <c r="F456" s="143"/>
      <c r="G456" s="196">
        <v>0</v>
      </c>
      <c r="H456" s="175">
        <v>0</v>
      </c>
      <c r="I456" s="175">
        <v>0</v>
      </c>
      <c r="J456" s="175">
        <v>0</v>
      </c>
      <c r="K456" s="175">
        <v>0</v>
      </c>
      <c r="L456" s="175">
        <v>0</v>
      </c>
      <c r="M456" s="175">
        <v>0</v>
      </c>
      <c r="N456" s="175">
        <v>0</v>
      </c>
      <c r="O456" s="175">
        <v>0</v>
      </c>
      <c r="P456" s="175">
        <v>0</v>
      </c>
      <c r="Q456" s="175">
        <v>0</v>
      </c>
      <c r="R456" s="175">
        <v>0</v>
      </c>
      <c r="S456" s="172"/>
      <c r="T456" s="172"/>
      <c r="U456" s="172"/>
      <c r="V456" s="172"/>
      <c r="W456" s="172"/>
      <c r="X456" s="172"/>
      <c r="Y456" s="172"/>
      <c r="Z456" s="172"/>
      <c r="AA456" s="172"/>
      <c r="AB456" s="173"/>
      <c r="AC456" s="173"/>
      <c r="AD456" s="173"/>
      <c r="AE456" s="173"/>
      <c r="AF456" s="173"/>
      <c r="AG456" s="173"/>
      <c r="AH456" s="173"/>
      <c r="AI456" s="173"/>
      <c r="AJ456" s="173"/>
      <c r="AK456" s="173"/>
      <c r="AL456" s="173"/>
      <c r="AM456" s="173"/>
      <c r="AN456" s="173"/>
      <c r="AO456" s="173"/>
      <c r="AP456" s="173"/>
      <c r="AQ456" s="173"/>
      <c r="AR456" s="173"/>
      <c r="AS456" s="173"/>
      <c r="AT456" s="173"/>
      <c r="AU456" s="173"/>
      <c r="AV456" s="173"/>
      <c r="AW456" s="173"/>
      <c r="AX456" s="173"/>
      <c r="AY456" s="173"/>
      <c r="AZ456" s="173"/>
      <c r="BA456" s="173"/>
      <c r="BB456" s="173"/>
      <c r="BC456" s="173"/>
      <c r="BD456" s="172"/>
      <c r="BE456" s="172"/>
      <c r="BF456" s="172"/>
      <c r="BG456" s="172"/>
      <c r="BH456" s="172"/>
      <c r="BI456" s="172"/>
      <c r="BJ456" s="172"/>
      <c r="BK456" s="146"/>
      <c r="BL456" s="146"/>
    </row>
    <row r="457" spans="1:64" ht="12.75" customHeight="1" outlineLevel="1" x14ac:dyDescent="0.25">
      <c r="A457" s="143"/>
      <c r="B457" s="143"/>
      <c r="C457" s="169"/>
      <c r="D457" s="174">
        <v>0</v>
      </c>
      <c r="E457" s="143"/>
      <c r="F457" s="143"/>
      <c r="G457" s="196">
        <v>0</v>
      </c>
      <c r="H457" s="175">
        <v>0</v>
      </c>
      <c r="I457" s="175">
        <v>0</v>
      </c>
      <c r="J457" s="175">
        <v>0</v>
      </c>
      <c r="K457" s="175">
        <v>0</v>
      </c>
      <c r="L457" s="175">
        <v>0</v>
      </c>
      <c r="M457" s="175">
        <v>0</v>
      </c>
      <c r="N457" s="175">
        <v>0</v>
      </c>
      <c r="O457" s="175">
        <v>0</v>
      </c>
      <c r="P457" s="175">
        <v>0</v>
      </c>
      <c r="Q457" s="175">
        <v>0</v>
      </c>
      <c r="R457" s="175">
        <v>0</v>
      </c>
      <c r="S457" s="172"/>
      <c r="T457" s="172"/>
      <c r="U457" s="172"/>
      <c r="V457" s="172"/>
      <c r="W457" s="172"/>
      <c r="X457" s="172"/>
      <c r="Y457" s="172"/>
      <c r="Z457" s="172"/>
      <c r="AA457" s="172"/>
      <c r="AB457" s="173"/>
      <c r="AC457" s="173"/>
      <c r="AD457" s="173"/>
      <c r="AE457" s="173"/>
      <c r="AF457" s="173"/>
      <c r="AG457" s="173"/>
      <c r="AH457" s="173"/>
      <c r="AI457" s="173"/>
      <c r="AJ457" s="173"/>
      <c r="AK457" s="173"/>
      <c r="AL457" s="173"/>
      <c r="AM457" s="173"/>
      <c r="AN457" s="173"/>
      <c r="AO457" s="173"/>
      <c r="AP457" s="173"/>
      <c r="AQ457" s="173"/>
      <c r="AR457" s="173"/>
      <c r="AS457" s="173"/>
      <c r="AT457" s="173"/>
      <c r="AU457" s="173"/>
      <c r="AV457" s="173"/>
      <c r="AW457" s="173"/>
      <c r="AX457" s="173"/>
      <c r="AY457" s="173"/>
      <c r="AZ457" s="173"/>
      <c r="BA457" s="173"/>
      <c r="BB457" s="173"/>
      <c r="BC457" s="173"/>
      <c r="BD457" s="172"/>
      <c r="BE457" s="172"/>
      <c r="BF457" s="172"/>
      <c r="BG457" s="172"/>
      <c r="BH457" s="172"/>
      <c r="BI457" s="172"/>
      <c r="BJ457" s="172"/>
      <c r="BK457" s="146"/>
      <c r="BL457" s="146"/>
    </row>
    <row r="458" spans="1:64" ht="12.75" customHeight="1" outlineLevel="1" x14ac:dyDescent="0.25">
      <c r="A458" s="143"/>
      <c r="B458" s="143"/>
      <c r="C458" s="169"/>
      <c r="D458" s="174">
        <v>0</v>
      </c>
      <c r="E458" s="143"/>
      <c r="F458" s="143"/>
      <c r="G458" s="196">
        <v>0</v>
      </c>
      <c r="H458" s="175">
        <v>0</v>
      </c>
      <c r="I458" s="175">
        <v>0</v>
      </c>
      <c r="J458" s="175">
        <v>0</v>
      </c>
      <c r="K458" s="175">
        <v>0</v>
      </c>
      <c r="L458" s="175">
        <v>0</v>
      </c>
      <c r="M458" s="175">
        <v>0</v>
      </c>
      <c r="N458" s="175">
        <v>0</v>
      </c>
      <c r="O458" s="175">
        <v>0</v>
      </c>
      <c r="P458" s="175">
        <v>0</v>
      </c>
      <c r="Q458" s="175">
        <v>0</v>
      </c>
      <c r="R458" s="175">
        <v>0</v>
      </c>
      <c r="S458" s="172"/>
      <c r="T458" s="172"/>
      <c r="U458" s="172"/>
      <c r="V458" s="172"/>
      <c r="W458" s="172"/>
      <c r="X458" s="172"/>
      <c r="Y458" s="172"/>
      <c r="Z458" s="172"/>
      <c r="AA458" s="172"/>
      <c r="AB458" s="173"/>
      <c r="AC458" s="173"/>
      <c r="AD458" s="173"/>
      <c r="AE458" s="173"/>
      <c r="AF458" s="173"/>
      <c r="AG458" s="173"/>
      <c r="AH458" s="173"/>
      <c r="AI458" s="173"/>
      <c r="AJ458" s="173"/>
      <c r="AK458" s="173"/>
      <c r="AL458" s="173"/>
      <c r="AM458" s="173"/>
      <c r="AN458" s="173"/>
      <c r="AO458" s="173"/>
      <c r="AP458" s="173"/>
      <c r="AQ458" s="173"/>
      <c r="AR458" s="173"/>
      <c r="AS458" s="173"/>
      <c r="AT458" s="173"/>
      <c r="AU458" s="173"/>
      <c r="AV458" s="173"/>
      <c r="AW458" s="173"/>
      <c r="AX458" s="173"/>
      <c r="AY458" s="173"/>
      <c r="AZ458" s="173"/>
      <c r="BA458" s="173"/>
      <c r="BB458" s="173"/>
      <c r="BC458" s="173"/>
      <c r="BD458" s="172"/>
      <c r="BE458" s="172"/>
      <c r="BF458" s="172"/>
      <c r="BG458" s="172"/>
      <c r="BH458" s="172"/>
      <c r="BI458" s="172"/>
      <c r="BJ458" s="172"/>
      <c r="BK458" s="146"/>
      <c r="BL458" s="146"/>
    </row>
    <row r="459" spans="1:64" ht="12.75" customHeight="1" outlineLevel="1" x14ac:dyDescent="0.25">
      <c r="A459" s="143"/>
      <c r="B459" s="143"/>
      <c r="C459" s="169"/>
      <c r="D459" s="174">
        <v>0</v>
      </c>
      <c r="E459" s="143"/>
      <c r="F459" s="143"/>
      <c r="G459" s="196">
        <v>0</v>
      </c>
      <c r="H459" s="175">
        <v>0</v>
      </c>
      <c r="I459" s="175">
        <v>0</v>
      </c>
      <c r="J459" s="175">
        <v>0</v>
      </c>
      <c r="K459" s="175">
        <v>0</v>
      </c>
      <c r="L459" s="175">
        <v>0</v>
      </c>
      <c r="M459" s="175">
        <v>0</v>
      </c>
      <c r="N459" s="175">
        <v>0</v>
      </c>
      <c r="O459" s="175">
        <v>0</v>
      </c>
      <c r="P459" s="175">
        <v>0</v>
      </c>
      <c r="Q459" s="175">
        <v>0</v>
      </c>
      <c r="R459" s="175">
        <v>0</v>
      </c>
      <c r="S459" s="172"/>
      <c r="T459" s="172"/>
      <c r="U459" s="172"/>
      <c r="V459" s="172"/>
      <c r="W459" s="172"/>
      <c r="X459" s="172"/>
      <c r="Y459" s="172"/>
      <c r="Z459" s="172"/>
      <c r="AA459" s="172"/>
      <c r="AB459" s="173"/>
      <c r="AC459" s="173"/>
      <c r="AD459" s="173"/>
      <c r="AE459" s="173"/>
      <c r="AF459" s="173"/>
      <c r="AG459" s="173"/>
      <c r="AH459" s="173"/>
      <c r="AI459" s="173"/>
      <c r="AJ459" s="173"/>
      <c r="AK459" s="173"/>
      <c r="AL459" s="173"/>
      <c r="AM459" s="173"/>
      <c r="AN459" s="173"/>
      <c r="AO459" s="173"/>
      <c r="AP459" s="173"/>
      <c r="AQ459" s="173"/>
      <c r="AR459" s="173"/>
      <c r="AS459" s="173"/>
      <c r="AT459" s="173"/>
      <c r="AU459" s="173"/>
      <c r="AV459" s="173"/>
      <c r="AW459" s="173"/>
      <c r="AX459" s="173"/>
      <c r="AY459" s="173"/>
      <c r="AZ459" s="173"/>
      <c r="BA459" s="173"/>
      <c r="BB459" s="173"/>
      <c r="BC459" s="173"/>
      <c r="BD459" s="172"/>
      <c r="BE459" s="172"/>
      <c r="BF459" s="172"/>
      <c r="BG459" s="172"/>
      <c r="BH459" s="172"/>
      <c r="BI459" s="172"/>
      <c r="BJ459" s="172"/>
      <c r="BK459" s="146"/>
      <c r="BL459" s="146"/>
    </row>
    <row r="460" spans="1:64" ht="12.75" customHeight="1" outlineLevel="1" x14ac:dyDescent="0.25">
      <c r="A460" s="143"/>
      <c r="B460" s="143"/>
      <c r="C460" s="169"/>
      <c r="D460" s="174">
        <v>0</v>
      </c>
      <c r="E460" s="143"/>
      <c r="F460" s="143"/>
      <c r="G460" s="196">
        <v>0</v>
      </c>
      <c r="H460" s="175">
        <v>0</v>
      </c>
      <c r="I460" s="175">
        <v>0</v>
      </c>
      <c r="J460" s="175">
        <v>0</v>
      </c>
      <c r="K460" s="175">
        <v>0</v>
      </c>
      <c r="L460" s="175">
        <v>0</v>
      </c>
      <c r="M460" s="175">
        <v>0</v>
      </c>
      <c r="N460" s="175">
        <v>0</v>
      </c>
      <c r="O460" s="175">
        <v>0</v>
      </c>
      <c r="P460" s="175">
        <v>0</v>
      </c>
      <c r="Q460" s="175">
        <v>0</v>
      </c>
      <c r="R460" s="175">
        <v>0</v>
      </c>
      <c r="S460" s="172"/>
      <c r="T460" s="172"/>
      <c r="U460" s="172"/>
      <c r="V460" s="172"/>
      <c r="W460" s="172"/>
      <c r="X460" s="172"/>
      <c r="Y460" s="172"/>
      <c r="Z460" s="172"/>
      <c r="AA460" s="172"/>
      <c r="AB460" s="173"/>
      <c r="AC460" s="173"/>
      <c r="AD460" s="173"/>
      <c r="AE460" s="173"/>
      <c r="AF460" s="173"/>
      <c r="AG460" s="173"/>
      <c r="AH460" s="173"/>
      <c r="AI460" s="173"/>
      <c r="AJ460" s="173"/>
      <c r="AK460" s="173"/>
      <c r="AL460" s="173"/>
      <c r="AM460" s="173"/>
      <c r="AN460" s="173"/>
      <c r="AO460" s="173"/>
      <c r="AP460" s="173"/>
      <c r="AQ460" s="173"/>
      <c r="AR460" s="173"/>
      <c r="AS460" s="173"/>
      <c r="AT460" s="173"/>
      <c r="AU460" s="173"/>
      <c r="AV460" s="173"/>
      <c r="AW460" s="173"/>
      <c r="AX460" s="173"/>
      <c r="AY460" s="173"/>
      <c r="AZ460" s="173"/>
      <c r="BA460" s="173"/>
      <c r="BB460" s="173"/>
      <c r="BC460" s="173"/>
      <c r="BD460" s="172"/>
      <c r="BE460" s="172"/>
      <c r="BF460" s="172"/>
      <c r="BG460" s="172"/>
      <c r="BH460" s="172"/>
      <c r="BI460" s="172"/>
      <c r="BJ460" s="172"/>
      <c r="BK460" s="146"/>
      <c r="BL460" s="146"/>
    </row>
    <row r="461" spans="1:64" ht="12.75" customHeight="1" outlineLevel="1" x14ac:dyDescent="0.25">
      <c r="A461" s="143"/>
      <c r="B461" s="143"/>
      <c r="C461" s="169"/>
      <c r="D461" s="174">
        <v>0</v>
      </c>
      <c r="E461" s="143"/>
      <c r="F461" s="143"/>
      <c r="G461" s="196">
        <v>0</v>
      </c>
      <c r="H461" s="175">
        <v>0</v>
      </c>
      <c r="I461" s="175">
        <v>0</v>
      </c>
      <c r="J461" s="175">
        <v>0</v>
      </c>
      <c r="K461" s="175">
        <v>0</v>
      </c>
      <c r="L461" s="175">
        <v>0</v>
      </c>
      <c r="M461" s="175">
        <v>0</v>
      </c>
      <c r="N461" s="175">
        <v>0</v>
      </c>
      <c r="O461" s="175">
        <v>0</v>
      </c>
      <c r="P461" s="175">
        <v>0</v>
      </c>
      <c r="Q461" s="175">
        <v>0</v>
      </c>
      <c r="R461" s="175">
        <v>0</v>
      </c>
      <c r="S461" s="172"/>
      <c r="T461" s="172"/>
      <c r="U461" s="172"/>
      <c r="V461" s="172"/>
      <c r="W461" s="172"/>
      <c r="X461" s="172"/>
      <c r="Y461" s="172"/>
      <c r="Z461" s="172"/>
      <c r="AA461" s="172"/>
      <c r="AB461" s="173"/>
      <c r="AC461" s="173"/>
      <c r="AD461" s="173"/>
      <c r="AE461" s="173"/>
      <c r="AF461" s="173"/>
      <c r="AG461" s="173"/>
      <c r="AH461" s="173"/>
      <c r="AI461" s="173"/>
      <c r="AJ461" s="173"/>
      <c r="AK461" s="173"/>
      <c r="AL461" s="173"/>
      <c r="AM461" s="173"/>
      <c r="AN461" s="173"/>
      <c r="AO461" s="173"/>
      <c r="AP461" s="173"/>
      <c r="AQ461" s="173"/>
      <c r="AR461" s="173"/>
      <c r="AS461" s="173"/>
      <c r="AT461" s="173"/>
      <c r="AU461" s="173"/>
      <c r="AV461" s="173"/>
      <c r="AW461" s="173"/>
      <c r="AX461" s="173"/>
      <c r="AY461" s="173"/>
      <c r="AZ461" s="173"/>
      <c r="BA461" s="173"/>
      <c r="BB461" s="173"/>
      <c r="BC461" s="173"/>
      <c r="BD461" s="172"/>
      <c r="BE461" s="172"/>
      <c r="BF461" s="172"/>
      <c r="BG461" s="172"/>
      <c r="BH461" s="172"/>
      <c r="BI461" s="172"/>
      <c r="BJ461" s="172"/>
      <c r="BK461" s="146"/>
      <c r="BL461" s="146"/>
    </row>
    <row r="462" spans="1:64" ht="12.75" customHeight="1" outlineLevel="1" x14ac:dyDescent="0.25">
      <c r="A462" s="143"/>
      <c r="B462" s="143"/>
      <c r="C462" s="169"/>
      <c r="D462" s="174">
        <v>0</v>
      </c>
      <c r="E462" s="143"/>
      <c r="F462" s="143"/>
      <c r="G462" s="196">
        <v>0</v>
      </c>
      <c r="H462" s="175">
        <v>0</v>
      </c>
      <c r="I462" s="175">
        <v>0</v>
      </c>
      <c r="J462" s="175">
        <v>0</v>
      </c>
      <c r="K462" s="175">
        <v>0</v>
      </c>
      <c r="L462" s="175">
        <v>0</v>
      </c>
      <c r="M462" s="175">
        <v>0</v>
      </c>
      <c r="N462" s="175">
        <v>0</v>
      </c>
      <c r="O462" s="175">
        <v>0</v>
      </c>
      <c r="P462" s="175">
        <v>0</v>
      </c>
      <c r="Q462" s="175">
        <v>0</v>
      </c>
      <c r="R462" s="175">
        <v>0</v>
      </c>
      <c r="S462" s="172"/>
      <c r="T462" s="172"/>
      <c r="U462" s="172"/>
      <c r="V462" s="172"/>
      <c r="W462" s="172"/>
      <c r="X462" s="172"/>
      <c r="Y462" s="172"/>
      <c r="Z462" s="172"/>
      <c r="AA462" s="172"/>
      <c r="AB462" s="173"/>
      <c r="AC462" s="173"/>
      <c r="AD462" s="173"/>
      <c r="AE462" s="173"/>
      <c r="AF462" s="173"/>
      <c r="AG462" s="173"/>
      <c r="AH462" s="173"/>
      <c r="AI462" s="173"/>
      <c r="AJ462" s="173"/>
      <c r="AK462" s="173"/>
      <c r="AL462" s="173"/>
      <c r="AM462" s="173"/>
      <c r="AN462" s="173"/>
      <c r="AO462" s="173"/>
      <c r="AP462" s="173"/>
      <c r="AQ462" s="173"/>
      <c r="AR462" s="173"/>
      <c r="AS462" s="173"/>
      <c r="AT462" s="173"/>
      <c r="AU462" s="173"/>
      <c r="AV462" s="173"/>
      <c r="AW462" s="173"/>
      <c r="AX462" s="173"/>
      <c r="AY462" s="173"/>
      <c r="AZ462" s="173"/>
      <c r="BA462" s="173"/>
      <c r="BB462" s="173"/>
      <c r="BC462" s="173"/>
      <c r="BD462" s="172"/>
      <c r="BE462" s="172"/>
      <c r="BF462" s="172"/>
      <c r="BG462" s="172"/>
      <c r="BH462" s="172"/>
      <c r="BI462" s="172"/>
      <c r="BJ462" s="172"/>
      <c r="BK462" s="146"/>
      <c r="BL462" s="146"/>
    </row>
    <row r="463" spans="1:64" ht="12.75" customHeight="1" outlineLevel="1" x14ac:dyDescent="0.25">
      <c r="A463" s="143"/>
      <c r="B463" s="143"/>
      <c r="C463" s="169"/>
      <c r="D463" s="174">
        <v>0</v>
      </c>
      <c r="E463" s="143"/>
      <c r="F463" s="143"/>
      <c r="G463" s="196">
        <v>0</v>
      </c>
      <c r="H463" s="175">
        <v>0</v>
      </c>
      <c r="I463" s="175">
        <v>0</v>
      </c>
      <c r="J463" s="175">
        <v>0</v>
      </c>
      <c r="K463" s="175">
        <v>0</v>
      </c>
      <c r="L463" s="175">
        <v>0</v>
      </c>
      <c r="M463" s="175">
        <v>0</v>
      </c>
      <c r="N463" s="175">
        <v>0</v>
      </c>
      <c r="O463" s="175">
        <v>0</v>
      </c>
      <c r="P463" s="175">
        <v>0</v>
      </c>
      <c r="Q463" s="175">
        <v>0</v>
      </c>
      <c r="R463" s="175">
        <v>0</v>
      </c>
      <c r="S463" s="172"/>
      <c r="T463" s="172"/>
      <c r="U463" s="172"/>
      <c r="V463" s="172"/>
      <c r="W463" s="172"/>
      <c r="X463" s="172"/>
      <c r="Y463" s="172"/>
      <c r="Z463" s="172"/>
      <c r="AA463" s="172"/>
      <c r="AB463" s="173"/>
      <c r="AC463" s="173"/>
      <c r="AD463" s="173"/>
      <c r="AE463" s="173"/>
      <c r="AF463" s="173"/>
      <c r="AG463" s="173"/>
      <c r="AH463" s="173"/>
      <c r="AI463" s="173"/>
      <c r="AJ463" s="173"/>
      <c r="AK463" s="173"/>
      <c r="AL463" s="173"/>
      <c r="AM463" s="173"/>
      <c r="AN463" s="173"/>
      <c r="AO463" s="173"/>
      <c r="AP463" s="173"/>
      <c r="AQ463" s="173"/>
      <c r="AR463" s="173"/>
      <c r="AS463" s="173"/>
      <c r="AT463" s="173"/>
      <c r="AU463" s="173"/>
      <c r="AV463" s="173"/>
      <c r="AW463" s="173"/>
      <c r="AX463" s="173"/>
      <c r="AY463" s="173"/>
      <c r="AZ463" s="173"/>
      <c r="BA463" s="173"/>
      <c r="BB463" s="173"/>
      <c r="BC463" s="173"/>
      <c r="BD463" s="172"/>
      <c r="BE463" s="172"/>
      <c r="BF463" s="172"/>
      <c r="BG463" s="172"/>
      <c r="BH463" s="172"/>
      <c r="BI463" s="172"/>
      <c r="BJ463" s="172"/>
      <c r="BK463" s="146"/>
      <c r="BL463" s="146"/>
    </row>
    <row r="464" spans="1:64" ht="12.75" customHeight="1" outlineLevel="1" x14ac:dyDescent="0.25">
      <c r="A464" s="143"/>
      <c r="B464" s="143"/>
      <c r="C464" s="169"/>
      <c r="D464" s="174">
        <v>0</v>
      </c>
      <c r="E464" s="143"/>
      <c r="F464" s="143"/>
      <c r="G464" s="196">
        <v>0</v>
      </c>
      <c r="H464" s="175">
        <v>0</v>
      </c>
      <c r="I464" s="175">
        <v>0</v>
      </c>
      <c r="J464" s="175">
        <v>0</v>
      </c>
      <c r="K464" s="175">
        <v>0</v>
      </c>
      <c r="L464" s="175">
        <v>0</v>
      </c>
      <c r="M464" s="175">
        <v>0</v>
      </c>
      <c r="N464" s="175">
        <v>0</v>
      </c>
      <c r="O464" s="175">
        <v>0</v>
      </c>
      <c r="P464" s="175">
        <v>0</v>
      </c>
      <c r="Q464" s="175">
        <v>0</v>
      </c>
      <c r="R464" s="175">
        <v>0</v>
      </c>
      <c r="S464" s="172"/>
      <c r="T464" s="172"/>
      <c r="U464" s="172"/>
      <c r="V464" s="172"/>
      <c r="W464" s="172"/>
      <c r="X464" s="172"/>
      <c r="Y464" s="172"/>
      <c r="Z464" s="172"/>
      <c r="AA464" s="172"/>
      <c r="AB464" s="173"/>
      <c r="AC464" s="173"/>
      <c r="AD464" s="173"/>
      <c r="AE464" s="173"/>
      <c r="AF464" s="173"/>
      <c r="AG464" s="173"/>
      <c r="AH464" s="173"/>
      <c r="AI464" s="173"/>
      <c r="AJ464" s="173"/>
      <c r="AK464" s="173"/>
      <c r="AL464" s="173"/>
      <c r="AM464" s="173"/>
      <c r="AN464" s="173"/>
      <c r="AO464" s="173"/>
      <c r="AP464" s="173"/>
      <c r="AQ464" s="173"/>
      <c r="AR464" s="173"/>
      <c r="AS464" s="173"/>
      <c r="AT464" s="173"/>
      <c r="AU464" s="173"/>
      <c r="AV464" s="173"/>
      <c r="AW464" s="173"/>
      <c r="AX464" s="173"/>
      <c r="AY464" s="173"/>
      <c r="AZ464" s="173"/>
      <c r="BA464" s="173"/>
      <c r="BB464" s="173"/>
      <c r="BC464" s="173"/>
      <c r="BD464" s="172"/>
      <c r="BE464" s="172"/>
      <c r="BF464" s="172"/>
      <c r="BG464" s="172"/>
      <c r="BH464" s="172"/>
      <c r="BI464" s="172"/>
      <c r="BJ464" s="172"/>
      <c r="BK464" s="146"/>
      <c r="BL464" s="146"/>
    </row>
    <row r="465" spans="1:64" ht="12.75" customHeight="1" outlineLevel="1" x14ac:dyDescent="0.25">
      <c r="A465" s="143"/>
      <c r="B465" s="143"/>
      <c r="C465" s="169"/>
      <c r="D465" s="174">
        <v>0</v>
      </c>
      <c r="E465" s="143"/>
      <c r="F465" s="143"/>
      <c r="G465" s="196">
        <v>0</v>
      </c>
      <c r="H465" s="175">
        <v>0</v>
      </c>
      <c r="I465" s="175">
        <v>0</v>
      </c>
      <c r="J465" s="175">
        <v>0</v>
      </c>
      <c r="K465" s="175">
        <v>0</v>
      </c>
      <c r="L465" s="175">
        <v>0</v>
      </c>
      <c r="M465" s="175">
        <v>0</v>
      </c>
      <c r="N465" s="175">
        <v>0</v>
      </c>
      <c r="O465" s="175">
        <v>0</v>
      </c>
      <c r="P465" s="175">
        <v>0</v>
      </c>
      <c r="Q465" s="175">
        <v>0</v>
      </c>
      <c r="R465" s="175">
        <v>0</v>
      </c>
      <c r="S465" s="172"/>
      <c r="T465" s="172"/>
      <c r="U465" s="172"/>
      <c r="V465" s="172"/>
      <c r="W465" s="172"/>
      <c r="X465" s="172"/>
      <c r="Y465" s="172"/>
      <c r="Z465" s="172"/>
      <c r="AA465" s="172"/>
      <c r="AB465" s="173"/>
      <c r="AC465" s="173"/>
      <c r="AD465" s="173"/>
      <c r="AE465" s="173"/>
      <c r="AF465" s="173"/>
      <c r="AG465" s="173"/>
      <c r="AH465" s="173"/>
      <c r="AI465" s="173"/>
      <c r="AJ465" s="173"/>
      <c r="AK465" s="173"/>
      <c r="AL465" s="173"/>
      <c r="AM465" s="173"/>
      <c r="AN465" s="173"/>
      <c r="AO465" s="173"/>
      <c r="AP465" s="173"/>
      <c r="AQ465" s="173"/>
      <c r="AR465" s="173"/>
      <c r="AS465" s="173"/>
      <c r="AT465" s="173"/>
      <c r="AU465" s="173"/>
      <c r="AV465" s="173"/>
      <c r="AW465" s="173"/>
      <c r="AX465" s="173"/>
      <c r="AY465" s="173"/>
      <c r="AZ465" s="173"/>
      <c r="BA465" s="173"/>
      <c r="BB465" s="173"/>
      <c r="BC465" s="173"/>
      <c r="BD465" s="172"/>
      <c r="BE465" s="172"/>
      <c r="BF465" s="172"/>
      <c r="BG465" s="172"/>
      <c r="BH465" s="172"/>
      <c r="BI465" s="172"/>
      <c r="BJ465" s="172"/>
      <c r="BK465" s="146"/>
      <c r="BL465" s="146"/>
    </row>
    <row r="466" spans="1:64" ht="12.75" customHeight="1" outlineLevel="1" x14ac:dyDescent="0.25">
      <c r="A466" s="143"/>
      <c r="B466" s="143"/>
      <c r="C466" s="169"/>
      <c r="D466" s="174">
        <v>0</v>
      </c>
      <c r="E466" s="143"/>
      <c r="F466" s="143"/>
      <c r="G466" s="196">
        <v>0</v>
      </c>
      <c r="H466" s="175">
        <v>0</v>
      </c>
      <c r="I466" s="175">
        <v>0</v>
      </c>
      <c r="J466" s="175">
        <v>0</v>
      </c>
      <c r="K466" s="175">
        <v>0</v>
      </c>
      <c r="L466" s="175">
        <v>0</v>
      </c>
      <c r="M466" s="175">
        <v>0</v>
      </c>
      <c r="N466" s="175">
        <v>0</v>
      </c>
      <c r="O466" s="175">
        <v>0</v>
      </c>
      <c r="P466" s="175">
        <v>0</v>
      </c>
      <c r="Q466" s="175">
        <v>0</v>
      </c>
      <c r="R466" s="175">
        <v>0</v>
      </c>
      <c r="S466" s="172"/>
      <c r="T466" s="172"/>
      <c r="U466" s="172"/>
      <c r="V466" s="172"/>
      <c r="W466" s="172"/>
      <c r="X466" s="172"/>
      <c r="Y466" s="172"/>
      <c r="Z466" s="172"/>
      <c r="AA466" s="172"/>
      <c r="AB466" s="173"/>
      <c r="AC466" s="173"/>
      <c r="AD466" s="173"/>
      <c r="AE466" s="173"/>
      <c r="AF466" s="173"/>
      <c r="AG466" s="173"/>
      <c r="AH466" s="173"/>
      <c r="AI466" s="173"/>
      <c r="AJ466" s="173"/>
      <c r="AK466" s="173"/>
      <c r="AL466" s="173"/>
      <c r="AM466" s="173"/>
      <c r="AN466" s="173"/>
      <c r="AO466" s="173"/>
      <c r="AP466" s="173"/>
      <c r="AQ466" s="173"/>
      <c r="AR466" s="173"/>
      <c r="AS466" s="173"/>
      <c r="AT466" s="173"/>
      <c r="AU466" s="173"/>
      <c r="AV466" s="173"/>
      <c r="AW466" s="173"/>
      <c r="AX466" s="173"/>
      <c r="AY466" s="173"/>
      <c r="AZ466" s="173"/>
      <c r="BA466" s="173"/>
      <c r="BB466" s="173"/>
      <c r="BC466" s="173"/>
      <c r="BD466" s="172"/>
      <c r="BE466" s="172"/>
      <c r="BF466" s="172"/>
      <c r="BG466" s="172"/>
      <c r="BH466" s="172"/>
      <c r="BI466" s="172"/>
      <c r="BJ466" s="172"/>
      <c r="BK466" s="146"/>
      <c r="BL466" s="146"/>
    </row>
    <row r="467" spans="1:64" ht="12.75" customHeight="1" outlineLevel="1" x14ac:dyDescent="0.25">
      <c r="A467" s="143"/>
      <c r="B467" s="143"/>
      <c r="C467" s="169"/>
      <c r="D467" s="174">
        <v>0</v>
      </c>
      <c r="E467" s="143"/>
      <c r="F467" s="143"/>
      <c r="G467" s="196">
        <v>0</v>
      </c>
      <c r="H467" s="175">
        <v>0</v>
      </c>
      <c r="I467" s="175">
        <v>0</v>
      </c>
      <c r="J467" s="175">
        <v>0</v>
      </c>
      <c r="K467" s="175">
        <v>0</v>
      </c>
      <c r="L467" s="175">
        <v>0</v>
      </c>
      <c r="M467" s="175">
        <v>0</v>
      </c>
      <c r="N467" s="175">
        <v>0</v>
      </c>
      <c r="O467" s="175">
        <v>0</v>
      </c>
      <c r="P467" s="175">
        <v>0</v>
      </c>
      <c r="Q467" s="175">
        <v>0</v>
      </c>
      <c r="R467" s="175">
        <v>0</v>
      </c>
      <c r="S467" s="172"/>
      <c r="T467" s="172"/>
      <c r="U467" s="172"/>
      <c r="V467" s="172"/>
      <c r="W467" s="172"/>
      <c r="X467" s="172"/>
      <c r="Y467" s="172"/>
      <c r="Z467" s="172"/>
      <c r="AA467" s="172"/>
      <c r="AB467" s="173"/>
      <c r="AC467" s="173"/>
      <c r="AD467" s="173"/>
      <c r="AE467" s="173"/>
      <c r="AF467" s="173"/>
      <c r="AG467" s="173"/>
      <c r="AH467" s="173"/>
      <c r="AI467" s="173"/>
      <c r="AJ467" s="173"/>
      <c r="AK467" s="173"/>
      <c r="AL467" s="173"/>
      <c r="AM467" s="173"/>
      <c r="AN467" s="173"/>
      <c r="AO467" s="173"/>
      <c r="AP467" s="173"/>
      <c r="AQ467" s="173"/>
      <c r="AR467" s="173"/>
      <c r="AS467" s="173"/>
      <c r="AT467" s="173"/>
      <c r="AU467" s="173"/>
      <c r="AV467" s="173"/>
      <c r="AW467" s="173"/>
      <c r="AX467" s="173"/>
      <c r="AY467" s="173"/>
      <c r="AZ467" s="173"/>
      <c r="BA467" s="173"/>
      <c r="BB467" s="173"/>
      <c r="BC467" s="173"/>
      <c r="BD467" s="172"/>
      <c r="BE467" s="172"/>
      <c r="BF467" s="172"/>
      <c r="BG467" s="172"/>
      <c r="BH467" s="172"/>
      <c r="BI467" s="172"/>
      <c r="BJ467" s="172"/>
      <c r="BK467" s="146"/>
      <c r="BL467" s="146"/>
    </row>
    <row r="468" spans="1:64" x14ac:dyDescent="0.25">
      <c r="A468" s="143"/>
      <c r="B468" s="143"/>
      <c r="C468" s="169"/>
      <c r="D468" s="176"/>
      <c r="E468" s="143"/>
      <c r="F468" s="143"/>
      <c r="G468" s="43"/>
      <c r="H468" s="170"/>
      <c r="I468" s="170"/>
      <c r="J468" s="170"/>
      <c r="K468" s="170"/>
      <c r="L468" s="170"/>
      <c r="M468" s="170"/>
      <c r="N468" s="171"/>
      <c r="O468" s="171"/>
      <c r="P468" s="171"/>
      <c r="Q468" s="171"/>
      <c r="R468" s="171"/>
      <c r="S468" s="172"/>
      <c r="T468" s="172"/>
      <c r="U468" s="172"/>
      <c r="V468" s="172"/>
      <c r="W468" s="172"/>
      <c r="X468" s="172"/>
      <c r="Y468" s="172"/>
      <c r="Z468" s="172"/>
      <c r="AA468" s="172"/>
      <c r="AB468" s="173"/>
      <c r="AC468" s="173"/>
      <c r="AD468" s="173"/>
      <c r="AE468" s="173"/>
      <c r="AF468" s="173"/>
      <c r="AG468" s="173"/>
      <c r="AH468" s="173"/>
      <c r="AI468" s="173"/>
      <c r="AJ468" s="173"/>
      <c r="AK468" s="173"/>
      <c r="AL468" s="173"/>
      <c r="AM468" s="173"/>
      <c r="AN468" s="173"/>
      <c r="AO468" s="173"/>
      <c r="AP468" s="173"/>
      <c r="AQ468" s="173"/>
      <c r="AR468" s="173"/>
      <c r="AS468" s="173"/>
      <c r="AT468" s="173"/>
      <c r="AU468" s="173"/>
      <c r="AV468" s="173"/>
      <c r="AW468" s="173"/>
      <c r="AX468" s="173"/>
      <c r="AY468" s="173"/>
      <c r="AZ468" s="173"/>
      <c r="BA468" s="173"/>
      <c r="BB468" s="173"/>
      <c r="BC468" s="173"/>
      <c r="BD468" s="172"/>
      <c r="BE468" s="172"/>
      <c r="BF468" s="172"/>
      <c r="BG468" s="172"/>
      <c r="BH468" s="172"/>
      <c r="BI468" s="172"/>
      <c r="BJ468" s="172"/>
      <c r="BK468" s="146"/>
      <c r="BL468" s="146"/>
    </row>
    <row r="469" spans="1:64" x14ac:dyDescent="0.25">
      <c r="A469" s="143"/>
      <c r="B469" s="143"/>
      <c r="C469" s="169" t="s">
        <v>40</v>
      </c>
      <c r="D469" s="143"/>
      <c r="E469" s="143"/>
      <c r="F469" s="143"/>
      <c r="G469" s="197">
        <v>124.85899999999999</v>
      </c>
      <c r="H469" s="170">
        <v>182.87651979465477</v>
      </c>
      <c r="I469" s="170">
        <v>196.11040102520931</v>
      </c>
      <c r="J469" s="170">
        <v>184.71489466012571</v>
      </c>
      <c r="K469" s="170">
        <v>210.35738749895776</v>
      </c>
      <c r="L469" s="170">
        <v>199.87306731556995</v>
      </c>
      <c r="M469" s="170">
        <v>0</v>
      </c>
      <c r="N469" s="170">
        <v>0</v>
      </c>
      <c r="O469" s="170">
        <v>0</v>
      </c>
      <c r="P469" s="170">
        <v>0</v>
      </c>
      <c r="Q469" s="170">
        <v>0</v>
      </c>
      <c r="R469" s="171"/>
      <c r="S469" s="172"/>
      <c r="T469" s="172"/>
      <c r="U469" s="172"/>
      <c r="V469" s="172"/>
      <c r="W469" s="172"/>
      <c r="X469" s="172"/>
      <c r="Y469" s="172"/>
      <c r="Z469" s="172"/>
      <c r="AA469" s="172"/>
      <c r="AB469" s="173"/>
      <c r="AC469" s="173"/>
      <c r="AD469" s="173"/>
      <c r="AE469" s="173"/>
      <c r="AF469" s="173"/>
      <c r="AG469" s="173"/>
      <c r="AH469" s="173"/>
      <c r="AI469" s="173"/>
      <c r="AJ469" s="173"/>
      <c r="AK469" s="173"/>
      <c r="AL469" s="173"/>
      <c r="AM469" s="173"/>
      <c r="AN469" s="173"/>
      <c r="AO469" s="173"/>
      <c r="AP469" s="173"/>
      <c r="AQ469" s="173"/>
      <c r="AR469" s="173"/>
      <c r="AS469" s="173"/>
      <c r="AT469" s="173"/>
      <c r="AU469" s="173"/>
      <c r="AV469" s="173"/>
      <c r="AW469" s="173"/>
      <c r="AX469" s="173"/>
      <c r="AY469" s="173"/>
      <c r="AZ469" s="173"/>
      <c r="BA469" s="173"/>
      <c r="BB469" s="173"/>
      <c r="BC469" s="173"/>
      <c r="BD469" s="172"/>
      <c r="BE469" s="172"/>
      <c r="BF469" s="172"/>
      <c r="BG469" s="172"/>
      <c r="BH469" s="172"/>
      <c r="BI469" s="172"/>
      <c r="BJ469" s="172"/>
      <c r="BK469" s="146"/>
      <c r="BL469" s="146"/>
    </row>
    <row r="470" spans="1:64" ht="12.75" customHeight="1" outlineLevel="1" x14ac:dyDescent="0.25">
      <c r="A470" s="143"/>
      <c r="B470" s="143"/>
      <c r="C470" s="169"/>
      <c r="D470" s="174" t="s">
        <v>0</v>
      </c>
      <c r="E470" s="143"/>
      <c r="F470" s="143"/>
      <c r="G470" s="44">
        <v>35.907841816896223</v>
      </c>
      <c r="H470" s="175">
        <v>23.017243748483839</v>
      </c>
      <c r="I470" s="175">
        <v>55.81325572909833</v>
      </c>
      <c r="J470" s="175">
        <v>37.296975890620146</v>
      </c>
      <c r="K470" s="175">
        <v>41.596535380388445</v>
      </c>
      <c r="L470" s="175">
        <v>42.397021034798577</v>
      </c>
      <c r="M470" s="175">
        <v>0</v>
      </c>
      <c r="N470" s="175">
        <v>0</v>
      </c>
      <c r="O470" s="175">
        <v>0</v>
      </c>
      <c r="P470" s="175">
        <v>0</v>
      </c>
      <c r="Q470" s="175">
        <v>0</v>
      </c>
      <c r="R470" s="171"/>
      <c r="S470" s="172"/>
      <c r="T470" s="172"/>
      <c r="U470" s="172"/>
      <c r="V470" s="172"/>
      <c r="W470" s="172"/>
      <c r="X470" s="172"/>
      <c r="Y470" s="172"/>
      <c r="Z470" s="172"/>
      <c r="AA470" s="172"/>
      <c r="AB470" s="173"/>
      <c r="AC470" s="173"/>
      <c r="AD470" s="173"/>
      <c r="AE470" s="173"/>
      <c r="AF470" s="173"/>
      <c r="AG470" s="173"/>
      <c r="AH470" s="173"/>
      <c r="AI470" s="173"/>
      <c r="AJ470" s="173"/>
      <c r="AK470" s="173"/>
      <c r="AL470" s="173"/>
      <c r="AM470" s="173"/>
      <c r="AN470" s="173"/>
      <c r="AO470" s="173"/>
      <c r="AP470" s="173"/>
      <c r="AQ470" s="173"/>
      <c r="AR470" s="173"/>
      <c r="AS470" s="173"/>
      <c r="AT470" s="173"/>
      <c r="AU470" s="173"/>
      <c r="AV470" s="173"/>
      <c r="AW470" s="173"/>
      <c r="AX470" s="173"/>
      <c r="AY470" s="173"/>
      <c r="AZ470" s="173"/>
      <c r="BA470" s="173"/>
      <c r="BB470" s="173"/>
      <c r="BC470" s="173"/>
      <c r="BD470" s="172"/>
      <c r="BE470" s="172"/>
      <c r="BF470" s="172"/>
      <c r="BG470" s="172"/>
      <c r="BH470" s="172"/>
      <c r="BI470" s="172"/>
      <c r="BJ470" s="172"/>
      <c r="BK470" s="146"/>
      <c r="BL470" s="146"/>
    </row>
    <row r="471" spans="1:64" ht="12.75" customHeight="1" outlineLevel="1" x14ac:dyDescent="0.25">
      <c r="A471" s="143"/>
      <c r="B471" s="143"/>
      <c r="C471" s="169"/>
      <c r="D471" s="174" t="s">
        <v>1</v>
      </c>
      <c r="E471" s="143"/>
      <c r="F471" s="143"/>
      <c r="G471" s="42">
        <v>76.481158183103773</v>
      </c>
      <c r="H471" s="175">
        <v>93.192951735652912</v>
      </c>
      <c r="I471" s="175">
        <v>110.67546808066892</v>
      </c>
      <c r="J471" s="175">
        <v>127.98214888201706</v>
      </c>
      <c r="K471" s="175">
        <v>140.03394859169714</v>
      </c>
      <c r="L471" s="175">
        <v>128.28752537254968</v>
      </c>
      <c r="M471" s="175">
        <v>0</v>
      </c>
      <c r="N471" s="175">
        <v>0</v>
      </c>
      <c r="O471" s="175">
        <v>0</v>
      </c>
      <c r="P471" s="175">
        <v>0</v>
      </c>
      <c r="Q471" s="175">
        <v>0</v>
      </c>
      <c r="R471" s="171"/>
      <c r="S471" s="172"/>
      <c r="T471" s="172"/>
      <c r="U471" s="172"/>
      <c r="V471" s="172"/>
      <c r="W471" s="172"/>
      <c r="X471" s="172"/>
      <c r="Y471" s="172"/>
      <c r="Z471" s="172"/>
      <c r="AA471" s="172"/>
      <c r="AB471" s="173"/>
      <c r="AC471" s="173"/>
      <c r="AD471" s="173"/>
      <c r="AE471" s="173"/>
      <c r="AF471" s="173"/>
      <c r="AG471" s="173"/>
      <c r="AH471" s="173"/>
      <c r="AI471" s="173"/>
      <c r="AJ471" s="173"/>
      <c r="AK471" s="173"/>
      <c r="AL471" s="173"/>
      <c r="AM471" s="173"/>
      <c r="AN471" s="173"/>
      <c r="AO471" s="173"/>
      <c r="AP471" s="173"/>
      <c r="AQ471" s="173"/>
      <c r="AR471" s="173"/>
      <c r="AS471" s="173"/>
      <c r="AT471" s="173"/>
      <c r="AU471" s="173"/>
      <c r="AV471" s="173"/>
      <c r="AW471" s="173"/>
      <c r="AX471" s="173"/>
      <c r="AY471" s="173"/>
      <c r="AZ471" s="173"/>
      <c r="BA471" s="173"/>
      <c r="BB471" s="173"/>
      <c r="BC471" s="173"/>
      <c r="BD471" s="172"/>
      <c r="BE471" s="172"/>
      <c r="BF471" s="172"/>
      <c r="BG471" s="172"/>
      <c r="BH471" s="172"/>
      <c r="BI471" s="172"/>
      <c r="BJ471" s="172"/>
      <c r="BK471" s="146"/>
      <c r="BL471" s="146"/>
    </row>
    <row r="472" spans="1:64" ht="12.75" customHeight="1" outlineLevel="1" x14ac:dyDescent="0.25">
      <c r="A472" s="143"/>
      <c r="B472" s="143"/>
      <c r="C472" s="169"/>
      <c r="D472" s="174" t="s">
        <v>2</v>
      </c>
      <c r="E472" s="143"/>
      <c r="F472" s="143"/>
      <c r="G472" s="42">
        <v>0</v>
      </c>
      <c r="H472" s="175">
        <v>-4.3574268521519533E-3</v>
      </c>
      <c r="I472" s="175">
        <v>0</v>
      </c>
      <c r="J472" s="175">
        <v>0</v>
      </c>
      <c r="K472" s="175">
        <v>0</v>
      </c>
      <c r="L472" s="175">
        <v>0</v>
      </c>
      <c r="M472" s="175">
        <v>0</v>
      </c>
      <c r="N472" s="175">
        <v>0</v>
      </c>
      <c r="O472" s="175">
        <v>0</v>
      </c>
      <c r="P472" s="175">
        <v>0</v>
      </c>
      <c r="Q472" s="175">
        <v>0</v>
      </c>
      <c r="R472" s="171"/>
      <c r="S472" s="172"/>
      <c r="T472" s="172"/>
      <c r="U472" s="172"/>
      <c r="V472" s="172"/>
      <c r="W472" s="172"/>
      <c r="X472" s="172"/>
      <c r="Y472" s="172"/>
      <c r="Z472" s="172"/>
      <c r="AA472" s="172"/>
      <c r="AB472" s="173"/>
      <c r="AC472" s="173"/>
      <c r="AD472" s="173"/>
      <c r="AE472" s="173"/>
      <c r="AF472" s="173"/>
      <c r="AG472" s="173"/>
      <c r="AH472" s="173"/>
      <c r="AI472" s="173"/>
      <c r="AJ472" s="173"/>
      <c r="AK472" s="173"/>
      <c r="AL472" s="173"/>
      <c r="AM472" s="173"/>
      <c r="AN472" s="173"/>
      <c r="AO472" s="173"/>
      <c r="AP472" s="173"/>
      <c r="AQ472" s="173"/>
      <c r="AR472" s="173"/>
      <c r="AS472" s="173"/>
      <c r="AT472" s="173"/>
      <c r="AU472" s="173"/>
      <c r="AV472" s="173"/>
      <c r="AW472" s="173"/>
      <c r="AX472" s="173"/>
      <c r="AY472" s="173"/>
      <c r="AZ472" s="173"/>
      <c r="BA472" s="173"/>
      <c r="BB472" s="173"/>
      <c r="BC472" s="173"/>
      <c r="BD472" s="172"/>
      <c r="BE472" s="172"/>
      <c r="BF472" s="172"/>
      <c r="BG472" s="172"/>
      <c r="BH472" s="172"/>
      <c r="BI472" s="172"/>
      <c r="BJ472" s="172"/>
      <c r="BK472" s="146"/>
      <c r="BL472" s="146"/>
    </row>
    <row r="473" spans="1:64" ht="12.75" customHeight="1" outlineLevel="1" x14ac:dyDescent="0.25">
      <c r="A473" s="143"/>
      <c r="B473" s="143"/>
      <c r="C473" s="169"/>
      <c r="D473" s="174" t="s">
        <v>3</v>
      </c>
      <c r="E473" s="143"/>
      <c r="F473" s="143"/>
      <c r="G473" s="42">
        <v>0</v>
      </c>
      <c r="H473" s="175">
        <v>-5.5135537994905233E-2</v>
      </c>
      <c r="I473" s="175">
        <v>-0.11563110632008503</v>
      </c>
      <c r="J473" s="175">
        <v>0</v>
      </c>
      <c r="K473" s="175">
        <v>0</v>
      </c>
      <c r="L473" s="175">
        <v>0</v>
      </c>
      <c r="M473" s="175">
        <v>0</v>
      </c>
      <c r="N473" s="175">
        <v>0</v>
      </c>
      <c r="O473" s="175">
        <v>0</v>
      </c>
      <c r="P473" s="175">
        <v>0</v>
      </c>
      <c r="Q473" s="175">
        <v>0</v>
      </c>
      <c r="R473" s="171"/>
      <c r="S473" s="172"/>
      <c r="T473" s="172"/>
      <c r="U473" s="172"/>
      <c r="V473" s="172"/>
      <c r="W473" s="172"/>
      <c r="X473" s="172"/>
      <c r="Y473" s="172"/>
      <c r="Z473" s="172"/>
      <c r="AA473" s="172"/>
      <c r="AB473" s="173"/>
      <c r="AC473" s="173"/>
      <c r="AD473" s="173"/>
      <c r="AE473" s="173"/>
      <c r="AF473" s="173"/>
      <c r="AG473" s="173"/>
      <c r="AH473" s="173"/>
      <c r="AI473" s="173"/>
      <c r="AJ473" s="173"/>
      <c r="AK473" s="173"/>
      <c r="AL473" s="173"/>
      <c r="AM473" s="173"/>
      <c r="AN473" s="173"/>
      <c r="AO473" s="173"/>
      <c r="AP473" s="173"/>
      <c r="AQ473" s="173"/>
      <c r="AR473" s="173"/>
      <c r="AS473" s="173"/>
      <c r="AT473" s="173"/>
      <c r="AU473" s="173"/>
      <c r="AV473" s="173"/>
      <c r="AW473" s="173"/>
      <c r="AX473" s="173"/>
      <c r="AY473" s="173"/>
      <c r="AZ473" s="173"/>
      <c r="BA473" s="173"/>
      <c r="BB473" s="173"/>
      <c r="BC473" s="173"/>
      <c r="BD473" s="172"/>
      <c r="BE473" s="172"/>
      <c r="BF473" s="172"/>
      <c r="BG473" s="172"/>
      <c r="BH473" s="172"/>
      <c r="BI473" s="172"/>
      <c r="BJ473" s="172"/>
      <c r="BK473" s="146"/>
      <c r="BL473" s="146"/>
    </row>
    <row r="474" spans="1:64" ht="12.75" customHeight="1" outlineLevel="1" x14ac:dyDescent="0.25">
      <c r="A474" s="143"/>
      <c r="B474" s="143"/>
      <c r="C474" s="169"/>
      <c r="D474" s="174" t="s">
        <v>4</v>
      </c>
      <c r="E474" s="143"/>
      <c r="F474" s="143"/>
      <c r="G474" s="42">
        <v>0</v>
      </c>
      <c r="H474" s="175">
        <v>1.0521546575585516</v>
      </c>
      <c r="I474" s="175">
        <v>4.7131467031981051</v>
      </c>
      <c r="J474" s="175">
        <v>2.1461074064219323</v>
      </c>
      <c r="K474" s="175">
        <v>-5.3011909721359246E-2</v>
      </c>
      <c r="L474" s="175">
        <v>0</v>
      </c>
      <c r="M474" s="175">
        <v>0</v>
      </c>
      <c r="N474" s="175">
        <v>0</v>
      </c>
      <c r="O474" s="175">
        <v>0</v>
      </c>
      <c r="P474" s="175">
        <v>0</v>
      </c>
      <c r="Q474" s="175">
        <v>0</v>
      </c>
      <c r="R474" s="171"/>
      <c r="S474" s="172"/>
      <c r="T474" s="172"/>
      <c r="U474" s="172"/>
      <c r="V474" s="172"/>
      <c r="W474" s="172"/>
      <c r="X474" s="172"/>
      <c r="Y474" s="172"/>
      <c r="Z474" s="172"/>
      <c r="AA474" s="172"/>
      <c r="AB474" s="173"/>
      <c r="AC474" s="173"/>
      <c r="AD474" s="173"/>
      <c r="AE474" s="173"/>
      <c r="AF474" s="173"/>
      <c r="AG474" s="173"/>
      <c r="AH474" s="173"/>
      <c r="AI474" s="173"/>
      <c r="AJ474" s="173"/>
      <c r="AK474" s="173"/>
      <c r="AL474" s="173"/>
      <c r="AM474" s="173"/>
      <c r="AN474" s="173"/>
      <c r="AO474" s="173"/>
      <c r="AP474" s="173"/>
      <c r="AQ474" s="173"/>
      <c r="AR474" s="173"/>
      <c r="AS474" s="173"/>
      <c r="AT474" s="173"/>
      <c r="AU474" s="173"/>
      <c r="AV474" s="173"/>
      <c r="AW474" s="173"/>
      <c r="AX474" s="173"/>
      <c r="AY474" s="173"/>
      <c r="AZ474" s="173"/>
      <c r="BA474" s="173"/>
      <c r="BB474" s="173"/>
      <c r="BC474" s="173"/>
      <c r="BD474" s="172"/>
      <c r="BE474" s="172"/>
      <c r="BF474" s="172"/>
      <c r="BG474" s="172"/>
      <c r="BH474" s="172"/>
      <c r="BI474" s="172"/>
      <c r="BJ474" s="172"/>
      <c r="BK474" s="146"/>
      <c r="BL474" s="146"/>
    </row>
    <row r="475" spans="1:64" ht="12.75" customHeight="1" outlineLevel="1" x14ac:dyDescent="0.25">
      <c r="A475" s="143"/>
      <c r="B475" s="143"/>
      <c r="C475" s="169"/>
      <c r="D475" s="174" t="s">
        <v>5</v>
      </c>
      <c r="E475" s="143"/>
      <c r="F475" s="143"/>
      <c r="G475" s="42">
        <v>9.42</v>
      </c>
      <c r="H475" s="175">
        <v>52.236480424361744</v>
      </c>
      <c r="I475" s="175">
        <v>11.954284329654136</v>
      </c>
      <c r="J475" s="175">
        <v>8.6211978548734454</v>
      </c>
      <c r="K475" s="175">
        <v>24.771621127771805</v>
      </c>
      <c r="L475" s="175">
        <v>25.440736854513652</v>
      </c>
      <c r="M475" s="175">
        <v>0</v>
      </c>
      <c r="N475" s="175">
        <v>0</v>
      </c>
      <c r="O475" s="175">
        <v>0</v>
      </c>
      <c r="P475" s="175">
        <v>0</v>
      </c>
      <c r="Q475" s="175">
        <v>0</v>
      </c>
      <c r="R475" s="171"/>
      <c r="S475" s="172"/>
      <c r="T475" s="172"/>
      <c r="U475" s="172"/>
      <c r="V475" s="172"/>
      <c r="W475" s="172"/>
      <c r="X475" s="172"/>
      <c r="Y475" s="172"/>
      <c r="Z475" s="172"/>
      <c r="AA475" s="172"/>
      <c r="AB475" s="173"/>
      <c r="AC475" s="173"/>
      <c r="AD475" s="173"/>
      <c r="AE475" s="173"/>
      <c r="AF475" s="173"/>
      <c r="AG475" s="173"/>
      <c r="AH475" s="173"/>
      <c r="AI475" s="173"/>
      <c r="AJ475" s="173"/>
      <c r="AK475" s="173"/>
      <c r="AL475" s="173"/>
      <c r="AM475" s="173"/>
      <c r="AN475" s="173"/>
      <c r="AO475" s="173"/>
      <c r="AP475" s="173"/>
      <c r="AQ475" s="173"/>
      <c r="AR475" s="173"/>
      <c r="AS475" s="173"/>
      <c r="AT475" s="173"/>
      <c r="AU475" s="173"/>
      <c r="AV475" s="173"/>
      <c r="AW475" s="173"/>
      <c r="AX475" s="173"/>
      <c r="AY475" s="173"/>
      <c r="AZ475" s="173"/>
      <c r="BA475" s="173"/>
      <c r="BB475" s="173"/>
      <c r="BC475" s="173"/>
      <c r="BD475" s="172"/>
      <c r="BE475" s="172"/>
      <c r="BF475" s="172"/>
      <c r="BG475" s="172"/>
      <c r="BH475" s="172"/>
      <c r="BI475" s="172"/>
      <c r="BJ475" s="172"/>
      <c r="BK475" s="146"/>
      <c r="BL475" s="146"/>
    </row>
    <row r="476" spans="1:64" ht="12.75" customHeight="1" outlineLevel="1" x14ac:dyDescent="0.25">
      <c r="A476" s="143"/>
      <c r="B476" s="143"/>
      <c r="C476" s="169"/>
      <c r="D476" s="174" t="s">
        <v>6</v>
      </c>
      <c r="E476" s="143"/>
      <c r="F476" s="143"/>
      <c r="G476" s="42">
        <v>3.05</v>
      </c>
      <c r="H476" s="175">
        <v>9.7254004031571366</v>
      </c>
      <c r="I476" s="175">
        <v>13.069877288909906</v>
      </c>
      <c r="J476" s="175">
        <v>8.6684646261931331</v>
      </c>
      <c r="K476" s="175">
        <v>4.0082943088217515</v>
      </c>
      <c r="L476" s="175">
        <v>3.747784053708048</v>
      </c>
      <c r="M476" s="175">
        <v>0</v>
      </c>
      <c r="N476" s="175">
        <v>0</v>
      </c>
      <c r="O476" s="175">
        <v>0</v>
      </c>
      <c r="P476" s="175">
        <v>0</v>
      </c>
      <c r="Q476" s="175">
        <v>0</v>
      </c>
      <c r="R476" s="171"/>
      <c r="S476" s="172"/>
      <c r="T476" s="172"/>
      <c r="U476" s="172"/>
      <c r="V476" s="172"/>
      <c r="W476" s="172"/>
      <c r="X476" s="172"/>
      <c r="Y476" s="172"/>
      <c r="Z476" s="172"/>
      <c r="AA476" s="172"/>
      <c r="AB476" s="173"/>
      <c r="AC476" s="173"/>
      <c r="AD476" s="173"/>
      <c r="AE476" s="173"/>
      <c r="AF476" s="173"/>
      <c r="AG476" s="173"/>
      <c r="AH476" s="173"/>
      <c r="AI476" s="173"/>
      <c r="AJ476" s="173"/>
      <c r="AK476" s="173"/>
      <c r="AL476" s="173"/>
      <c r="AM476" s="173"/>
      <c r="AN476" s="173"/>
      <c r="AO476" s="173"/>
      <c r="AP476" s="173"/>
      <c r="AQ476" s="173"/>
      <c r="AR476" s="173"/>
      <c r="AS476" s="173"/>
      <c r="AT476" s="173"/>
      <c r="AU476" s="173"/>
      <c r="AV476" s="173"/>
      <c r="AW476" s="173"/>
      <c r="AX476" s="173"/>
      <c r="AY476" s="173"/>
      <c r="AZ476" s="173"/>
      <c r="BA476" s="173"/>
      <c r="BB476" s="173"/>
      <c r="BC476" s="173"/>
      <c r="BD476" s="172"/>
      <c r="BE476" s="172"/>
      <c r="BF476" s="172"/>
      <c r="BG476" s="172"/>
      <c r="BH476" s="172"/>
      <c r="BI476" s="172"/>
      <c r="BJ476" s="172"/>
      <c r="BK476" s="146"/>
      <c r="BL476" s="146"/>
    </row>
    <row r="477" spans="1:64" ht="12.75" customHeight="1" outlineLevel="1" x14ac:dyDescent="0.25">
      <c r="A477" s="143"/>
      <c r="B477" s="143"/>
      <c r="C477" s="169"/>
      <c r="D477" s="174" t="s">
        <v>7</v>
      </c>
      <c r="E477" s="143"/>
      <c r="F477" s="143"/>
      <c r="G477" s="42">
        <v>0</v>
      </c>
      <c r="H477" s="175">
        <v>0</v>
      </c>
      <c r="I477" s="175">
        <v>0</v>
      </c>
      <c r="J477" s="175">
        <v>0</v>
      </c>
      <c r="K477" s="175">
        <v>0</v>
      </c>
      <c r="L477" s="175">
        <v>0</v>
      </c>
      <c r="M477" s="175">
        <v>0</v>
      </c>
      <c r="N477" s="175">
        <v>0</v>
      </c>
      <c r="O477" s="175">
        <v>0</v>
      </c>
      <c r="P477" s="175">
        <v>0</v>
      </c>
      <c r="Q477" s="175">
        <v>0</v>
      </c>
      <c r="R477" s="171"/>
      <c r="S477" s="172"/>
      <c r="T477" s="172"/>
      <c r="U477" s="172"/>
      <c r="V477" s="172"/>
      <c r="W477" s="172"/>
      <c r="X477" s="172"/>
      <c r="Y477" s="172"/>
      <c r="Z477" s="172"/>
      <c r="AA477" s="172"/>
      <c r="AB477" s="173"/>
      <c r="AC477" s="173"/>
      <c r="AD477" s="173"/>
      <c r="AE477" s="173"/>
      <c r="AF477" s="173"/>
      <c r="AG477" s="173"/>
      <c r="AH477" s="173"/>
      <c r="AI477" s="173"/>
      <c r="AJ477" s="173"/>
      <c r="AK477" s="173"/>
      <c r="AL477" s="173"/>
      <c r="AM477" s="173"/>
      <c r="AN477" s="173"/>
      <c r="AO477" s="173"/>
      <c r="AP477" s="173"/>
      <c r="AQ477" s="173"/>
      <c r="AR477" s="173"/>
      <c r="AS477" s="173"/>
      <c r="AT477" s="173"/>
      <c r="AU477" s="173"/>
      <c r="AV477" s="173"/>
      <c r="AW477" s="173"/>
      <c r="AX477" s="173"/>
      <c r="AY477" s="173"/>
      <c r="AZ477" s="173"/>
      <c r="BA477" s="173"/>
      <c r="BB477" s="173"/>
      <c r="BC477" s="173"/>
      <c r="BD477" s="172"/>
      <c r="BE477" s="172"/>
      <c r="BF477" s="172"/>
      <c r="BG477" s="172"/>
      <c r="BH477" s="172"/>
      <c r="BI477" s="172"/>
      <c r="BJ477" s="172"/>
      <c r="BK477" s="146"/>
      <c r="BL477" s="146"/>
    </row>
    <row r="478" spans="1:64" ht="12.75" customHeight="1" outlineLevel="1" x14ac:dyDescent="0.25">
      <c r="A478" s="143"/>
      <c r="B478" s="143"/>
      <c r="C478" s="169"/>
      <c r="D478" s="174" t="s">
        <v>8</v>
      </c>
      <c r="E478" s="143"/>
      <c r="F478" s="143"/>
      <c r="G478" s="42">
        <v>0</v>
      </c>
      <c r="H478" s="175">
        <v>0</v>
      </c>
      <c r="I478" s="175">
        <v>0</v>
      </c>
      <c r="J478" s="175">
        <v>0</v>
      </c>
      <c r="K478" s="175">
        <v>0</v>
      </c>
      <c r="L478" s="175">
        <v>0</v>
      </c>
      <c r="M478" s="175">
        <v>0</v>
      </c>
      <c r="N478" s="175">
        <v>0</v>
      </c>
      <c r="O478" s="175">
        <v>0</v>
      </c>
      <c r="P478" s="175">
        <v>0</v>
      </c>
      <c r="Q478" s="175">
        <v>0</v>
      </c>
      <c r="R478" s="171"/>
      <c r="S478" s="172"/>
      <c r="T478" s="172"/>
      <c r="U478" s="172"/>
      <c r="V478" s="172"/>
      <c r="W478" s="172"/>
      <c r="X478" s="172"/>
      <c r="Y478" s="172"/>
      <c r="Z478" s="172"/>
      <c r="AA478" s="172"/>
      <c r="AB478" s="173"/>
      <c r="AC478" s="173"/>
      <c r="AD478" s="173"/>
      <c r="AE478" s="173"/>
      <c r="AF478" s="173"/>
      <c r="AG478" s="173"/>
      <c r="AH478" s="173"/>
      <c r="AI478" s="173"/>
      <c r="AJ478" s="173"/>
      <c r="AK478" s="173"/>
      <c r="AL478" s="173"/>
      <c r="AM478" s="173"/>
      <c r="AN478" s="173"/>
      <c r="AO478" s="173"/>
      <c r="AP478" s="173"/>
      <c r="AQ478" s="173"/>
      <c r="AR478" s="173"/>
      <c r="AS478" s="173"/>
      <c r="AT478" s="173"/>
      <c r="AU478" s="173"/>
      <c r="AV478" s="173"/>
      <c r="AW478" s="173"/>
      <c r="AX478" s="173"/>
      <c r="AY478" s="173"/>
      <c r="AZ478" s="173"/>
      <c r="BA478" s="173"/>
      <c r="BB478" s="173"/>
      <c r="BC478" s="173"/>
      <c r="BD478" s="172"/>
      <c r="BE478" s="172"/>
      <c r="BF478" s="172"/>
      <c r="BG478" s="172"/>
      <c r="BH478" s="172"/>
      <c r="BI478" s="172"/>
      <c r="BJ478" s="172"/>
      <c r="BK478" s="146"/>
      <c r="BL478" s="146"/>
    </row>
    <row r="479" spans="1:64" ht="12.75" customHeight="1" outlineLevel="1" x14ac:dyDescent="0.25">
      <c r="A479" s="143"/>
      <c r="B479" s="143"/>
      <c r="C479" s="169"/>
      <c r="D479" s="174" t="s">
        <v>14</v>
      </c>
      <c r="E479" s="143"/>
      <c r="F479" s="143"/>
      <c r="G479" s="42">
        <v>0</v>
      </c>
      <c r="H479" s="175">
        <v>3.7117817902876733</v>
      </c>
      <c r="I479" s="175">
        <v>0</v>
      </c>
      <c r="J479" s="175">
        <v>0</v>
      </c>
      <c r="K479" s="175">
        <v>0</v>
      </c>
      <c r="L479" s="175">
        <v>0</v>
      </c>
      <c r="M479" s="175">
        <v>0</v>
      </c>
      <c r="N479" s="175">
        <v>0</v>
      </c>
      <c r="O479" s="175">
        <v>0</v>
      </c>
      <c r="P479" s="175">
        <v>0</v>
      </c>
      <c r="Q479" s="175">
        <v>0</v>
      </c>
      <c r="R479" s="171"/>
      <c r="S479" s="172"/>
      <c r="T479" s="172"/>
      <c r="U479" s="172"/>
      <c r="V479" s="172"/>
      <c r="W479" s="172"/>
      <c r="X479" s="172"/>
      <c r="Y479" s="172"/>
      <c r="Z479" s="172"/>
      <c r="AA479" s="172"/>
      <c r="AB479" s="173"/>
      <c r="AC479" s="173"/>
      <c r="AD479" s="173"/>
      <c r="AE479" s="173"/>
      <c r="AF479" s="173"/>
      <c r="AG479" s="173"/>
      <c r="AH479" s="173"/>
      <c r="AI479" s="173"/>
      <c r="AJ479" s="173"/>
      <c r="AK479" s="173"/>
      <c r="AL479" s="173"/>
      <c r="AM479" s="173"/>
      <c r="AN479" s="173"/>
      <c r="AO479" s="173"/>
      <c r="AP479" s="173"/>
      <c r="AQ479" s="173"/>
      <c r="AR479" s="173"/>
      <c r="AS479" s="173"/>
      <c r="AT479" s="173"/>
      <c r="AU479" s="173"/>
      <c r="AV479" s="173"/>
      <c r="AW479" s="173"/>
      <c r="AX479" s="173"/>
      <c r="AY479" s="173"/>
      <c r="AZ479" s="173"/>
      <c r="BA479" s="173"/>
      <c r="BB479" s="173"/>
      <c r="BC479" s="173"/>
      <c r="BD479" s="172"/>
      <c r="BE479" s="172"/>
      <c r="BF479" s="172"/>
      <c r="BG479" s="172"/>
      <c r="BH479" s="172"/>
      <c r="BI479" s="172"/>
      <c r="BJ479" s="172"/>
      <c r="BK479" s="146"/>
      <c r="BL479" s="146"/>
    </row>
    <row r="480" spans="1:64" ht="12.75" customHeight="1" outlineLevel="1" x14ac:dyDescent="0.25">
      <c r="A480" s="143"/>
      <c r="B480" s="143"/>
      <c r="C480" s="169"/>
      <c r="D480" s="174">
        <v>0</v>
      </c>
      <c r="E480" s="143"/>
      <c r="F480" s="143"/>
      <c r="G480" s="42">
        <v>0</v>
      </c>
      <c r="H480" s="175">
        <v>0</v>
      </c>
      <c r="I480" s="175">
        <v>0</v>
      </c>
      <c r="J480" s="175">
        <v>0</v>
      </c>
      <c r="K480" s="175">
        <v>0</v>
      </c>
      <c r="L480" s="175">
        <v>0</v>
      </c>
      <c r="M480" s="175">
        <v>0</v>
      </c>
      <c r="N480" s="175">
        <v>0</v>
      </c>
      <c r="O480" s="175">
        <v>0</v>
      </c>
      <c r="P480" s="175">
        <v>0</v>
      </c>
      <c r="Q480" s="175">
        <v>0</v>
      </c>
      <c r="R480" s="171"/>
      <c r="S480" s="172"/>
      <c r="T480" s="172"/>
      <c r="U480" s="172"/>
      <c r="V480" s="172"/>
      <c r="W480" s="172"/>
      <c r="X480" s="172"/>
      <c r="Y480" s="172"/>
      <c r="Z480" s="172"/>
      <c r="AA480" s="172"/>
      <c r="AB480" s="173"/>
      <c r="AC480" s="173"/>
      <c r="AD480" s="173"/>
      <c r="AE480" s="173"/>
      <c r="AF480" s="173"/>
      <c r="AG480" s="173"/>
      <c r="AH480" s="173"/>
      <c r="AI480" s="173"/>
      <c r="AJ480" s="173"/>
      <c r="AK480" s="173"/>
      <c r="AL480" s="173"/>
      <c r="AM480" s="173"/>
      <c r="AN480" s="173"/>
      <c r="AO480" s="173"/>
      <c r="AP480" s="173"/>
      <c r="AQ480" s="173"/>
      <c r="AR480" s="173"/>
      <c r="AS480" s="173"/>
      <c r="AT480" s="173"/>
      <c r="AU480" s="173"/>
      <c r="AV480" s="173"/>
      <c r="AW480" s="173"/>
      <c r="AX480" s="173"/>
      <c r="AY480" s="173"/>
      <c r="AZ480" s="173"/>
      <c r="BA480" s="173"/>
      <c r="BB480" s="173"/>
      <c r="BC480" s="173"/>
      <c r="BD480" s="172"/>
      <c r="BE480" s="172"/>
      <c r="BF480" s="172"/>
      <c r="BG480" s="172"/>
      <c r="BH480" s="172"/>
      <c r="BI480" s="172"/>
      <c r="BJ480" s="172"/>
      <c r="BK480" s="146"/>
      <c r="BL480" s="146"/>
    </row>
    <row r="481" spans="1:64" ht="12.75" customHeight="1" outlineLevel="1" x14ac:dyDescent="0.25">
      <c r="A481" s="143"/>
      <c r="B481" s="143"/>
      <c r="C481" s="169"/>
      <c r="D481" s="174">
        <v>0</v>
      </c>
      <c r="E481" s="143"/>
      <c r="F481" s="143"/>
      <c r="G481" s="42">
        <v>0</v>
      </c>
      <c r="H481" s="175">
        <v>0</v>
      </c>
      <c r="I481" s="175">
        <v>0</v>
      </c>
      <c r="J481" s="175">
        <v>0</v>
      </c>
      <c r="K481" s="175">
        <v>0</v>
      </c>
      <c r="L481" s="175">
        <v>0</v>
      </c>
      <c r="M481" s="175">
        <v>0</v>
      </c>
      <c r="N481" s="175">
        <v>0</v>
      </c>
      <c r="O481" s="175">
        <v>0</v>
      </c>
      <c r="P481" s="175">
        <v>0</v>
      </c>
      <c r="Q481" s="175">
        <v>0</v>
      </c>
      <c r="R481" s="171"/>
      <c r="S481" s="172"/>
      <c r="T481" s="172"/>
      <c r="U481" s="172"/>
      <c r="V481" s="172"/>
      <c r="W481" s="172"/>
      <c r="X481" s="172"/>
      <c r="Y481" s="172"/>
      <c r="Z481" s="172"/>
      <c r="AA481" s="172"/>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3"/>
      <c r="AY481" s="173"/>
      <c r="AZ481" s="173"/>
      <c r="BA481" s="173"/>
      <c r="BB481" s="173"/>
      <c r="BC481" s="173"/>
      <c r="BD481" s="172"/>
      <c r="BE481" s="172"/>
      <c r="BF481" s="172"/>
      <c r="BG481" s="172"/>
      <c r="BH481" s="172"/>
      <c r="BI481" s="172"/>
      <c r="BJ481" s="172"/>
      <c r="BK481" s="146"/>
      <c r="BL481" s="146"/>
    </row>
    <row r="482" spans="1:64" ht="12.75" customHeight="1" outlineLevel="1" x14ac:dyDescent="0.25">
      <c r="A482" s="143"/>
      <c r="B482" s="143"/>
      <c r="C482" s="169"/>
      <c r="D482" s="174">
        <v>0</v>
      </c>
      <c r="E482" s="143"/>
      <c r="F482" s="143"/>
      <c r="G482" s="42">
        <v>0</v>
      </c>
      <c r="H482" s="175">
        <v>0</v>
      </c>
      <c r="I482" s="175">
        <v>0</v>
      </c>
      <c r="J482" s="175">
        <v>0</v>
      </c>
      <c r="K482" s="175">
        <v>0</v>
      </c>
      <c r="L482" s="175">
        <v>0</v>
      </c>
      <c r="M482" s="175">
        <v>0</v>
      </c>
      <c r="N482" s="175">
        <v>0</v>
      </c>
      <c r="O482" s="175">
        <v>0</v>
      </c>
      <c r="P482" s="175">
        <v>0</v>
      </c>
      <c r="Q482" s="175">
        <v>0</v>
      </c>
      <c r="R482" s="171"/>
      <c r="S482" s="172"/>
      <c r="T482" s="172"/>
      <c r="U482" s="172"/>
      <c r="V482" s="172"/>
      <c r="W482" s="172"/>
      <c r="X482" s="172"/>
      <c r="Y482" s="172"/>
      <c r="Z482" s="172"/>
      <c r="AA482" s="172"/>
      <c r="AB482" s="173"/>
      <c r="AC482" s="173"/>
      <c r="AD482" s="173"/>
      <c r="AE482" s="173"/>
      <c r="AF482" s="173"/>
      <c r="AG482" s="173"/>
      <c r="AH482" s="173"/>
      <c r="AI482" s="173"/>
      <c r="AJ482" s="173"/>
      <c r="AK482" s="173"/>
      <c r="AL482" s="173"/>
      <c r="AM482" s="173"/>
      <c r="AN482" s="173"/>
      <c r="AO482" s="173"/>
      <c r="AP482" s="173"/>
      <c r="AQ482" s="173"/>
      <c r="AR482" s="173"/>
      <c r="AS482" s="173"/>
      <c r="AT482" s="173"/>
      <c r="AU482" s="173"/>
      <c r="AV482" s="173"/>
      <c r="AW482" s="173"/>
      <c r="AX482" s="173"/>
      <c r="AY482" s="173"/>
      <c r="AZ482" s="173"/>
      <c r="BA482" s="173"/>
      <c r="BB482" s="173"/>
      <c r="BC482" s="173"/>
      <c r="BD482" s="172"/>
      <c r="BE482" s="172"/>
      <c r="BF482" s="172"/>
      <c r="BG482" s="172"/>
      <c r="BH482" s="172"/>
      <c r="BI482" s="172"/>
      <c r="BJ482" s="172"/>
      <c r="BK482" s="146"/>
      <c r="BL482" s="146"/>
    </row>
    <row r="483" spans="1:64" ht="12.75" customHeight="1" outlineLevel="1" x14ac:dyDescent="0.25">
      <c r="A483" s="143"/>
      <c r="B483" s="143"/>
      <c r="C483" s="169"/>
      <c r="D483" s="174">
        <v>0</v>
      </c>
      <c r="E483" s="143"/>
      <c r="F483" s="143"/>
      <c r="G483" s="42">
        <v>0</v>
      </c>
      <c r="H483" s="175">
        <v>0</v>
      </c>
      <c r="I483" s="175">
        <v>0</v>
      </c>
      <c r="J483" s="175">
        <v>0</v>
      </c>
      <c r="K483" s="175">
        <v>0</v>
      </c>
      <c r="L483" s="175">
        <v>0</v>
      </c>
      <c r="M483" s="175">
        <v>0</v>
      </c>
      <c r="N483" s="175">
        <v>0</v>
      </c>
      <c r="O483" s="175">
        <v>0</v>
      </c>
      <c r="P483" s="175">
        <v>0</v>
      </c>
      <c r="Q483" s="175">
        <v>0</v>
      </c>
      <c r="R483" s="171"/>
      <c r="S483" s="172"/>
      <c r="T483" s="172"/>
      <c r="U483" s="172"/>
      <c r="V483" s="172"/>
      <c r="W483" s="172"/>
      <c r="X483" s="172"/>
      <c r="Y483" s="172"/>
      <c r="Z483" s="172"/>
      <c r="AA483" s="172"/>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3"/>
      <c r="AY483" s="173"/>
      <c r="AZ483" s="173"/>
      <c r="BA483" s="173"/>
      <c r="BB483" s="173"/>
      <c r="BC483" s="173"/>
      <c r="BD483" s="172"/>
      <c r="BE483" s="172"/>
      <c r="BF483" s="172"/>
      <c r="BG483" s="172"/>
      <c r="BH483" s="172"/>
      <c r="BI483" s="172"/>
      <c r="BJ483" s="172"/>
      <c r="BK483" s="146"/>
      <c r="BL483" s="146"/>
    </row>
    <row r="484" spans="1:64" ht="12.75" customHeight="1" outlineLevel="1" x14ac:dyDescent="0.25">
      <c r="A484" s="143"/>
      <c r="B484" s="143"/>
      <c r="C484" s="169"/>
      <c r="D484" s="174">
        <v>0</v>
      </c>
      <c r="E484" s="143"/>
      <c r="F484" s="143"/>
      <c r="G484" s="42">
        <v>0</v>
      </c>
      <c r="H484" s="175">
        <v>0</v>
      </c>
      <c r="I484" s="175">
        <v>0</v>
      </c>
      <c r="J484" s="175">
        <v>0</v>
      </c>
      <c r="K484" s="175">
        <v>0</v>
      </c>
      <c r="L484" s="175">
        <v>0</v>
      </c>
      <c r="M484" s="175">
        <v>0</v>
      </c>
      <c r="N484" s="175">
        <v>0</v>
      </c>
      <c r="O484" s="175">
        <v>0</v>
      </c>
      <c r="P484" s="175">
        <v>0</v>
      </c>
      <c r="Q484" s="175">
        <v>0</v>
      </c>
      <c r="R484" s="171"/>
      <c r="S484" s="172"/>
      <c r="T484" s="172"/>
      <c r="U484" s="172"/>
      <c r="V484" s="172"/>
      <c r="W484" s="172"/>
      <c r="X484" s="172"/>
      <c r="Y484" s="172"/>
      <c r="Z484" s="172"/>
      <c r="AA484" s="172"/>
      <c r="AB484" s="173"/>
      <c r="AC484" s="173"/>
      <c r="AD484" s="173"/>
      <c r="AE484" s="173"/>
      <c r="AF484" s="173"/>
      <c r="AG484" s="173"/>
      <c r="AH484" s="173"/>
      <c r="AI484" s="173"/>
      <c r="AJ484" s="173"/>
      <c r="AK484" s="173"/>
      <c r="AL484" s="173"/>
      <c r="AM484" s="173"/>
      <c r="AN484" s="173"/>
      <c r="AO484" s="173"/>
      <c r="AP484" s="173"/>
      <c r="AQ484" s="173"/>
      <c r="AR484" s="173"/>
      <c r="AS484" s="173"/>
      <c r="AT484" s="173"/>
      <c r="AU484" s="173"/>
      <c r="AV484" s="173"/>
      <c r="AW484" s="173"/>
      <c r="AX484" s="173"/>
      <c r="AY484" s="173"/>
      <c r="AZ484" s="173"/>
      <c r="BA484" s="173"/>
      <c r="BB484" s="173"/>
      <c r="BC484" s="173"/>
      <c r="BD484" s="172"/>
      <c r="BE484" s="172"/>
      <c r="BF484" s="172"/>
      <c r="BG484" s="172"/>
      <c r="BH484" s="172"/>
      <c r="BI484" s="172"/>
      <c r="BJ484" s="172"/>
      <c r="BK484" s="146"/>
      <c r="BL484" s="146"/>
    </row>
    <row r="485" spans="1:64" ht="12.75" customHeight="1" outlineLevel="1" x14ac:dyDescent="0.25">
      <c r="A485" s="143"/>
      <c r="B485" s="143"/>
      <c r="C485" s="169"/>
      <c r="D485" s="174">
        <v>0</v>
      </c>
      <c r="E485" s="143"/>
      <c r="F485" s="143"/>
      <c r="G485" s="42">
        <v>0</v>
      </c>
      <c r="H485" s="175">
        <v>0</v>
      </c>
      <c r="I485" s="175">
        <v>0</v>
      </c>
      <c r="J485" s="175">
        <v>0</v>
      </c>
      <c r="K485" s="175">
        <v>0</v>
      </c>
      <c r="L485" s="175">
        <v>0</v>
      </c>
      <c r="M485" s="175">
        <v>0</v>
      </c>
      <c r="N485" s="175">
        <v>0</v>
      </c>
      <c r="O485" s="175">
        <v>0</v>
      </c>
      <c r="P485" s="175">
        <v>0</v>
      </c>
      <c r="Q485" s="175">
        <v>0</v>
      </c>
      <c r="R485" s="171"/>
      <c r="S485" s="172"/>
      <c r="T485" s="172"/>
      <c r="U485" s="172"/>
      <c r="V485" s="172"/>
      <c r="W485" s="172"/>
      <c r="X485" s="172"/>
      <c r="Y485" s="172"/>
      <c r="Z485" s="172"/>
      <c r="AA485" s="172"/>
      <c r="AB485" s="173"/>
      <c r="AC485" s="173"/>
      <c r="AD485" s="173"/>
      <c r="AE485" s="173"/>
      <c r="AF485" s="173"/>
      <c r="AG485" s="173"/>
      <c r="AH485" s="173"/>
      <c r="AI485" s="173"/>
      <c r="AJ485" s="173"/>
      <c r="AK485" s="173"/>
      <c r="AL485" s="173"/>
      <c r="AM485" s="173"/>
      <c r="AN485" s="173"/>
      <c r="AO485" s="173"/>
      <c r="AP485" s="173"/>
      <c r="AQ485" s="173"/>
      <c r="AR485" s="173"/>
      <c r="AS485" s="173"/>
      <c r="AT485" s="173"/>
      <c r="AU485" s="173"/>
      <c r="AV485" s="173"/>
      <c r="AW485" s="173"/>
      <c r="AX485" s="173"/>
      <c r="AY485" s="173"/>
      <c r="AZ485" s="173"/>
      <c r="BA485" s="173"/>
      <c r="BB485" s="173"/>
      <c r="BC485" s="173"/>
      <c r="BD485" s="172"/>
      <c r="BE485" s="172"/>
      <c r="BF485" s="172"/>
      <c r="BG485" s="172"/>
      <c r="BH485" s="172"/>
      <c r="BI485" s="172"/>
      <c r="BJ485" s="172"/>
      <c r="BK485" s="146"/>
      <c r="BL485" s="146"/>
    </row>
    <row r="486" spans="1:64" ht="12.75" customHeight="1" outlineLevel="1" x14ac:dyDescent="0.25">
      <c r="A486" s="143"/>
      <c r="B486" s="143"/>
      <c r="C486" s="169"/>
      <c r="D486" s="174">
        <v>0</v>
      </c>
      <c r="E486" s="143"/>
      <c r="F486" s="143"/>
      <c r="G486" s="42">
        <v>0</v>
      </c>
      <c r="H486" s="175">
        <v>0</v>
      </c>
      <c r="I486" s="175">
        <v>0</v>
      </c>
      <c r="J486" s="175">
        <v>0</v>
      </c>
      <c r="K486" s="175">
        <v>0</v>
      </c>
      <c r="L486" s="175">
        <v>0</v>
      </c>
      <c r="M486" s="175">
        <v>0</v>
      </c>
      <c r="N486" s="175">
        <v>0</v>
      </c>
      <c r="O486" s="175">
        <v>0</v>
      </c>
      <c r="P486" s="175">
        <v>0</v>
      </c>
      <c r="Q486" s="175">
        <v>0</v>
      </c>
      <c r="R486" s="171"/>
      <c r="S486" s="172"/>
      <c r="T486" s="172"/>
      <c r="U486" s="172"/>
      <c r="V486" s="172"/>
      <c r="W486" s="172"/>
      <c r="X486" s="172"/>
      <c r="Y486" s="172"/>
      <c r="Z486" s="172"/>
      <c r="AA486" s="172"/>
      <c r="AB486" s="173"/>
      <c r="AC486" s="173"/>
      <c r="AD486" s="173"/>
      <c r="AE486" s="173"/>
      <c r="AF486" s="173"/>
      <c r="AG486" s="173"/>
      <c r="AH486" s="173"/>
      <c r="AI486" s="173"/>
      <c r="AJ486" s="173"/>
      <c r="AK486" s="173"/>
      <c r="AL486" s="173"/>
      <c r="AM486" s="173"/>
      <c r="AN486" s="173"/>
      <c r="AO486" s="173"/>
      <c r="AP486" s="173"/>
      <c r="AQ486" s="173"/>
      <c r="AR486" s="173"/>
      <c r="AS486" s="173"/>
      <c r="AT486" s="173"/>
      <c r="AU486" s="173"/>
      <c r="AV486" s="173"/>
      <c r="AW486" s="173"/>
      <c r="AX486" s="173"/>
      <c r="AY486" s="173"/>
      <c r="AZ486" s="173"/>
      <c r="BA486" s="173"/>
      <c r="BB486" s="173"/>
      <c r="BC486" s="173"/>
      <c r="BD486" s="172"/>
      <c r="BE486" s="172"/>
      <c r="BF486" s="172"/>
      <c r="BG486" s="172"/>
      <c r="BH486" s="172"/>
      <c r="BI486" s="172"/>
      <c r="BJ486" s="172"/>
      <c r="BK486" s="146"/>
      <c r="BL486" s="146"/>
    </row>
    <row r="487" spans="1:64" ht="12.75" customHeight="1" outlineLevel="1" x14ac:dyDescent="0.25">
      <c r="A487" s="143"/>
      <c r="B487" s="143"/>
      <c r="C487" s="169"/>
      <c r="D487" s="174">
        <v>0</v>
      </c>
      <c r="E487" s="143"/>
      <c r="F487" s="143"/>
      <c r="G487" s="42">
        <v>0</v>
      </c>
      <c r="H487" s="175">
        <v>0</v>
      </c>
      <c r="I487" s="175">
        <v>0</v>
      </c>
      <c r="J487" s="175">
        <v>0</v>
      </c>
      <c r="K487" s="175">
        <v>0</v>
      </c>
      <c r="L487" s="175">
        <v>0</v>
      </c>
      <c r="M487" s="175">
        <v>0</v>
      </c>
      <c r="N487" s="175">
        <v>0</v>
      </c>
      <c r="O487" s="175">
        <v>0</v>
      </c>
      <c r="P487" s="175">
        <v>0</v>
      </c>
      <c r="Q487" s="175">
        <v>0</v>
      </c>
      <c r="R487" s="171"/>
      <c r="S487" s="172"/>
      <c r="T487" s="172"/>
      <c r="U487" s="172"/>
      <c r="V487" s="172"/>
      <c r="W487" s="172"/>
      <c r="X487" s="172"/>
      <c r="Y487" s="172"/>
      <c r="Z487" s="172"/>
      <c r="AA487" s="172"/>
      <c r="AB487" s="173"/>
      <c r="AC487" s="173"/>
      <c r="AD487" s="173"/>
      <c r="AE487" s="173"/>
      <c r="AF487" s="173"/>
      <c r="AG487" s="173"/>
      <c r="AH487" s="173"/>
      <c r="AI487" s="173"/>
      <c r="AJ487" s="173"/>
      <c r="AK487" s="173"/>
      <c r="AL487" s="173"/>
      <c r="AM487" s="173"/>
      <c r="AN487" s="173"/>
      <c r="AO487" s="173"/>
      <c r="AP487" s="173"/>
      <c r="AQ487" s="173"/>
      <c r="AR487" s="173"/>
      <c r="AS487" s="173"/>
      <c r="AT487" s="173"/>
      <c r="AU487" s="173"/>
      <c r="AV487" s="173"/>
      <c r="AW487" s="173"/>
      <c r="AX487" s="173"/>
      <c r="AY487" s="173"/>
      <c r="AZ487" s="173"/>
      <c r="BA487" s="173"/>
      <c r="BB487" s="173"/>
      <c r="BC487" s="173"/>
      <c r="BD487" s="172"/>
      <c r="BE487" s="172"/>
      <c r="BF487" s="172"/>
      <c r="BG487" s="172"/>
      <c r="BH487" s="172"/>
      <c r="BI487" s="172"/>
      <c r="BJ487" s="172"/>
      <c r="BK487" s="146"/>
      <c r="BL487" s="146"/>
    </row>
    <row r="488" spans="1:64" ht="12.75" customHeight="1" outlineLevel="1" x14ac:dyDescent="0.25">
      <c r="A488" s="143"/>
      <c r="B488" s="143"/>
      <c r="C488" s="169"/>
      <c r="D488" s="174">
        <v>0</v>
      </c>
      <c r="E488" s="143"/>
      <c r="F488" s="143"/>
      <c r="G488" s="42">
        <v>0</v>
      </c>
      <c r="H488" s="175">
        <v>0</v>
      </c>
      <c r="I488" s="175">
        <v>0</v>
      </c>
      <c r="J488" s="175">
        <v>0</v>
      </c>
      <c r="K488" s="175">
        <v>0</v>
      </c>
      <c r="L488" s="175">
        <v>0</v>
      </c>
      <c r="M488" s="175">
        <v>0</v>
      </c>
      <c r="N488" s="175">
        <v>0</v>
      </c>
      <c r="O488" s="175">
        <v>0</v>
      </c>
      <c r="P488" s="175">
        <v>0</v>
      </c>
      <c r="Q488" s="175">
        <v>0</v>
      </c>
      <c r="R488" s="171"/>
      <c r="S488" s="172"/>
      <c r="T488" s="172"/>
      <c r="U488" s="172"/>
      <c r="V488" s="172"/>
      <c r="W488" s="172"/>
      <c r="X488" s="172"/>
      <c r="Y488" s="172"/>
      <c r="Z488" s="172"/>
      <c r="AA488" s="172"/>
      <c r="AB488" s="173"/>
      <c r="AC488" s="173"/>
      <c r="AD488" s="173"/>
      <c r="AE488" s="173"/>
      <c r="AF488" s="173"/>
      <c r="AG488" s="173"/>
      <c r="AH488" s="173"/>
      <c r="AI488" s="173"/>
      <c r="AJ488" s="173"/>
      <c r="AK488" s="173"/>
      <c r="AL488" s="173"/>
      <c r="AM488" s="173"/>
      <c r="AN488" s="173"/>
      <c r="AO488" s="173"/>
      <c r="AP488" s="173"/>
      <c r="AQ488" s="173"/>
      <c r="AR488" s="173"/>
      <c r="AS488" s="173"/>
      <c r="AT488" s="173"/>
      <c r="AU488" s="173"/>
      <c r="AV488" s="173"/>
      <c r="AW488" s="173"/>
      <c r="AX488" s="173"/>
      <c r="AY488" s="173"/>
      <c r="AZ488" s="173"/>
      <c r="BA488" s="173"/>
      <c r="BB488" s="173"/>
      <c r="BC488" s="173"/>
      <c r="BD488" s="172"/>
      <c r="BE488" s="172"/>
      <c r="BF488" s="172"/>
      <c r="BG488" s="172"/>
      <c r="BH488" s="172"/>
      <c r="BI488" s="172"/>
      <c r="BJ488" s="172"/>
      <c r="BK488" s="146"/>
      <c r="BL488" s="146"/>
    </row>
    <row r="489" spans="1:64" ht="12.75" customHeight="1" outlineLevel="1" x14ac:dyDescent="0.25">
      <c r="A489" s="143"/>
      <c r="B489" s="143"/>
      <c r="C489" s="169"/>
      <c r="D489" s="174">
        <v>0</v>
      </c>
      <c r="E489" s="143"/>
      <c r="F489" s="143"/>
      <c r="G489" s="42">
        <v>0</v>
      </c>
      <c r="H489" s="175">
        <v>0</v>
      </c>
      <c r="I489" s="175">
        <v>0</v>
      </c>
      <c r="J489" s="175">
        <v>0</v>
      </c>
      <c r="K489" s="175">
        <v>0</v>
      </c>
      <c r="L489" s="175">
        <v>0</v>
      </c>
      <c r="M489" s="175">
        <v>0</v>
      </c>
      <c r="N489" s="175">
        <v>0</v>
      </c>
      <c r="O489" s="175">
        <v>0</v>
      </c>
      <c r="P489" s="175">
        <v>0</v>
      </c>
      <c r="Q489" s="175">
        <v>0</v>
      </c>
      <c r="R489" s="171"/>
      <c r="S489" s="172"/>
      <c r="T489" s="172"/>
      <c r="U489" s="172"/>
      <c r="V489" s="172"/>
      <c r="W489" s="172"/>
      <c r="X489" s="172"/>
      <c r="Y489" s="172"/>
      <c r="Z489" s="172"/>
      <c r="AA489" s="172"/>
      <c r="AB489" s="173"/>
      <c r="AC489" s="173"/>
      <c r="AD489" s="173"/>
      <c r="AE489" s="173"/>
      <c r="AF489" s="173"/>
      <c r="AG489" s="173"/>
      <c r="AH489" s="173"/>
      <c r="AI489" s="173"/>
      <c r="AJ489" s="173"/>
      <c r="AK489" s="173"/>
      <c r="AL489" s="173"/>
      <c r="AM489" s="173"/>
      <c r="AN489" s="173"/>
      <c r="AO489" s="173"/>
      <c r="AP489" s="173"/>
      <c r="AQ489" s="173"/>
      <c r="AR489" s="173"/>
      <c r="AS489" s="173"/>
      <c r="AT489" s="173"/>
      <c r="AU489" s="173"/>
      <c r="AV489" s="173"/>
      <c r="AW489" s="173"/>
      <c r="AX489" s="173"/>
      <c r="AY489" s="173"/>
      <c r="AZ489" s="173"/>
      <c r="BA489" s="173"/>
      <c r="BB489" s="173"/>
      <c r="BC489" s="173"/>
      <c r="BD489" s="172"/>
      <c r="BE489" s="172"/>
      <c r="BF489" s="172"/>
      <c r="BG489" s="172"/>
      <c r="BH489" s="172"/>
      <c r="BI489" s="172"/>
      <c r="BJ489" s="172"/>
      <c r="BK489" s="146"/>
      <c r="BL489" s="146"/>
    </row>
    <row r="490" spans="1:64" ht="12.75" customHeight="1" outlineLevel="1" x14ac:dyDescent="0.25">
      <c r="A490" s="143"/>
      <c r="B490" s="143"/>
      <c r="C490" s="169"/>
      <c r="D490" s="174">
        <v>0</v>
      </c>
      <c r="E490" s="143"/>
      <c r="F490" s="143"/>
      <c r="G490" s="42">
        <v>0</v>
      </c>
      <c r="H490" s="175">
        <v>0</v>
      </c>
      <c r="I490" s="175">
        <v>0</v>
      </c>
      <c r="J490" s="175">
        <v>0</v>
      </c>
      <c r="K490" s="175">
        <v>0</v>
      </c>
      <c r="L490" s="175">
        <v>0</v>
      </c>
      <c r="M490" s="175">
        <v>0</v>
      </c>
      <c r="N490" s="175">
        <v>0</v>
      </c>
      <c r="O490" s="175">
        <v>0</v>
      </c>
      <c r="P490" s="175">
        <v>0</v>
      </c>
      <c r="Q490" s="175">
        <v>0</v>
      </c>
      <c r="R490" s="171"/>
      <c r="S490" s="172"/>
      <c r="T490" s="172"/>
      <c r="U490" s="172"/>
      <c r="V490" s="172"/>
      <c r="W490" s="172"/>
      <c r="X490" s="172"/>
      <c r="Y490" s="172"/>
      <c r="Z490" s="172"/>
      <c r="AA490" s="172"/>
      <c r="AB490" s="173"/>
      <c r="AC490" s="173"/>
      <c r="AD490" s="173"/>
      <c r="AE490" s="173"/>
      <c r="AF490" s="173"/>
      <c r="AG490" s="173"/>
      <c r="AH490" s="173"/>
      <c r="AI490" s="173"/>
      <c r="AJ490" s="173"/>
      <c r="AK490" s="173"/>
      <c r="AL490" s="173"/>
      <c r="AM490" s="173"/>
      <c r="AN490" s="173"/>
      <c r="AO490" s="173"/>
      <c r="AP490" s="173"/>
      <c r="AQ490" s="173"/>
      <c r="AR490" s="173"/>
      <c r="AS490" s="173"/>
      <c r="AT490" s="173"/>
      <c r="AU490" s="173"/>
      <c r="AV490" s="173"/>
      <c r="AW490" s="173"/>
      <c r="AX490" s="173"/>
      <c r="AY490" s="173"/>
      <c r="AZ490" s="173"/>
      <c r="BA490" s="173"/>
      <c r="BB490" s="173"/>
      <c r="BC490" s="173"/>
      <c r="BD490" s="172"/>
      <c r="BE490" s="172"/>
      <c r="BF490" s="172"/>
      <c r="BG490" s="172"/>
      <c r="BH490" s="172"/>
      <c r="BI490" s="172"/>
      <c r="BJ490" s="172"/>
      <c r="BK490" s="146"/>
      <c r="BL490" s="146"/>
    </row>
    <row r="491" spans="1:64" ht="12.75" customHeight="1" outlineLevel="1" x14ac:dyDescent="0.25">
      <c r="A491" s="143"/>
      <c r="B491" s="143"/>
      <c r="C491" s="169"/>
      <c r="D491" s="174">
        <v>0</v>
      </c>
      <c r="E491" s="143"/>
      <c r="F491" s="143"/>
      <c r="G491" s="42">
        <v>0</v>
      </c>
      <c r="H491" s="175">
        <v>0</v>
      </c>
      <c r="I491" s="175">
        <v>0</v>
      </c>
      <c r="J491" s="175">
        <v>0</v>
      </c>
      <c r="K491" s="175">
        <v>0</v>
      </c>
      <c r="L491" s="175">
        <v>0</v>
      </c>
      <c r="M491" s="175">
        <v>0</v>
      </c>
      <c r="N491" s="175">
        <v>0</v>
      </c>
      <c r="O491" s="175">
        <v>0</v>
      </c>
      <c r="P491" s="175">
        <v>0</v>
      </c>
      <c r="Q491" s="175">
        <v>0</v>
      </c>
      <c r="R491" s="171"/>
      <c r="S491" s="172"/>
      <c r="T491" s="172"/>
      <c r="U491" s="172"/>
      <c r="V491" s="172"/>
      <c r="W491" s="172"/>
      <c r="X491" s="172"/>
      <c r="Y491" s="172"/>
      <c r="Z491" s="172"/>
      <c r="AA491" s="172"/>
      <c r="AB491" s="173"/>
      <c r="AC491" s="173"/>
      <c r="AD491" s="173"/>
      <c r="AE491" s="173"/>
      <c r="AF491" s="173"/>
      <c r="AG491" s="173"/>
      <c r="AH491" s="173"/>
      <c r="AI491" s="173"/>
      <c r="AJ491" s="173"/>
      <c r="AK491" s="173"/>
      <c r="AL491" s="173"/>
      <c r="AM491" s="173"/>
      <c r="AN491" s="173"/>
      <c r="AO491" s="173"/>
      <c r="AP491" s="173"/>
      <c r="AQ491" s="173"/>
      <c r="AR491" s="173"/>
      <c r="AS491" s="173"/>
      <c r="AT491" s="173"/>
      <c r="AU491" s="173"/>
      <c r="AV491" s="173"/>
      <c r="AW491" s="173"/>
      <c r="AX491" s="173"/>
      <c r="AY491" s="173"/>
      <c r="AZ491" s="173"/>
      <c r="BA491" s="173"/>
      <c r="BB491" s="173"/>
      <c r="BC491" s="173"/>
      <c r="BD491" s="172"/>
      <c r="BE491" s="172"/>
      <c r="BF491" s="172"/>
      <c r="BG491" s="172"/>
      <c r="BH491" s="172"/>
      <c r="BI491" s="172"/>
      <c r="BJ491" s="172"/>
      <c r="BK491" s="146"/>
      <c r="BL491" s="146"/>
    </row>
    <row r="492" spans="1:64" ht="12.75" customHeight="1" outlineLevel="1" x14ac:dyDescent="0.25">
      <c r="A492" s="143"/>
      <c r="B492" s="143"/>
      <c r="C492" s="169"/>
      <c r="D492" s="174">
        <v>0</v>
      </c>
      <c r="E492" s="143"/>
      <c r="F492" s="143"/>
      <c r="G492" s="42">
        <v>0</v>
      </c>
      <c r="H492" s="175">
        <v>0</v>
      </c>
      <c r="I492" s="175">
        <v>0</v>
      </c>
      <c r="J492" s="175">
        <v>0</v>
      </c>
      <c r="K492" s="175">
        <v>0</v>
      </c>
      <c r="L492" s="175">
        <v>0</v>
      </c>
      <c r="M492" s="175">
        <v>0</v>
      </c>
      <c r="N492" s="175">
        <v>0</v>
      </c>
      <c r="O492" s="175">
        <v>0</v>
      </c>
      <c r="P492" s="175">
        <v>0</v>
      </c>
      <c r="Q492" s="175">
        <v>0</v>
      </c>
      <c r="R492" s="171"/>
      <c r="S492" s="172"/>
      <c r="T492" s="172"/>
      <c r="U492" s="172"/>
      <c r="V492" s="172"/>
      <c r="W492" s="172"/>
      <c r="X492" s="172"/>
      <c r="Y492" s="172"/>
      <c r="Z492" s="172"/>
      <c r="AA492" s="172"/>
      <c r="AB492" s="173"/>
      <c r="AC492" s="173"/>
      <c r="AD492" s="173"/>
      <c r="AE492" s="173"/>
      <c r="AF492" s="173"/>
      <c r="AG492" s="173"/>
      <c r="AH492" s="173"/>
      <c r="AI492" s="173"/>
      <c r="AJ492" s="173"/>
      <c r="AK492" s="173"/>
      <c r="AL492" s="173"/>
      <c r="AM492" s="173"/>
      <c r="AN492" s="173"/>
      <c r="AO492" s="173"/>
      <c r="AP492" s="173"/>
      <c r="AQ492" s="173"/>
      <c r="AR492" s="173"/>
      <c r="AS492" s="173"/>
      <c r="AT492" s="173"/>
      <c r="AU492" s="173"/>
      <c r="AV492" s="173"/>
      <c r="AW492" s="173"/>
      <c r="AX492" s="173"/>
      <c r="AY492" s="173"/>
      <c r="AZ492" s="173"/>
      <c r="BA492" s="173"/>
      <c r="BB492" s="173"/>
      <c r="BC492" s="173"/>
      <c r="BD492" s="172"/>
      <c r="BE492" s="172"/>
      <c r="BF492" s="172"/>
      <c r="BG492" s="172"/>
      <c r="BH492" s="172"/>
      <c r="BI492" s="172"/>
      <c r="BJ492" s="172"/>
      <c r="BK492" s="146"/>
      <c r="BL492" s="146"/>
    </row>
    <row r="493" spans="1:64" ht="12.75" customHeight="1" outlineLevel="1" x14ac:dyDescent="0.25">
      <c r="A493" s="143"/>
      <c r="B493" s="143"/>
      <c r="C493" s="169"/>
      <c r="D493" s="174">
        <v>0</v>
      </c>
      <c r="E493" s="143"/>
      <c r="F493" s="143"/>
      <c r="G493" s="42">
        <v>0</v>
      </c>
      <c r="H493" s="175">
        <v>0</v>
      </c>
      <c r="I493" s="175">
        <v>0</v>
      </c>
      <c r="J493" s="175">
        <v>0</v>
      </c>
      <c r="K493" s="175">
        <v>0</v>
      </c>
      <c r="L493" s="175">
        <v>0</v>
      </c>
      <c r="M493" s="175">
        <v>0</v>
      </c>
      <c r="N493" s="175">
        <v>0</v>
      </c>
      <c r="O493" s="175">
        <v>0</v>
      </c>
      <c r="P493" s="175">
        <v>0</v>
      </c>
      <c r="Q493" s="175">
        <v>0</v>
      </c>
      <c r="R493" s="171"/>
      <c r="S493" s="172"/>
      <c r="T493" s="172"/>
      <c r="U493" s="172"/>
      <c r="V493" s="172"/>
      <c r="W493" s="172"/>
      <c r="X493" s="172"/>
      <c r="Y493" s="172"/>
      <c r="Z493" s="172"/>
      <c r="AA493" s="172"/>
      <c r="AB493" s="173"/>
      <c r="AC493" s="173"/>
      <c r="AD493" s="173"/>
      <c r="AE493" s="173"/>
      <c r="AF493" s="173"/>
      <c r="AG493" s="173"/>
      <c r="AH493" s="173"/>
      <c r="AI493" s="173"/>
      <c r="AJ493" s="173"/>
      <c r="AK493" s="173"/>
      <c r="AL493" s="173"/>
      <c r="AM493" s="173"/>
      <c r="AN493" s="173"/>
      <c r="AO493" s="173"/>
      <c r="AP493" s="173"/>
      <c r="AQ493" s="173"/>
      <c r="AR493" s="173"/>
      <c r="AS493" s="173"/>
      <c r="AT493" s="173"/>
      <c r="AU493" s="173"/>
      <c r="AV493" s="173"/>
      <c r="AW493" s="173"/>
      <c r="AX493" s="173"/>
      <c r="AY493" s="173"/>
      <c r="AZ493" s="173"/>
      <c r="BA493" s="173"/>
      <c r="BB493" s="173"/>
      <c r="BC493" s="173"/>
      <c r="BD493" s="172"/>
      <c r="BE493" s="172"/>
      <c r="BF493" s="172"/>
      <c r="BG493" s="172"/>
      <c r="BH493" s="172"/>
      <c r="BI493" s="172"/>
      <c r="BJ493" s="172"/>
      <c r="BK493" s="146"/>
      <c r="BL493" s="146"/>
    </row>
    <row r="494" spans="1:64" ht="12.75" customHeight="1" outlineLevel="1" x14ac:dyDescent="0.25">
      <c r="A494" s="143"/>
      <c r="B494" s="143"/>
      <c r="C494" s="169"/>
      <c r="D494" s="174">
        <v>0</v>
      </c>
      <c r="E494" s="143"/>
      <c r="F494" s="143"/>
      <c r="G494" s="42">
        <v>0</v>
      </c>
      <c r="H494" s="175">
        <v>0</v>
      </c>
      <c r="I494" s="175">
        <v>0</v>
      </c>
      <c r="J494" s="175">
        <v>0</v>
      </c>
      <c r="K494" s="175">
        <v>0</v>
      </c>
      <c r="L494" s="175">
        <v>0</v>
      </c>
      <c r="M494" s="175">
        <v>0</v>
      </c>
      <c r="N494" s="175">
        <v>0</v>
      </c>
      <c r="O494" s="175">
        <v>0</v>
      </c>
      <c r="P494" s="175">
        <v>0</v>
      </c>
      <c r="Q494" s="175">
        <v>0</v>
      </c>
      <c r="R494" s="171"/>
      <c r="S494" s="172"/>
      <c r="T494" s="172"/>
      <c r="U494" s="172"/>
      <c r="V494" s="172"/>
      <c r="W494" s="172"/>
      <c r="X494" s="172"/>
      <c r="Y494" s="172"/>
      <c r="Z494" s="172"/>
      <c r="AA494" s="172"/>
      <c r="AB494" s="173"/>
      <c r="AC494" s="173"/>
      <c r="AD494" s="173"/>
      <c r="AE494" s="173"/>
      <c r="AF494" s="173"/>
      <c r="AG494" s="173"/>
      <c r="AH494" s="173"/>
      <c r="AI494" s="173"/>
      <c r="AJ494" s="173"/>
      <c r="AK494" s="173"/>
      <c r="AL494" s="173"/>
      <c r="AM494" s="173"/>
      <c r="AN494" s="173"/>
      <c r="AO494" s="173"/>
      <c r="AP494" s="173"/>
      <c r="AQ494" s="173"/>
      <c r="AR494" s="173"/>
      <c r="AS494" s="173"/>
      <c r="AT494" s="173"/>
      <c r="AU494" s="173"/>
      <c r="AV494" s="173"/>
      <c r="AW494" s="173"/>
      <c r="AX494" s="173"/>
      <c r="AY494" s="173"/>
      <c r="AZ494" s="173"/>
      <c r="BA494" s="173"/>
      <c r="BB494" s="173"/>
      <c r="BC494" s="173"/>
      <c r="BD494" s="172"/>
      <c r="BE494" s="172"/>
      <c r="BF494" s="172"/>
      <c r="BG494" s="172"/>
      <c r="BH494" s="172"/>
      <c r="BI494" s="172"/>
      <c r="BJ494" s="172"/>
      <c r="BK494" s="146"/>
      <c r="BL494" s="146"/>
    </row>
    <row r="495" spans="1:64" ht="12.75" customHeight="1" outlineLevel="1" x14ac:dyDescent="0.25">
      <c r="A495" s="143"/>
      <c r="B495" s="143"/>
      <c r="C495" s="169"/>
      <c r="D495" s="174">
        <v>0</v>
      </c>
      <c r="E495" s="143"/>
      <c r="F495" s="143"/>
      <c r="G495" s="42">
        <v>0</v>
      </c>
      <c r="H495" s="175">
        <v>0</v>
      </c>
      <c r="I495" s="175">
        <v>0</v>
      </c>
      <c r="J495" s="175">
        <v>0</v>
      </c>
      <c r="K495" s="175">
        <v>0</v>
      </c>
      <c r="L495" s="175">
        <v>0</v>
      </c>
      <c r="M495" s="175">
        <v>0</v>
      </c>
      <c r="N495" s="175">
        <v>0</v>
      </c>
      <c r="O495" s="175">
        <v>0</v>
      </c>
      <c r="P495" s="175">
        <v>0</v>
      </c>
      <c r="Q495" s="175">
        <v>0</v>
      </c>
      <c r="R495" s="171"/>
      <c r="S495" s="172"/>
      <c r="T495" s="172"/>
      <c r="U495" s="172"/>
      <c r="V495" s="172"/>
      <c r="W495" s="172"/>
      <c r="X495" s="172"/>
      <c r="Y495" s="172"/>
      <c r="Z495" s="172"/>
      <c r="AA495" s="172"/>
      <c r="AB495" s="173"/>
      <c r="AC495" s="173"/>
      <c r="AD495" s="173"/>
      <c r="AE495" s="173"/>
      <c r="AF495" s="173"/>
      <c r="AG495" s="173"/>
      <c r="AH495" s="173"/>
      <c r="AI495" s="173"/>
      <c r="AJ495" s="173"/>
      <c r="AK495" s="173"/>
      <c r="AL495" s="173"/>
      <c r="AM495" s="173"/>
      <c r="AN495" s="173"/>
      <c r="AO495" s="173"/>
      <c r="AP495" s="173"/>
      <c r="AQ495" s="173"/>
      <c r="AR495" s="173"/>
      <c r="AS495" s="173"/>
      <c r="AT495" s="173"/>
      <c r="AU495" s="173"/>
      <c r="AV495" s="173"/>
      <c r="AW495" s="173"/>
      <c r="AX495" s="173"/>
      <c r="AY495" s="173"/>
      <c r="AZ495" s="173"/>
      <c r="BA495" s="173"/>
      <c r="BB495" s="173"/>
      <c r="BC495" s="173"/>
      <c r="BD495" s="172"/>
      <c r="BE495" s="172"/>
      <c r="BF495" s="172"/>
      <c r="BG495" s="172"/>
      <c r="BH495" s="172"/>
      <c r="BI495" s="172"/>
      <c r="BJ495" s="172"/>
      <c r="BK495" s="146"/>
      <c r="BL495" s="146"/>
    </row>
    <row r="496" spans="1:64" ht="12.75" customHeight="1" outlineLevel="1" x14ac:dyDescent="0.25">
      <c r="A496" s="143"/>
      <c r="B496" s="143"/>
      <c r="C496" s="169"/>
      <c r="D496" s="174">
        <v>0</v>
      </c>
      <c r="E496" s="143"/>
      <c r="F496" s="143"/>
      <c r="G496" s="42">
        <v>0</v>
      </c>
      <c r="H496" s="175">
        <v>0</v>
      </c>
      <c r="I496" s="175">
        <v>0</v>
      </c>
      <c r="J496" s="175">
        <v>0</v>
      </c>
      <c r="K496" s="175">
        <v>0</v>
      </c>
      <c r="L496" s="175">
        <v>0</v>
      </c>
      <c r="M496" s="175">
        <v>0</v>
      </c>
      <c r="N496" s="175">
        <v>0</v>
      </c>
      <c r="O496" s="175">
        <v>0</v>
      </c>
      <c r="P496" s="175">
        <v>0</v>
      </c>
      <c r="Q496" s="175">
        <v>0</v>
      </c>
      <c r="R496" s="171"/>
      <c r="S496" s="172"/>
      <c r="T496" s="172"/>
      <c r="U496" s="172"/>
      <c r="V496" s="172"/>
      <c r="W496" s="172"/>
      <c r="X496" s="172"/>
      <c r="Y496" s="172"/>
      <c r="Z496" s="172"/>
      <c r="AA496" s="172"/>
      <c r="AB496" s="173"/>
      <c r="AC496" s="173"/>
      <c r="AD496" s="173"/>
      <c r="AE496" s="173"/>
      <c r="AF496" s="173"/>
      <c r="AG496" s="173"/>
      <c r="AH496" s="173"/>
      <c r="AI496" s="173"/>
      <c r="AJ496" s="173"/>
      <c r="AK496" s="173"/>
      <c r="AL496" s="173"/>
      <c r="AM496" s="173"/>
      <c r="AN496" s="173"/>
      <c r="AO496" s="173"/>
      <c r="AP496" s="173"/>
      <c r="AQ496" s="173"/>
      <c r="AR496" s="173"/>
      <c r="AS496" s="173"/>
      <c r="AT496" s="173"/>
      <c r="AU496" s="173"/>
      <c r="AV496" s="173"/>
      <c r="AW496" s="173"/>
      <c r="AX496" s="173"/>
      <c r="AY496" s="173"/>
      <c r="AZ496" s="173"/>
      <c r="BA496" s="173"/>
      <c r="BB496" s="173"/>
      <c r="BC496" s="173"/>
      <c r="BD496" s="172"/>
      <c r="BE496" s="172"/>
      <c r="BF496" s="172"/>
      <c r="BG496" s="172"/>
      <c r="BH496" s="172"/>
      <c r="BI496" s="172"/>
      <c r="BJ496" s="172"/>
      <c r="BK496" s="146"/>
      <c r="BL496" s="146"/>
    </row>
    <row r="497" spans="1:64" ht="12.75" customHeight="1" outlineLevel="1" x14ac:dyDescent="0.25">
      <c r="A497" s="143"/>
      <c r="B497" s="143"/>
      <c r="C497" s="169"/>
      <c r="D497" s="174">
        <v>0</v>
      </c>
      <c r="E497" s="143"/>
      <c r="F497" s="143"/>
      <c r="G497" s="42">
        <v>0</v>
      </c>
      <c r="H497" s="175">
        <v>0</v>
      </c>
      <c r="I497" s="175">
        <v>0</v>
      </c>
      <c r="J497" s="175">
        <v>0</v>
      </c>
      <c r="K497" s="175">
        <v>0</v>
      </c>
      <c r="L497" s="175">
        <v>0</v>
      </c>
      <c r="M497" s="175">
        <v>0</v>
      </c>
      <c r="N497" s="175">
        <v>0</v>
      </c>
      <c r="O497" s="175">
        <v>0</v>
      </c>
      <c r="P497" s="175">
        <v>0</v>
      </c>
      <c r="Q497" s="175">
        <v>0</v>
      </c>
      <c r="R497" s="171"/>
      <c r="S497" s="172"/>
      <c r="T497" s="172"/>
      <c r="U497" s="172"/>
      <c r="V497" s="172"/>
      <c r="W497" s="172"/>
      <c r="X497" s="172"/>
      <c r="Y497" s="172"/>
      <c r="Z497" s="172"/>
      <c r="AA497" s="172"/>
      <c r="AB497" s="173"/>
      <c r="AC497" s="173"/>
      <c r="AD497" s="173"/>
      <c r="AE497" s="173"/>
      <c r="AF497" s="173"/>
      <c r="AG497" s="173"/>
      <c r="AH497" s="173"/>
      <c r="AI497" s="173"/>
      <c r="AJ497" s="173"/>
      <c r="AK497" s="173"/>
      <c r="AL497" s="173"/>
      <c r="AM497" s="173"/>
      <c r="AN497" s="173"/>
      <c r="AO497" s="173"/>
      <c r="AP497" s="173"/>
      <c r="AQ497" s="173"/>
      <c r="AR497" s="173"/>
      <c r="AS497" s="173"/>
      <c r="AT497" s="173"/>
      <c r="AU497" s="173"/>
      <c r="AV497" s="173"/>
      <c r="AW497" s="173"/>
      <c r="AX497" s="173"/>
      <c r="AY497" s="173"/>
      <c r="AZ497" s="173"/>
      <c r="BA497" s="173"/>
      <c r="BB497" s="173"/>
      <c r="BC497" s="173"/>
      <c r="BD497" s="172"/>
      <c r="BE497" s="172"/>
      <c r="BF497" s="172"/>
      <c r="BG497" s="172"/>
      <c r="BH497" s="172"/>
      <c r="BI497" s="172"/>
      <c r="BJ497" s="172"/>
      <c r="BK497" s="146"/>
      <c r="BL497" s="146"/>
    </row>
    <row r="498" spans="1:64" ht="12.75" customHeight="1" outlineLevel="1" x14ac:dyDescent="0.25">
      <c r="A498" s="143"/>
      <c r="B498" s="143"/>
      <c r="C498" s="169"/>
      <c r="D498" s="174">
        <v>0</v>
      </c>
      <c r="E498" s="143"/>
      <c r="F498" s="143"/>
      <c r="G498" s="42">
        <v>0</v>
      </c>
      <c r="H498" s="175">
        <v>0</v>
      </c>
      <c r="I498" s="175">
        <v>0</v>
      </c>
      <c r="J498" s="175">
        <v>0</v>
      </c>
      <c r="K498" s="175">
        <v>0</v>
      </c>
      <c r="L498" s="175">
        <v>0</v>
      </c>
      <c r="M498" s="175">
        <v>0</v>
      </c>
      <c r="N498" s="175">
        <v>0</v>
      </c>
      <c r="O498" s="175">
        <v>0</v>
      </c>
      <c r="P498" s="175">
        <v>0</v>
      </c>
      <c r="Q498" s="175">
        <v>0</v>
      </c>
      <c r="R498" s="171"/>
      <c r="S498" s="172"/>
      <c r="T498" s="172"/>
      <c r="U498" s="172"/>
      <c r="V498" s="172"/>
      <c r="W498" s="172"/>
      <c r="X498" s="172"/>
      <c r="Y498" s="172"/>
      <c r="Z498" s="172"/>
      <c r="AA498" s="172"/>
      <c r="AB498" s="173"/>
      <c r="AC498" s="173"/>
      <c r="AD498" s="173"/>
      <c r="AE498" s="173"/>
      <c r="AF498" s="173"/>
      <c r="AG498" s="173"/>
      <c r="AH498" s="173"/>
      <c r="AI498" s="173"/>
      <c r="AJ498" s="173"/>
      <c r="AK498" s="173"/>
      <c r="AL498" s="173"/>
      <c r="AM498" s="173"/>
      <c r="AN498" s="173"/>
      <c r="AO498" s="173"/>
      <c r="AP498" s="173"/>
      <c r="AQ498" s="173"/>
      <c r="AR498" s="173"/>
      <c r="AS498" s="173"/>
      <c r="AT498" s="173"/>
      <c r="AU498" s="173"/>
      <c r="AV498" s="173"/>
      <c r="AW498" s="173"/>
      <c r="AX498" s="173"/>
      <c r="AY498" s="173"/>
      <c r="AZ498" s="173"/>
      <c r="BA498" s="173"/>
      <c r="BB498" s="173"/>
      <c r="BC498" s="173"/>
      <c r="BD498" s="172"/>
      <c r="BE498" s="172"/>
      <c r="BF498" s="172"/>
      <c r="BG498" s="172"/>
      <c r="BH498" s="172"/>
      <c r="BI498" s="172"/>
      <c r="BJ498" s="172"/>
      <c r="BK498" s="146"/>
      <c r="BL498" s="146"/>
    </row>
    <row r="499" spans="1:64" ht="12.75" customHeight="1" outlineLevel="1" x14ac:dyDescent="0.25">
      <c r="A499" s="143"/>
      <c r="B499" s="143"/>
      <c r="C499" s="169"/>
      <c r="D499" s="174">
        <v>0</v>
      </c>
      <c r="E499" s="143"/>
      <c r="F499" s="143"/>
      <c r="G499" s="42">
        <v>0</v>
      </c>
      <c r="H499" s="175">
        <v>0</v>
      </c>
      <c r="I499" s="175">
        <v>0</v>
      </c>
      <c r="J499" s="175">
        <v>0</v>
      </c>
      <c r="K499" s="175">
        <v>0</v>
      </c>
      <c r="L499" s="175">
        <v>0</v>
      </c>
      <c r="M499" s="175">
        <v>0</v>
      </c>
      <c r="N499" s="175">
        <v>0</v>
      </c>
      <c r="O499" s="175">
        <v>0</v>
      </c>
      <c r="P499" s="175">
        <v>0</v>
      </c>
      <c r="Q499" s="175">
        <v>0</v>
      </c>
      <c r="R499" s="171"/>
      <c r="S499" s="172"/>
      <c r="T499" s="172"/>
      <c r="U499" s="172"/>
      <c r="V499" s="172"/>
      <c r="W499" s="172"/>
      <c r="X499" s="172"/>
      <c r="Y499" s="172"/>
      <c r="Z499" s="172"/>
      <c r="AA499" s="172"/>
      <c r="AB499" s="173"/>
      <c r="AC499" s="173"/>
      <c r="AD499" s="173"/>
      <c r="AE499" s="173"/>
      <c r="AF499" s="173"/>
      <c r="AG499" s="173"/>
      <c r="AH499" s="173"/>
      <c r="AI499" s="173"/>
      <c r="AJ499" s="173"/>
      <c r="AK499" s="173"/>
      <c r="AL499" s="173"/>
      <c r="AM499" s="173"/>
      <c r="AN499" s="173"/>
      <c r="AO499" s="173"/>
      <c r="AP499" s="173"/>
      <c r="AQ499" s="173"/>
      <c r="AR499" s="173"/>
      <c r="AS499" s="173"/>
      <c r="AT499" s="173"/>
      <c r="AU499" s="173"/>
      <c r="AV499" s="173"/>
      <c r="AW499" s="173"/>
      <c r="AX499" s="173"/>
      <c r="AY499" s="173"/>
      <c r="AZ499" s="173"/>
      <c r="BA499" s="173"/>
      <c r="BB499" s="173"/>
      <c r="BC499" s="173"/>
      <c r="BD499" s="172"/>
      <c r="BE499" s="172"/>
      <c r="BF499" s="172"/>
      <c r="BG499" s="172"/>
      <c r="BH499" s="172"/>
      <c r="BI499" s="172"/>
      <c r="BJ499" s="172"/>
      <c r="BK499" s="146"/>
      <c r="BL499" s="146"/>
    </row>
    <row r="500" spans="1:64" x14ac:dyDescent="0.25">
      <c r="A500" s="143"/>
      <c r="B500" s="143"/>
      <c r="C500" s="169"/>
      <c r="D500" s="176"/>
      <c r="E500" s="143"/>
      <c r="F500" s="143"/>
      <c r="G500" s="43"/>
      <c r="H500" s="170"/>
      <c r="I500" s="170"/>
      <c r="J500" s="170"/>
      <c r="K500" s="170"/>
      <c r="L500" s="170"/>
      <c r="M500" s="170"/>
      <c r="N500" s="171"/>
      <c r="O500" s="171"/>
      <c r="P500" s="171"/>
      <c r="Q500" s="171"/>
      <c r="R500" s="171"/>
      <c r="S500" s="172"/>
      <c r="T500" s="172"/>
      <c r="U500" s="172"/>
      <c r="V500" s="172"/>
      <c r="W500" s="172"/>
      <c r="X500" s="172"/>
      <c r="Y500" s="172"/>
      <c r="Z500" s="172"/>
      <c r="AA500" s="172"/>
      <c r="AB500" s="173"/>
      <c r="AC500" s="173"/>
      <c r="AD500" s="173"/>
      <c r="AE500" s="173"/>
      <c r="AF500" s="173"/>
      <c r="AG500" s="173"/>
      <c r="AH500" s="173"/>
      <c r="AI500" s="173"/>
      <c r="AJ500" s="173"/>
      <c r="AK500" s="173"/>
      <c r="AL500" s="173"/>
      <c r="AM500" s="173"/>
      <c r="AN500" s="173"/>
      <c r="AO500" s="173"/>
      <c r="AP500" s="173"/>
      <c r="AQ500" s="173"/>
      <c r="AR500" s="173"/>
      <c r="AS500" s="173"/>
      <c r="AT500" s="173"/>
      <c r="AU500" s="173"/>
      <c r="AV500" s="173"/>
      <c r="AW500" s="173"/>
      <c r="AX500" s="173"/>
      <c r="AY500" s="173"/>
      <c r="AZ500" s="173"/>
      <c r="BA500" s="173"/>
      <c r="BB500" s="173"/>
      <c r="BC500" s="173"/>
      <c r="BD500" s="172"/>
      <c r="BE500" s="172"/>
      <c r="BF500" s="172"/>
      <c r="BG500" s="172"/>
      <c r="BH500" s="172"/>
      <c r="BI500" s="172"/>
      <c r="BJ500" s="172"/>
      <c r="BK500" s="146"/>
      <c r="BL500" s="146"/>
    </row>
    <row r="501" spans="1:64" x14ac:dyDescent="0.25">
      <c r="A501" s="143"/>
      <c r="B501" s="143"/>
      <c r="C501" s="198" t="s">
        <v>39</v>
      </c>
      <c r="D501" s="113"/>
      <c r="E501" s="143"/>
      <c r="F501" s="143"/>
      <c r="G501" s="197">
        <v>-64.923470923211582</v>
      </c>
      <c r="H501" s="170">
        <v>-38.226048509942302</v>
      </c>
      <c r="I501" s="170">
        <v>-41.322977470600485</v>
      </c>
      <c r="J501" s="170">
        <v>-72.481827053350727</v>
      </c>
      <c r="K501" s="170">
        <v>-77.400098345473964</v>
      </c>
      <c r="L501" s="170">
        <v>-84.723041210810536</v>
      </c>
      <c r="M501" s="170">
        <v>0</v>
      </c>
      <c r="N501" s="170">
        <v>0</v>
      </c>
      <c r="O501" s="170">
        <v>0</v>
      </c>
      <c r="P501" s="170">
        <v>0</v>
      </c>
      <c r="Q501" s="170">
        <v>0</v>
      </c>
      <c r="R501" s="171"/>
      <c r="S501" s="172"/>
      <c r="T501" s="172"/>
      <c r="U501" s="172"/>
      <c r="V501" s="172"/>
      <c r="W501" s="172"/>
      <c r="X501" s="172"/>
      <c r="Y501" s="172"/>
      <c r="Z501" s="172"/>
      <c r="AA501" s="172"/>
      <c r="AB501" s="173"/>
      <c r="AC501" s="173"/>
      <c r="AD501" s="173"/>
      <c r="AE501" s="173"/>
      <c r="AF501" s="173"/>
      <c r="AG501" s="173"/>
      <c r="AH501" s="173"/>
      <c r="AI501" s="173"/>
      <c r="AJ501" s="173"/>
      <c r="AK501" s="173"/>
      <c r="AL501" s="173"/>
      <c r="AM501" s="173"/>
      <c r="AN501" s="173"/>
      <c r="AO501" s="173"/>
      <c r="AP501" s="173"/>
      <c r="AQ501" s="173"/>
      <c r="AR501" s="173"/>
      <c r="AS501" s="173"/>
      <c r="AT501" s="173"/>
      <c r="AU501" s="173"/>
      <c r="AV501" s="173"/>
      <c r="AW501" s="173"/>
      <c r="AX501" s="173"/>
      <c r="AY501" s="173"/>
      <c r="AZ501" s="173"/>
      <c r="BA501" s="173"/>
      <c r="BB501" s="173"/>
      <c r="BC501" s="173"/>
      <c r="BD501" s="172"/>
      <c r="BE501" s="172"/>
      <c r="BF501" s="172"/>
      <c r="BG501" s="172"/>
      <c r="BH501" s="172"/>
      <c r="BI501" s="172"/>
      <c r="BJ501" s="172"/>
      <c r="BK501" s="146"/>
      <c r="BL501" s="146"/>
    </row>
    <row r="502" spans="1:64" ht="12.75" customHeight="1" outlineLevel="1" x14ac:dyDescent="0.25">
      <c r="A502" s="143"/>
      <c r="B502" s="143"/>
      <c r="C502" s="169"/>
      <c r="D502" s="174" t="s">
        <v>0</v>
      </c>
      <c r="E502" s="143"/>
      <c r="F502" s="143"/>
      <c r="G502" s="42">
        <v>-2.2138208017803498</v>
      </c>
      <c r="H502" s="175">
        <v>-5.6248176777922296</v>
      </c>
      <c r="I502" s="175">
        <v>-3.2301198873961088</v>
      </c>
      <c r="J502" s="175">
        <v>-9.4256056592209791</v>
      </c>
      <c r="K502" s="175">
        <v>-9.1543467335898061</v>
      </c>
      <c r="L502" s="175">
        <v>-8.8677057739035412</v>
      </c>
      <c r="M502" s="175">
        <v>0</v>
      </c>
      <c r="N502" s="175">
        <v>0</v>
      </c>
      <c r="O502" s="175">
        <v>0</v>
      </c>
      <c r="P502" s="175">
        <v>0</v>
      </c>
      <c r="Q502" s="175">
        <v>0</v>
      </c>
      <c r="R502" s="171"/>
      <c r="S502" s="172"/>
      <c r="T502" s="172"/>
      <c r="U502" s="172"/>
      <c r="V502" s="172"/>
      <c r="W502" s="172"/>
      <c r="X502" s="172"/>
      <c r="Y502" s="172"/>
      <c r="Z502" s="172"/>
      <c r="AA502" s="172"/>
      <c r="AB502" s="173"/>
      <c r="AC502" s="173"/>
      <c r="AD502" s="173"/>
      <c r="AE502" s="173"/>
      <c r="AF502" s="173"/>
      <c r="AG502" s="173"/>
      <c r="AH502" s="173"/>
      <c r="AI502" s="173"/>
      <c r="AJ502" s="173"/>
      <c r="AK502" s="173"/>
      <c r="AL502" s="173"/>
      <c r="AM502" s="173"/>
      <c r="AN502" s="173"/>
      <c r="AO502" s="173"/>
      <c r="AP502" s="173"/>
      <c r="AQ502" s="173"/>
      <c r="AR502" s="173"/>
      <c r="AS502" s="173"/>
      <c r="AT502" s="173"/>
      <c r="AU502" s="173"/>
      <c r="AV502" s="173"/>
      <c r="AW502" s="173"/>
      <c r="AX502" s="173"/>
      <c r="AY502" s="173"/>
      <c r="AZ502" s="173"/>
      <c r="BA502" s="173"/>
      <c r="BB502" s="173"/>
      <c r="BC502" s="173"/>
      <c r="BD502" s="172"/>
      <c r="BE502" s="172"/>
      <c r="BF502" s="172"/>
      <c r="BG502" s="172"/>
      <c r="BH502" s="172"/>
      <c r="BI502" s="172"/>
      <c r="BJ502" s="172"/>
      <c r="BK502" s="146"/>
      <c r="BL502" s="146"/>
    </row>
    <row r="503" spans="1:64" ht="12.75" customHeight="1" outlineLevel="1" x14ac:dyDescent="0.25">
      <c r="A503" s="143"/>
      <c r="B503" s="143"/>
      <c r="C503" s="169"/>
      <c r="D503" s="174" t="s">
        <v>1</v>
      </c>
      <c r="E503" s="143"/>
      <c r="F503" s="143"/>
      <c r="G503" s="42">
        <v>-31.149295277452101</v>
      </c>
      <c r="H503" s="175">
        <v>-13.395794767648862</v>
      </c>
      <c r="I503" s="175">
        <v>-8.1068182973393945</v>
      </c>
      <c r="J503" s="175">
        <v>-24.843497603874507</v>
      </c>
      <c r="K503" s="175">
        <v>-25.597214948979147</v>
      </c>
      <c r="L503" s="175">
        <v>-26.428678271377304</v>
      </c>
      <c r="M503" s="175">
        <v>0</v>
      </c>
      <c r="N503" s="175">
        <v>0</v>
      </c>
      <c r="O503" s="175">
        <v>0</v>
      </c>
      <c r="P503" s="175">
        <v>0</v>
      </c>
      <c r="Q503" s="175">
        <v>0</v>
      </c>
      <c r="R503" s="171"/>
      <c r="S503" s="172"/>
      <c r="T503" s="172"/>
      <c r="U503" s="172"/>
      <c r="V503" s="172"/>
      <c r="W503" s="172"/>
      <c r="X503" s="172"/>
      <c r="Y503" s="172"/>
      <c r="Z503" s="172"/>
      <c r="AA503" s="172"/>
      <c r="AB503" s="173"/>
      <c r="AC503" s="173"/>
      <c r="AD503" s="173"/>
      <c r="AE503" s="173"/>
      <c r="AF503" s="173"/>
      <c r="AG503" s="173"/>
      <c r="AH503" s="173"/>
      <c r="AI503" s="173"/>
      <c r="AJ503" s="173"/>
      <c r="AK503" s="173"/>
      <c r="AL503" s="173"/>
      <c r="AM503" s="173"/>
      <c r="AN503" s="173"/>
      <c r="AO503" s="173"/>
      <c r="AP503" s="173"/>
      <c r="AQ503" s="173"/>
      <c r="AR503" s="173"/>
      <c r="AS503" s="173"/>
      <c r="AT503" s="173"/>
      <c r="AU503" s="173"/>
      <c r="AV503" s="173"/>
      <c r="AW503" s="173"/>
      <c r="AX503" s="173"/>
      <c r="AY503" s="173"/>
      <c r="AZ503" s="173"/>
      <c r="BA503" s="173"/>
      <c r="BB503" s="173"/>
      <c r="BC503" s="173"/>
      <c r="BD503" s="172"/>
      <c r="BE503" s="172"/>
      <c r="BF503" s="172"/>
      <c r="BG503" s="172"/>
      <c r="BH503" s="172"/>
      <c r="BI503" s="172"/>
      <c r="BJ503" s="172"/>
      <c r="BK503" s="146"/>
      <c r="BL503" s="146"/>
    </row>
    <row r="504" spans="1:64" ht="12.75" customHeight="1" outlineLevel="1" x14ac:dyDescent="0.25">
      <c r="A504" s="143"/>
      <c r="B504" s="143"/>
      <c r="C504" s="169"/>
      <c r="D504" s="174" t="s">
        <v>2</v>
      </c>
      <c r="E504" s="143"/>
      <c r="F504" s="143"/>
      <c r="G504" s="42">
        <v>-3.68338023674408</v>
      </c>
      <c r="H504" s="175">
        <v>-8.3446680662271699</v>
      </c>
      <c r="I504" s="175">
        <v>-8.6341992821183329</v>
      </c>
      <c r="J504" s="175">
        <v>-9.5919610057257465</v>
      </c>
      <c r="K504" s="175">
        <v>-9.9724365414085856</v>
      </c>
      <c r="L504" s="175">
        <v>-10.412986876214932</v>
      </c>
      <c r="M504" s="175">
        <v>0</v>
      </c>
      <c r="N504" s="175">
        <v>0</v>
      </c>
      <c r="O504" s="175">
        <v>0</v>
      </c>
      <c r="P504" s="175">
        <v>0</v>
      </c>
      <c r="Q504" s="175">
        <v>0</v>
      </c>
      <c r="R504" s="171"/>
      <c r="S504" s="172"/>
      <c r="T504" s="172"/>
      <c r="U504" s="172"/>
      <c r="V504" s="172"/>
      <c r="W504" s="172"/>
      <c r="X504" s="172"/>
      <c r="Y504" s="172"/>
      <c r="Z504" s="172"/>
      <c r="AA504" s="172"/>
      <c r="AB504" s="173"/>
      <c r="AC504" s="173"/>
      <c r="AD504" s="173"/>
      <c r="AE504" s="173"/>
      <c r="AF504" s="173"/>
      <c r="AG504" s="173"/>
      <c r="AH504" s="173"/>
      <c r="AI504" s="173"/>
      <c r="AJ504" s="173"/>
      <c r="AK504" s="173"/>
      <c r="AL504" s="173"/>
      <c r="AM504" s="173"/>
      <c r="AN504" s="173"/>
      <c r="AO504" s="173"/>
      <c r="AP504" s="173"/>
      <c r="AQ504" s="173"/>
      <c r="AR504" s="173"/>
      <c r="AS504" s="173"/>
      <c r="AT504" s="173"/>
      <c r="AU504" s="173"/>
      <c r="AV504" s="173"/>
      <c r="AW504" s="173"/>
      <c r="AX504" s="173"/>
      <c r="AY504" s="173"/>
      <c r="AZ504" s="173"/>
      <c r="BA504" s="173"/>
      <c r="BB504" s="173"/>
      <c r="BC504" s="173"/>
      <c r="BD504" s="172"/>
      <c r="BE504" s="172"/>
      <c r="BF504" s="172"/>
      <c r="BG504" s="172"/>
      <c r="BH504" s="172"/>
      <c r="BI504" s="172"/>
      <c r="BJ504" s="172"/>
      <c r="BK504" s="146"/>
      <c r="BL504" s="146"/>
    </row>
    <row r="505" spans="1:64" ht="12.75" customHeight="1" outlineLevel="1" x14ac:dyDescent="0.25">
      <c r="A505" s="143"/>
      <c r="B505" s="143"/>
      <c r="C505" s="169"/>
      <c r="D505" s="174" t="s">
        <v>3</v>
      </c>
      <c r="E505" s="143"/>
      <c r="F505" s="143"/>
      <c r="G505" s="42">
        <v>-0.451647666440749</v>
      </c>
      <c r="H505" s="175">
        <v>-0.59833154725353732</v>
      </c>
      <c r="I505" s="175">
        <v>-0.60966982040929629</v>
      </c>
      <c r="J505" s="175">
        <v>-0.65582490396455906</v>
      </c>
      <c r="K505" s="175">
        <v>-0.68190856109404485</v>
      </c>
      <c r="L505" s="175">
        <v>-0.71209244313013687</v>
      </c>
      <c r="M505" s="175">
        <v>0</v>
      </c>
      <c r="N505" s="175">
        <v>0</v>
      </c>
      <c r="O505" s="175">
        <v>0</v>
      </c>
      <c r="P505" s="175">
        <v>0</v>
      </c>
      <c r="Q505" s="175">
        <v>0</v>
      </c>
      <c r="R505" s="171"/>
      <c r="S505" s="172"/>
      <c r="T505" s="172"/>
      <c r="U505" s="172"/>
      <c r="V505" s="172"/>
      <c r="W505" s="172"/>
      <c r="X505" s="172"/>
      <c r="Y505" s="172"/>
      <c r="Z505" s="172"/>
      <c r="AA505" s="172"/>
      <c r="AB505" s="173"/>
      <c r="AC505" s="173"/>
      <c r="AD505" s="173"/>
      <c r="AE505" s="173"/>
      <c r="AF505" s="173"/>
      <c r="AG505" s="173"/>
      <c r="AH505" s="173"/>
      <c r="AI505" s="173"/>
      <c r="AJ505" s="173"/>
      <c r="AK505" s="173"/>
      <c r="AL505" s="173"/>
      <c r="AM505" s="173"/>
      <c r="AN505" s="173"/>
      <c r="AO505" s="173"/>
      <c r="AP505" s="173"/>
      <c r="AQ505" s="173"/>
      <c r="AR505" s="173"/>
      <c r="AS505" s="173"/>
      <c r="AT505" s="173"/>
      <c r="AU505" s="173"/>
      <c r="AV505" s="173"/>
      <c r="AW505" s="173"/>
      <c r="AX505" s="173"/>
      <c r="AY505" s="173"/>
      <c r="AZ505" s="173"/>
      <c r="BA505" s="173"/>
      <c r="BB505" s="173"/>
      <c r="BC505" s="173"/>
      <c r="BD505" s="172"/>
      <c r="BE505" s="172"/>
      <c r="BF505" s="172"/>
      <c r="BG505" s="172"/>
      <c r="BH505" s="172"/>
      <c r="BI505" s="172"/>
      <c r="BJ505" s="172"/>
      <c r="BK505" s="146"/>
      <c r="BL505" s="146"/>
    </row>
    <row r="506" spans="1:64" ht="12.75" customHeight="1" outlineLevel="1" x14ac:dyDescent="0.25">
      <c r="A506" s="143"/>
      <c r="B506" s="143"/>
      <c r="C506" s="169"/>
      <c r="D506" s="174" t="s">
        <v>4</v>
      </c>
      <c r="E506" s="143"/>
      <c r="F506" s="143"/>
      <c r="G506" s="42">
        <v>0</v>
      </c>
      <c r="H506" s="175">
        <v>-3.9457036557259389E-17</v>
      </c>
      <c r="I506" s="175">
        <v>-0.18082082118796164</v>
      </c>
      <c r="J506" s="175">
        <v>-1.0718051295952671</v>
      </c>
      <c r="K506" s="175">
        <v>-1.5038943305771277</v>
      </c>
      <c r="L506" s="175">
        <v>-1.5572407250307525</v>
      </c>
      <c r="M506" s="175">
        <v>0</v>
      </c>
      <c r="N506" s="175">
        <v>0</v>
      </c>
      <c r="O506" s="175">
        <v>0</v>
      </c>
      <c r="P506" s="175">
        <v>0</v>
      </c>
      <c r="Q506" s="175">
        <v>0</v>
      </c>
      <c r="R506" s="171"/>
      <c r="S506" s="172"/>
      <c r="T506" s="172"/>
      <c r="U506" s="172"/>
      <c r="V506" s="172"/>
      <c r="W506" s="172"/>
      <c r="X506" s="172"/>
      <c r="Y506" s="172"/>
      <c r="Z506" s="172"/>
      <c r="AA506" s="172"/>
      <c r="AB506" s="173"/>
      <c r="AC506" s="173"/>
      <c r="AD506" s="173"/>
      <c r="AE506" s="173"/>
      <c r="AF506" s="173"/>
      <c r="AG506" s="173"/>
      <c r="AH506" s="173"/>
      <c r="AI506" s="173"/>
      <c r="AJ506" s="173"/>
      <c r="AK506" s="173"/>
      <c r="AL506" s="173"/>
      <c r="AM506" s="173"/>
      <c r="AN506" s="173"/>
      <c r="AO506" s="173"/>
      <c r="AP506" s="173"/>
      <c r="AQ506" s="173"/>
      <c r="AR506" s="173"/>
      <c r="AS506" s="173"/>
      <c r="AT506" s="173"/>
      <c r="AU506" s="173"/>
      <c r="AV506" s="173"/>
      <c r="AW506" s="173"/>
      <c r="AX506" s="173"/>
      <c r="AY506" s="173"/>
      <c r="AZ506" s="173"/>
      <c r="BA506" s="173"/>
      <c r="BB506" s="173"/>
      <c r="BC506" s="173"/>
      <c r="BD506" s="172"/>
      <c r="BE506" s="172"/>
      <c r="BF506" s="172"/>
      <c r="BG506" s="172"/>
      <c r="BH506" s="172"/>
      <c r="BI506" s="172"/>
      <c r="BJ506" s="172"/>
      <c r="BK506" s="146"/>
      <c r="BL506" s="146"/>
    </row>
    <row r="507" spans="1:64" ht="12.75" customHeight="1" outlineLevel="1" x14ac:dyDescent="0.25">
      <c r="A507" s="143"/>
      <c r="B507" s="143"/>
      <c r="C507" s="169"/>
      <c r="D507" s="174" t="s">
        <v>5</v>
      </c>
      <c r="E507" s="143"/>
      <c r="F507" s="143"/>
      <c r="G507" s="42">
        <v>-23.9751040822999</v>
      </c>
      <c r="H507" s="175">
        <v>-9.1540324812841761E-15</v>
      </c>
      <c r="I507" s="175">
        <v>-8.9772384871815767</v>
      </c>
      <c r="J507" s="175">
        <v>-12.36382649017362</v>
      </c>
      <c r="K507" s="175">
        <v>-14.410581323884735</v>
      </c>
      <c r="L507" s="175">
        <v>-19.522904121980115</v>
      </c>
      <c r="M507" s="175">
        <v>0</v>
      </c>
      <c r="N507" s="175">
        <v>0</v>
      </c>
      <c r="O507" s="175">
        <v>0</v>
      </c>
      <c r="P507" s="175">
        <v>0</v>
      </c>
      <c r="Q507" s="175">
        <v>0</v>
      </c>
      <c r="R507" s="171"/>
      <c r="S507" s="172"/>
      <c r="T507" s="172"/>
      <c r="U507" s="172"/>
      <c r="V507" s="172"/>
      <c r="W507" s="172"/>
      <c r="X507" s="172"/>
      <c r="Y507" s="172"/>
      <c r="Z507" s="172"/>
      <c r="AA507" s="172"/>
      <c r="AB507" s="173"/>
      <c r="AC507" s="173"/>
      <c r="AD507" s="173"/>
      <c r="AE507" s="173"/>
      <c r="AF507" s="173"/>
      <c r="AG507" s="173"/>
      <c r="AH507" s="173"/>
      <c r="AI507" s="173"/>
      <c r="AJ507" s="173"/>
      <c r="AK507" s="173"/>
      <c r="AL507" s="173"/>
      <c r="AM507" s="173"/>
      <c r="AN507" s="173"/>
      <c r="AO507" s="173"/>
      <c r="AP507" s="173"/>
      <c r="AQ507" s="173"/>
      <c r="AR507" s="173"/>
      <c r="AS507" s="173"/>
      <c r="AT507" s="173"/>
      <c r="AU507" s="173"/>
      <c r="AV507" s="173"/>
      <c r="AW507" s="173"/>
      <c r="AX507" s="173"/>
      <c r="AY507" s="173"/>
      <c r="AZ507" s="173"/>
      <c r="BA507" s="173"/>
      <c r="BB507" s="173"/>
      <c r="BC507" s="173"/>
      <c r="BD507" s="172"/>
      <c r="BE507" s="172"/>
      <c r="BF507" s="172"/>
      <c r="BG507" s="172"/>
      <c r="BH507" s="172"/>
      <c r="BI507" s="172"/>
      <c r="BJ507" s="172"/>
      <c r="BK507" s="146"/>
      <c r="BL507" s="146"/>
    </row>
    <row r="508" spans="1:64" ht="12.75" customHeight="1" outlineLevel="1" x14ac:dyDescent="0.25">
      <c r="A508" s="143"/>
      <c r="B508" s="143"/>
      <c r="C508" s="169"/>
      <c r="D508" s="174" t="s">
        <v>6</v>
      </c>
      <c r="E508" s="143"/>
      <c r="F508" s="143"/>
      <c r="G508" s="42">
        <v>-3.4502228584944099</v>
      </c>
      <c r="H508" s="175">
        <v>-4.5664824771177699</v>
      </c>
      <c r="I508" s="175">
        <v>-5.7255498832720528</v>
      </c>
      <c r="J508" s="175">
        <v>-7.9595419469619522</v>
      </c>
      <c r="K508" s="175">
        <v>-9.2535416542545654</v>
      </c>
      <c r="L508" s="175">
        <v>-10.097267512729543</v>
      </c>
      <c r="M508" s="175">
        <v>0</v>
      </c>
      <c r="N508" s="175">
        <v>0</v>
      </c>
      <c r="O508" s="175">
        <v>0</v>
      </c>
      <c r="P508" s="175">
        <v>0</v>
      </c>
      <c r="Q508" s="175">
        <v>0</v>
      </c>
      <c r="R508" s="171"/>
      <c r="S508" s="172"/>
      <c r="T508" s="172"/>
      <c r="U508" s="172"/>
      <c r="V508" s="172"/>
      <c r="W508" s="172"/>
      <c r="X508" s="172"/>
      <c r="Y508" s="172"/>
      <c r="Z508" s="172"/>
      <c r="AA508" s="172"/>
      <c r="AB508" s="173"/>
      <c r="AC508" s="173"/>
      <c r="AD508" s="173"/>
      <c r="AE508" s="173"/>
      <c r="AF508" s="173"/>
      <c r="AG508" s="173"/>
      <c r="AH508" s="173"/>
      <c r="AI508" s="173"/>
      <c r="AJ508" s="173"/>
      <c r="AK508" s="173"/>
      <c r="AL508" s="173"/>
      <c r="AM508" s="173"/>
      <c r="AN508" s="173"/>
      <c r="AO508" s="173"/>
      <c r="AP508" s="173"/>
      <c r="AQ508" s="173"/>
      <c r="AR508" s="173"/>
      <c r="AS508" s="173"/>
      <c r="AT508" s="173"/>
      <c r="AU508" s="173"/>
      <c r="AV508" s="173"/>
      <c r="AW508" s="173"/>
      <c r="AX508" s="173"/>
      <c r="AY508" s="173"/>
      <c r="AZ508" s="173"/>
      <c r="BA508" s="173"/>
      <c r="BB508" s="173"/>
      <c r="BC508" s="173"/>
      <c r="BD508" s="172"/>
      <c r="BE508" s="172"/>
      <c r="BF508" s="172"/>
      <c r="BG508" s="172"/>
      <c r="BH508" s="172"/>
      <c r="BI508" s="172"/>
      <c r="BJ508" s="172"/>
      <c r="BK508" s="146"/>
      <c r="BL508" s="146"/>
    </row>
    <row r="509" spans="1:64" ht="12.75" customHeight="1" outlineLevel="1" x14ac:dyDescent="0.25">
      <c r="A509" s="143"/>
      <c r="B509" s="143"/>
      <c r="C509" s="169"/>
      <c r="D509" s="174" t="s">
        <v>7</v>
      </c>
      <c r="E509" s="143"/>
      <c r="F509" s="143"/>
      <c r="G509" s="42">
        <v>0</v>
      </c>
      <c r="H509" s="175">
        <v>-4.6603259786476823</v>
      </c>
      <c r="I509" s="175">
        <v>-4.822441446222804</v>
      </c>
      <c r="J509" s="175">
        <v>-5.3573870430775159</v>
      </c>
      <c r="K509" s="175">
        <v>-5.5698930009448882</v>
      </c>
      <c r="L509" s="175">
        <v>-5.8159525311071114</v>
      </c>
      <c r="M509" s="175">
        <v>0</v>
      </c>
      <c r="N509" s="175">
        <v>0</v>
      </c>
      <c r="O509" s="175">
        <v>0</v>
      </c>
      <c r="P509" s="175">
        <v>0</v>
      </c>
      <c r="Q509" s="175">
        <v>0</v>
      </c>
      <c r="R509" s="171"/>
      <c r="S509" s="172"/>
      <c r="T509" s="172"/>
      <c r="U509" s="172"/>
      <c r="V509" s="172"/>
      <c r="W509" s="172"/>
      <c r="X509" s="172"/>
      <c r="Y509" s="172"/>
      <c r="Z509" s="172"/>
      <c r="AA509" s="172"/>
      <c r="AB509" s="173"/>
      <c r="AC509" s="173"/>
      <c r="AD509" s="173"/>
      <c r="AE509" s="173"/>
      <c r="AF509" s="173"/>
      <c r="AG509" s="173"/>
      <c r="AH509" s="173"/>
      <c r="AI509" s="173"/>
      <c r="AJ509" s="173"/>
      <c r="AK509" s="173"/>
      <c r="AL509" s="173"/>
      <c r="AM509" s="173"/>
      <c r="AN509" s="173"/>
      <c r="AO509" s="173"/>
      <c r="AP509" s="173"/>
      <c r="AQ509" s="173"/>
      <c r="AR509" s="173"/>
      <c r="AS509" s="173"/>
      <c r="AT509" s="173"/>
      <c r="AU509" s="173"/>
      <c r="AV509" s="173"/>
      <c r="AW509" s="173"/>
      <c r="AX509" s="173"/>
      <c r="AY509" s="173"/>
      <c r="AZ509" s="173"/>
      <c r="BA509" s="173"/>
      <c r="BB509" s="173"/>
      <c r="BC509" s="173"/>
      <c r="BD509" s="172"/>
      <c r="BE509" s="172"/>
      <c r="BF509" s="172"/>
      <c r="BG509" s="172"/>
      <c r="BH509" s="172"/>
      <c r="BI509" s="172"/>
      <c r="BJ509" s="172"/>
      <c r="BK509" s="146"/>
      <c r="BL509" s="146"/>
    </row>
    <row r="510" spans="1:64" ht="12.75" customHeight="1" outlineLevel="1" x14ac:dyDescent="0.25">
      <c r="A510" s="143"/>
      <c r="B510" s="143"/>
      <c r="C510" s="169"/>
      <c r="D510" s="174" t="s">
        <v>8</v>
      </c>
      <c r="E510" s="143"/>
      <c r="F510" s="143"/>
      <c r="G510" s="42">
        <v>0</v>
      </c>
      <c r="H510" s="175">
        <v>-1.0356279952550407</v>
      </c>
      <c r="I510" s="175">
        <v>-1.0716536547161788</v>
      </c>
      <c r="J510" s="175">
        <v>-1.1905304540172259</v>
      </c>
      <c r="K510" s="175">
        <v>-1.2377540002099749</v>
      </c>
      <c r="L510" s="175">
        <v>-1.2924338958015804</v>
      </c>
      <c r="M510" s="175">
        <v>0</v>
      </c>
      <c r="N510" s="175">
        <v>0</v>
      </c>
      <c r="O510" s="175">
        <v>0</v>
      </c>
      <c r="P510" s="175">
        <v>0</v>
      </c>
      <c r="Q510" s="175">
        <v>0</v>
      </c>
      <c r="R510" s="171"/>
      <c r="S510" s="172"/>
      <c r="T510" s="172"/>
      <c r="U510" s="172"/>
      <c r="V510" s="172"/>
      <c r="W510" s="172"/>
      <c r="X510" s="172"/>
      <c r="Y510" s="172"/>
      <c r="Z510" s="172"/>
      <c r="AA510" s="172"/>
      <c r="AB510" s="173"/>
      <c r="AC510" s="173"/>
      <c r="AD510" s="173"/>
      <c r="AE510" s="173"/>
      <c r="AF510" s="173"/>
      <c r="AG510" s="173"/>
      <c r="AH510" s="173"/>
      <c r="AI510" s="173"/>
      <c r="AJ510" s="173"/>
      <c r="AK510" s="173"/>
      <c r="AL510" s="173"/>
      <c r="AM510" s="173"/>
      <c r="AN510" s="173"/>
      <c r="AO510" s="173"/>
      <c r="AP510" s="173"/>
      <c r="AQ510" s="173"/>
      <c r="AR510" s="173"/>
      <c r="AS510" s="173"/>
      <c r="AT510" s="173"/>
      <c r="AU510" s="173"/>
      <c r="AV510" s="173"/>
      <c r="AW510" s="173"/>
      <c r="AX510" s="173"/>
      <c r="AY510" s="173"/>
      <c r="AZ510" s="173"/>
      <c r="BA510" s="173"/>
      <c r="BB510" s="173"/>
      <c r="BC510" s="173"/>
      <c r="BD510" s="172"/>
      <c r="BE510" s="172"/>
      <c r="BF510" s="172"/>
      <c r="BG510" s="172"/>
      <c r="BH510" s="172"/>
      <c r="BI510" s="172"/>
      <c r="BJ510" s="172"/>
      <c r="BK510" s="146"/>
      <c r="BL510" s="146"/>
    </row>
    <row r="511" spans="1:64" ht="12.75" customHeight="1" outlineLevel="1" x14ac:dyDescent="0.25">
      <c r="A511" s="143"/>
      <c r="B511" s="143"/>
      <c r="C511" s="169"/>
      <c r="D511" s="174" t="s">
        <v>14</v>
      </c>
      <c r="E511" s="143"/>
      <c r="F511" s="143"/>
      <c r="G511" s="42">
        <v>0</v>
      </c>
      <c r="H511" s="175">
        <v>0</v>
      </c>
      <c r="I511" s="175">
        <v>3.5534109243219522E-2</v>
      </c>
      <c r="J511" s="175">
        <v>-2.1846816739338637E-2</v>
      </c>
      <c r="K511" s="175">
        <v>-1.8527250531086517E-2</v>
      </c>
      <c r="L511" s="175">
        <v>-1.5779059535518059E-2</v>
      </c>
      <c r="M511" s="175">
        <v>0</v>
      </c>
      <c r="N511" s="175">
        <v>0</v>
      </c>
      <c r="O511" s="175">
        <v>0</v>
      </c>
      <c r="P511" s="175">
        <v>0</v>
      </c>
      <c r="Q511" s="175">
        <v>0</v>
      </c>
      <c r="R511" s="171"/>
      <c r="S511" s="172"/>
      <c r="T511" s="172"/>
      <c r="U511" s="172"/>
      <c r="V511" s="172"/>
      <c r="W511" s="172"/>
      <c r="X511" s="172"/>
      <c r="Y511" s="172"/>
      <c r="Z511" s="172"/>
      <c r="AA511" s="172"/>
      <c r="AB511" s="173"/>
      <c r="AC511" s="173"/>
      <c r="AD511" s="173"/>
      <c r="AE511" s="173"/>
      <c r="AF511" s="173"/>
      <c r="AG511" s="173"/>
      <c r="AH511" s="173"/>
      <c r="AI511" s="173"/>
      <c r="AJ511" s="173"/>
      <c r="AK511" s="173"/>
      <c r="AL511" s="173"/>
      <c r="AM511" s="173"/>
      <c r="AN511" s="173"/>
      <c r="AO511" s="173"/>
      <c r="AP511" s="173"/>
      <c r="AQ511" s="173"/>
      <c r="AR511" s="173"/>
      <c r="AS511" s="173"/>
      <c r="AT511" s="173"/>
      <c r="AU511" s="173"/>
      <c r="AV511" s="173"/>
      <c r="AW511" s="173"/>
      <c r="AX511" s="173"/>
      <c r="AY511" s="173"/>
      <c r="AZ511" s="173"/>
      <c r="BA511" s="173"/>
      <c r="BB511" s="173"/>
      <c r="BC511" s="173"/>
      <c r="BD511" s="172"/>
      <c r="BE511" s="172"/>
      <c r="BF511" s="172"/>
      <c r="BG511" s="172"/>
      <c r="BH511" s="172"/>
      <c r="BI511" s="172"/>
      <c r="BJ511" s="172"/>
      <c r="BK511" s="146"/>
      <c r="BL511" s="146"/>
    </row>
    <row r="512" spans="1:64" ht="12.75" customHeight="1" outlineLevel="1" x14ac:dyDescent="0.25">
      <c r="A512" s="143"/>
      <c r="B512" s="143"/>
      <c r="C512" s="169"/>
      <c r="D512" s="174">
        <v>0</v>
      </c>
      <c r="E512" s="143"/>
      <c r="F512" s="143"/>
      <c r="G512" s="42">
        <v>0</v>
      </c>
      <c r="H512" s="175">
        <v>0</v>
      </c>
      <c r="I512" s="175">
        <v>0</v>
      </c>
      <c r="J512" s="175">
        <v>0</v>
      </c>
      <c r="K512" s="175">
        <v>0</v>
      </c>
      <c r="L512" s="175">
        <v>0</v>
      </c>
      <c r="M512" s="175">
        <v>0</v>
      </c>
      <c r="N512" s="175">
        <v>0</v>
      </c>
      <c r="O512" s="175">
        <v>0</v>
      </c>
      <c r="P512" s="175">
        <v>0</v>
      </c>
      <c r="Q512" s="175">
        <v>0</v>
      </c>
      <c r="R512" s="171"/>
      <c r="S512" s="172"/>
      <c r="T512" s="172"/>
      <c r="U512" s="172"/>
      <c r="V512" s="172"/>
      <c r="W512" s="172"/>
      <c r="X512" s="172"/>
      <c r="Y512" s="172"/>
      <c r="Z512" s="172"/>
      <c r="AA512" s="172"/>
      <c r="AB512" s="173"/>
      <c r="AC512" s="173"/>
      <c r="AD512" s="173"/>
      <c r="AE512" s="173"/>
      <c r="AF512" s="173"/>
      <c r="AG512" s="173"/>
      <c r="AH512" s="173"/>
      <c r="AI512" s="173"/>
      <c r="AJ512" s="173"/>
      <c r="AK512" s="173"/>
      <c r="AL512" s="173"/>
      <c r="AM512" s="173"/>
      <c r="AN512" s="173"/>
      <c r="AO512" s="173"/>
      <c r="AP512" s="173"/>
      <c r="AQ512" s="173"/>
      <c r="AR512" s="173"/>
      <c r="AS512" s="173"/>
      <c r="AT512" s="173"/>
      <c r="AU512" s="173"/>
      <c r="AV512" s="173"/>
      <c r="AW512" s="173"/>
      <c r="AX512" s="173"/>
      <c r="AY512" s="173"/>
      <c r="AZ512" s="173"/>
      <c r="BA512" s="173"/>
      <c r="BB512" s="173"/>
      <c r="BC512" s="173"/>
      <c r="BD512" s="172"/>
      <c r="BE512" s="172"/>
      <c r="BF512" s="172"/>
      <c r="BG512" s="172"/>
      <c r="BH512" s="172"/>
      <c r="BI512" s="172"/>
      <c r="BJ512" s="172"/>
      <c r="BK512" s="146"/>
      <c r="BL512" s="146"/>
    </row>
    <row r="513" spans="1:64" ht="12.75" customHeight="1" outlineLevel="1" x14ac:dyDescent="0.25">
      <c r="A513" s="143"/>
      <c r="B513" s="143"/>
      <c r="C513" s="169"/>
      <c r="D513" s="174">
        <v>0</v>
      </c>
      <c r="E513" s="143"/>
      <c r="F513" s="143"/>
      <c r="G513" s="42">
        <v>0</v>
      </c>
      <c r="H513" s="175">
        <v>0</v>
      </c>
      <c r="I513" s="175">
        <v>0</v>
      </c>
      <c r="J513" s="175">
        <v>0</v>
      </c>
      <c r="K513" s="175">
        <v>0</v>
      </c>
      <c r="L513" s="175">
        <v>0</v>
      </c>
      <c r="M513" s="175">
        <v>0</v>
      </c>
      <c r="N513" s="175">
        <v>0</v>
      </c>
      <c r="O513" s="175">
        <v>0</v>
      </c>
      <c r="P513" s="175">
        <v>0</v>
      </c>
      <c r="Q513" s="175">
        <v>0</v>
      </c>
      <c r="R513" s="171"/>
      <c r="S513" s="172"/>
      <c r="T513" s="172"/>
      <c r="U513" s="172"/>
      <c r="V513" s="172"/>
      <c r="W513" s="172"/>
      <c r="X513" s="172"/>
      <c r="Y513" s="172"/>
      <c r="Z513" s="172"/>
      <c r="AA513" s="172"/>
      <c r="AB513" s="173"/>
      <c r="AC513" s="173"/>
      <c r="AD513" s="173"/>
      <c r="AE513" s="173"/>
      <c r="AF513" s="173"/>
      <c r="AG513" s="173"/>
      <c r="AH513" s="173"/>
      <c r="AI513" s="173"/>
      <c r="AJ513" s="173"/>
      <c r="AK513" s="173"/>
      <c r="AL513" s="173"/>
      <c r="AM513" s="173"/>
      <c r="AN513" s="173"/>
      <c r="AO513" s="173"/>
      <c r="AP513" s="173"/>
      <c r="AQ513" s="173"/>
      <c r="AR513" s="173"/>
      <c r="AS513" s="173"/>
      <c r="AT513" s="173"/>
      <c r="AU513" s="173"/>
      <c r="AV513" s="173"/>
      <c r="AW513" s="173"/>
      <c r="AX513" s="173"/>
      <c r="AY513" s="173"/>
      <c r="AZ513" s="173"/>
      <c r="BA513" s="173"/>
      <c r="BB513" s="173"/>
      <c r="BC513" s="173"/>
      <c r="BD513" s="172"/>
      <c r="BE513" s="172"/>
      <c r="BF513" s="172"/>
      <c r="BG513" s="172"/>
      <c r="BH513" s="172"/>
      <c r="BI513" s="172"/>
      <c r="BJ513" s="172"/>
      <c r="BK513" s="146"/>
      <c r="BL513" s="146"/>
    </row>
    <row r="514" spans="1:64" ht="12.75" customHeight="1" outlineLevel="1" x14ac:dyDescent="0.25">
      <c r="A514" s="143"/>
      <c r="B514" s="143"/>
      <c r="C514" s="169"/>
      <c r="D514" s="174">
        <v>0</v>
      </c>
      <c r="E514" s="143"/>
      <c r="F514" s="143"/>
      <c r="G514" s="42">
        <v>0</v>
      </c>
      <c r="H514" s="175">
        <v>0</v>
      </c>
      <c r="I514" s="175">
        <v>0</v>
      </c>
      <c r="J514" s="175">
        <v>0</v>
      </c>
      <c r="K514" s="175">
        <v>0</v>
      </c>
      <c r="L514" s="175">
        <v>0</v>
      </c>
      <c r="M514" s="175">
        <v>0</v>
      </c>
      <c r="N514" s="175">
        <v>0</v>
      </c>
      <c r="O514" s="175">
        <v>0</v>
      </c>
      <c r="P514" s="175">
        <v>0</v>
      </c>
      <c r="Q514" s="175">
        <v>0</v>
      </c>
      <c r="R514" s="171"/>
      <c r="S514" s="172"/>
      <c r="T514" s="172"/>
      <c r="U514" s="172"/>
      <c r="V514" s="172"/>
      <c r="W514" s="172"/>
      <c r="X514" s="172"/>
      <c r="Y514" s="172"/>
      <c r="Z514" s="172"/>
      <c r="AA514" s="172"/>
      <c r="AB514" s="173"/>
      <c r="AC514" s="173"/>
      <c r="AD514" s="173"/>
      <c r="AE514" s="173"/>
      <c r="AF514" s="173"/>
      <c r="AG514" s="173"/>
      <c r="AH514" s="173"/>
      <c r="AI514" s="173"/>
      <c r="AJ514" s="173"/>
      <c r="AK514" s="173"/>
      <c r="AL514" s="173"/>
      <c r="AM514" s="173"/>
      <c r="AN514" s="173"/>
      <c r="AO514" s="173"/>
      <c r="AP514" s="173"/>
      <c r="AQ514" s="173"/>
      <c r="AR514" s="173"/>
      <c r="AS514" s="173"/>
      <c r="AT514" s="173"/>
      <c r="AU514" s="173"/>
      <c r="AV514" s="173"/>
      <c r="AW514" s="173"/>
      <c r="AX514" s="173"/>
      <c r="AY514" s="173"/>
      <c r="AZ514" s="173"/>
      <c r="BA514" s="173"/>
      <c r="BB514" s="173"/>
      <c r="BC514" s="173"/>
      <c r="BD514" s="172"/>
      <c r="BE514" s="172"/>
      <c r="BF514" s="172"/>
      <c r="BG514" s="172"/>
      <c r="BH514" s="172"/>
      <c r="BI514" s="172"/>
      <c r="BJ514" s="172"/>
      <c r="BK514" s="146"/>
      <c r="BL514" s="146"/>
    </row>
    <row r="515" spans="1:64" ht="12.75" customHeight="1" outlineLevel="1" x14ac:dyDescent="0.25">
      <c r="A515" s="143"/>
      <c r="B515" s="143"/>
      <c r="C515" s="169"/>
      <c r="D515" s="174">
        <v>0</v>
      </c>
      <c r="E515" s="143"/>
      <c r="F515" s="143"/>
      <c r="G515" s="42">
        <v>0</v>
      </c>
      <c r="H515" s="175">
        <v>0</v>
      </c>
      <c r="I515" s="175">
        <v>0</v>
      </c>
      <c r="J515" s="175">
        <v>0</v>
      </c>
      <c r="K515" s="175">
        <v>0</v>
      </c>
      <c r="L515" s="175">
        <v>0</v>
      </c>
      <c r="M515" s="175">
        <v>0</v>
      </c>
      <c r="N515" s="175">
        <v>0</v>
      </c>
      <c r="O515" s="175">
        <v>0</v>
      </c>
      <c r="P515" s="175">
        <v>0</v>
      </c>
      <c r="Q515" s="175">
        <v>0</v>
      </c>
      <c r="R515" s="171"/>
      <c r="S515" s="172"/>
      <c r="T515" s="172"/>
      <c r="U515" s="172"/>
      <c r="V515" s="172"/>
      <c r="W515" s="172"/>
      <c r="X515" s="172"/>
      <c r="Y515" s="172"/>
      <c r="Z515" s="172"/>
      <c r="AA515" s="172"/>
      <c r="AB515" s="173"/>
      <c r="AC515" s="173"/>
      <c r="AD515" s="173"/>
      <c r="AE515" s="173"/>
      <c r="AF515" s="173"/>
      <c r="AG515" s="173"/>
      <c r="AH515" s="173"/>
      <c r="AI515" s="173"/>
      <c r="AJ515" s="173"/>
      <c r="AK515" s="173"/>
      <c r="AL515" s="173"/>
      <c r="AM515" s="173"/>
      <c r="AN515" s="173"/>
      <c r="AO515" s="173"/>
      <c r="AP515" s="173"/>
      <c r="AQ515" s="173"/>
      <c r="AR515" s="173"/>
      <c r="AS515" s="173"/>
      <c r="AT515" s="173"/>
      <c r="AU515" s="173"/>
      <c r="AV515" s="173"/>
      <c r="AW515" s="173"/>
      <c r="AX515" s="173"/>
      <c r="AY515" s="173"/>
      <c r="AZ515" s="173"/>
      <c r="BA515" s="173"/>
      <c r="BB515" s="173"/>
      <c r="BC515" s="173"/>
      <c r="BD515" s="172"/>
      <c r="BE515" s="172"/>
      <c r="BF515" s="172"/>
      <c r="BG515" s="172"/>
      <c r="BH515" s="172"/>
      <c r="BI515" s="172"/>
      <c r="BJ515" s="172"/>
      <c r="BK515" s="146"/>
      <c r="BL515" s="146"/>
    </row>
    <row r="516" spans="1:64" ht="12.75" customHeight="1" outlineLevel="1" x14ac:dyDescent="0.25">
      <c r="A516" s="143"/>
      <c r="B516" s="143"/>
      <c r="C516" s="169"/>
      <c r="D516" s="174">
        <v>0</v>
      </c>
      <c r="E516" s="143"/>
      <c r="F516" s="143"/>
      <c r="G516" s="42">
        <v>0</v>
      </c>
      <c r="H516" s="175">
        <v>0</v>
      </c>
      <c r="I516" s="175">
        <v>0</v>
      </c>
      <c r="J516" s="175">
        <v>0</v>
      </c>
      <c r="K516" s="175">
        <v>0</v>
      </c>
      <c r="L516" s="175">
        <v>0</v>
      </c>
      <c r="M516" s="175">
        <v>0</v>
      </c>
      <c r="N516" s="175">
        <v>0</v>
      </c>
      <c r="O516" s="175">
        <v>0</v>
      </c>
      <c r="P516" s="175">
        <v>0</v>
      </c>
      <c r="Q516" s="175">
        <v>0</v>
      </c>
      <c r="R516" s="171"/>
      <c r="S516" s="172"/>
      <c r="T516" s="172"/>
      <c r="U516" s="172"/>
      <c r="V516" s="172"/>
      <c r="W516" s="172"/>
      <c r="X516" s="172"/>
      <c r="Y516" s="172"/>
      <c r="Z516" s="172"/>
      <c r="AA516" s="172"/>
      <c r="AB516" s="173"/>
      <c r="AC516" s="173"/>
      <c r="AD516" s="173"/>
      <c r="AE516" s="173"/>
      <c r="AF516" s="173"/>
      <c r="AG516" s="173"/>
      <c r="AH516" s="173"/>
      <c r="AI516" s="173"/>
      <c r="AJ516" s="173"/>
      <c r="AK516" s="173"/>
      <c r="AL516" s="173"/>
      <c r="AM516" s="173"/>
      <c r="AN516" s="173"/>
      <c r="AO516" s="173"/>
      <c r="AP516" s="173"/>
      <c r="AQ516" s="173"/>
      <c r="AR516" s="173"/>
      <c r="AS516" s="173"/>
      <c r="AT516" s="173"/>
      <c r="AU516" s="173"/>
      <c r="AV516" s="173"/>
      <c r="AW516" s="173"/>
      <c r="AX516" s="173"/>
      <c r="AY516" s="173"/>
      <c r="AZ516" s="173"/>
      <c r="BA516" s="173"/>
      <c r="BB516" s="173"/>
      <c r="BC516" s="173"/>
      <c r="BD516" s="172"/>
      <c r="BE516" s="172"/>
      <c r="BF516" s="172"/>
      <c r="BG516" s="172"/>
      <c r="BH516" s="172"/>
      <c r="BI516" s="172"/>
      <c r="BJ516" s="172"/>
      <c r="BK516" s="146"/>
      <c r="BL516" s="146"/>
    </row>
    <row r="517" spans="1:64" ht="12.75" customHeight="1" outlineLevel="1" x14ac:dyDescent="0.25">
      <c r="A517" s="143"/>
      <c r="B517" s="143"/>
      <c r="C517" s="169"/>
      <c r="D517" s="174">
        <v>0</v>
      </c>
      <c r="E517" s="143"/>
      <c r="F517" s="143"/>
      <c r="G517" s="42">
        <v>0</v>
      </c>
      <c r="H517" s="175">
        <v>0</v>
      </c>
      <c r="I517" s="175">
        <v>0</v>
      </c>
      <c r="J517" s="175">
        <v>0</v>
      </c>
      <c r="K517" s="175">
        <v>0</v>
      </c>
      <c r="L517" s="175">
        <v>0</v>
      </c>
      <c r="M517" s="175">
        <v>0</v>
      </c>
      <c r="N517" s="175">
        <v>0</v>
      </c>
      <c r="O517" s="175">
        <v>0</v>
      </c>
      <c r="P517" s="175">
        <v>0</v>
      </c>
      <c r="Q517" s="175">
        <v>0</v>
      </c>
      <c r="R517" s="171"/>
      <c r="S517" s="172"/>
      <c r="T517" s="172"/>
      <c r="U517" s="172"/>
      <c r="V517" s="172"/>
      <c r="W517" s="172"/>
      <c r="X517" s="172"/>
      <c r="Y517" s="172"/>
      <c r="Z517" s="172"/>
      <c r="AA517" s="172"/>
      <c r="AB517" s="173"/>
      <c r="AC517" s="173"/>
      <c r="AD517" s="173"/>
      <c r="AE517" s="173"/>
      <c r="AF517" s="173"/>
      <c r="AG517" s="173"/>
      <c r="AH517" s="173"/>
      <c r="AI517" s="173"/>
      <c r="AJ517" s="173"/>
      <c r="AK517" s="173"/>
      <c r="AL517" s="173"/>
      <c r="AM517" s="173"/>
      <c r="AN517" s="173"/>
      <c r="AO517" s="173"/>
      <c r="AP517" s="173"/>
      <c r="AQ517" s="173"/>
      <c r="AR517" s="173"/>
      <c r="AS517" s="173"/>
      <c r="AT517" s="173"/>
      <c r="AU517" s="173"/>
      <c r="AV517" s="173"/>
      <c r="AW517" s="173"/>
      <c r="AX517" s="173"/>
      <c r="AY517" s="173"/>
      <c r="AZ517" s="173"/>
      <c r="BA517" s="173"/>
      <c r="BB517" s="173"/>
      <c r="BC517" s="173"/>
      <c r="BD517" s="172"/>
      <c r="BE517" s="172"/>
      <c r="BF517" s="172"/>
      <c r="BG517" s="172"/>
      <c r="BH517" s="172"/>
      <c r="BI517" s="172"/>
      <c r="BJ517" s="172"/>
      <c r="BK517" s="146"/>
      <c r="BL517" s="146"/>
    </row>
    <row r="518" spans="1:64" ht="12.75" customHeight="1" outlineLevel="1" x14ac:dyDescent="0.25">
      <c r="A518" s="143"/>
      <c r="B518" s="143"/>
      <c r="C518" s="169"/>
      <c r="D518" s="174">
        <v>0</v>
      </c>
      <c r="E518" s="143"/>
      <c r="F518" s="143"/>
      <c r="G518" s="42">
        <v>0</v>
      </c>
      <c r="H518" s="175">
        <v>0</v>
      </c>
      <c r="I518" s="175">
        <v>0</v>
      </c>
      <c r="J518" s="175">
        <v>0</v>
      </c>
      <c r="K518" s="175">
        <v>0</v>
      </c>
      <c r="L518" s="175">
        <v>0</v>
      </c>
      <c r="M518" s="175">
        <v>0</v>
      </c>
      <c r="N518" s="175">
        <v>0</v>
      </c>
      <c r="O518" s="175">
        <v>0</v>
      </c>
      <c r="P518" s="175">
        <v>0</v>
      </c>
      <c r="Q518" s="175">
        <v>0</v>
      </c>
      <c r="R518" s="171"/>
      <c r="S518" s="172"/>
      <c r="T518" s="172"/>
      <c r="U518" s="172"/>
      <c r="V518" s="172"/>
      <c r="W518" s="172"/>
      <c r="X518" s="172"/>
      <c r="Y518" s="172"/>
      <c r="Z518" s="172"/>
      <c r="AA518" s="172"/>
      <c r="AB518" s="173"/>
      <c r="AC518" s="173"/>
      <c r="AD518" s="173"/>
      <c r="AE518" s="173"/>
      <c r="AF518" s="173"/>
      <c r="AG518" s="173"/>
      <c r="AH518" s="173"/>
      <c r="AI518" s="173"/>
      <c r="AJ518" s="173"/>
      <c r="AK518" s="173"/>
      <c r="AL518" s="173"/>
      <c r="AM518" s="173"/>
      <c r="AN518" s="173"/>
      <c r="AO518" s="173"/>
      <c r="AP518" s="173"/>
      <c r="AQ518" s="173"/>
      <c r="AR518" s="173"/>
      <c r="AS518" s="173"/>
      <c r="AT518" s="173"/>
      <c r="AU518" s="173"/>
      <c r="AV518" s="173"/>
      <c r="AW518" s="173"/>
      <c r="AX518" s="173"/>
      <c r="AY518" s="173"/>
      <c r="AZ518" s="173"/>
      <c r="BA518" s="173"/>
      <c r="BB518" s="173"/>
      <c r="BC518" s="173"/>
      <c r="BD518" s="172"/>
      <c r="BE518" s="172"/>
      <c r="BF518" s="172"/>
      <c r="BG518" s="172"/>
      <c r="BH518" s="172"/>
      <c r="BI518" s="172"/>
      <c r="BJ518" s="172"/>
      <c r="BK518" s="146"/>
      <c r="BL518" s="146"/>
    </row>
    <row r="519" spans="1:64" ht="12.75" customHeight="1" outlineLevel="1" x14ac:dyDescent="0.25">
      <c r="A519" s="143"/>
      <c r="B519" s="143"/>
      <c r="C519" s="169"/>
      <c r="D519" s="174">
        <v>0</v>
      </c>
      <c r="E519" s="143"/>
      <c r="F519" s="143"/>
      <c r="G519" s="42">
        <v>0</v>
      </c>
      <c r="H519" s="175">
        <v>0</v>
      </c>
      <c r="I519" s="175">
        <v>0</v>
      </c>
      <c r="J519" s="175">
        <v>0</v>
      </c>
      <c r="K519" s="175">
        <v>0</v>
      </c>
      <c r="L519" s="175">
        <v>0</v>
      </c>
      <c r="M519" s="175">
        <v>0</v>
      </c>
      <c r="N519" s="175">
        <v>0</v>
      </c>
      <c r="O519" s="175">
        <v>0</v>
      </c>
      <c r="P519" s="175">
        <v>0</v>
      </c>
      <c r="Q519" s="175">
        <v>0</v>
      </c>
      <c r="R519" s="171"/>
      <c r="S519" s="172"/>
      <c r="T519" s="172"/>
      <c r="U519" s="172"/>
      <c r="V519" s="172"/>
      <c r="W519" s="172"/>
      <c r="X519" s="172"/>
      <c r="Y519" s="172"/>
      <c r="Z519" s="172"/>
      <c r="AA519" s="172"/>
      <c r="AB519" s="173"/>
      <c r="AC519" s="173"/>
      <c r="AD519" s="173"/>
      <c r="AE519" s="173"/>
      <c r="AF519" s="173"/>
      <c r="AG519" s="173"/>
      <c r="AH519" s="173"/>
      <c r="AI519" s="173"/>
      <c r="AJ519" s="173"/>
      <c r="AK519" s="173"/>
      <c r="AL519" s="173"/>
      <c r="AM519" s="173"/>
      <c r="AN519" s="173"/>
      <c r="AO519" s="173"/>
      <c r="AP519" s="173"/>
      <c r="AQ519" s="173"/>
      <c r="AR519" s="173"/>
      <c r="AS519" s="173"/>
      <c r="AT519" s="173"/>
      <c r="AU519" s="173"/>
      <c r="AV519" s="173"/>
      <c r="AW519" s="173"/>
      <c r="AX519" s="173"/>
      <c r="AY519" s="173"/>
      <c r="AZ519" s="173"/>
      <c r="BA519" s="173"/>
      <c r="BB519" s="173"/>
      <c r="BC519" s="173"/>
      <c r="BD519" s="172"/>
      <c r="BE519" s="172"/>
      <c r="BF519" s="172"/>
      <c r="BG519" s="172"/>
      <c r="BH519" s="172"/>
      <c r="BI519" s="172"/>
      <c r="BJ519" s="172"/>
      <c r="BK519" s="146"/>
      <c r="BL519" s="146"/>
    </row>
    <row r="520" spans="1:64" ht="12.75" customHeight="1" outlineLevel="1" x14ac:dyDescent="0.25">
      <c r="A520" s="143"/>
      <c r="B520" s="143"/>
      <c r="C520" s="169"/>
      <c r="D520" s="174">
        <v>0</v>
      </c>
      <c r="E520" s="143"/>
      <c r="F520" s="143"/>
      <c r="G520" s="42">
        <v>0</v>
      </c>
      <c r="H520" s="175">
        <v>0</v>
      </c>
      <c r="I520" s="175">
        <v>0</v>
      </c>
      <c r="J520" s="175">
        <v>0</v>
      </c>
      <c r="K520" s="175">
        <v>0</v>
      </c>
      <c r="L520" s="175">
        <v>0</v>
      </c>
      <c r="M520" s="175">
        <v>0</v>
      </c>
      <c r="N520" s="175">
        <v>0</v>
      </c>
      <c r="O520" s="175">
        <v>0</v>
      </c>
      <c r="P520" s="175">
        <v>0</v>
      </c>
      <c r="Q520" s="175">
        <v>0</v>
      </c>
      <c r="R520" s="171"/>
      <c r="S520" s="172"/>
      <c r="T520" s="172"/>
      <c r="U520" s="172"/>
      <c r="V520" s="172"/>
      <c r="W520" s="172"/>
      <c r="X520" s="172"/>
      <c r="Y520" s="172"/>
      <c r="Z520" s="172"/>
      <c r="AA520" s="172"/>
      <c r="AB520" s="173"/>
      <c r="AC520" s="173"/>
      <c r="AD520" s="173"/>
      <c r="AE520" s="173"/>
      <c r="AF520" s="173"/>
      <c r="AG520" s="173"/>
      <c r="AH520" s="173"/>
      <c r="AI520" s="173"/>
      <c r="AJ520" s="173"/>
      <c r="AK520" s="173"/>
      <c r="AL520" s="173"/>
      <c r="AM520" s="173"/>
      <c r="AN520" s="173"/>
      <c r="AO520" s="173"/>
      <c r="AP520" s="173"/>
      <c r="AQ520" s="173"/>
      <c r="AR520" s="173"/>
      <c r="AS520" s="173"/>
      <c r="AT520" s="173"/>
      <c r="AU520" s="173"/>
      <c r="AV520" s="173"/>
      <c r="AW520" s="173"/>
      <c r="AX520" s="173"/>
      <c r="AY520" s="173"/>
      <c r="AZ520" s="173"/>
      <c r="BA520" s="173"/>
      <c r="BB520" s="173"/>
      <c r="BC520" s="173"/>
      <c r="BD520" s="172"/>
      <c r="BE520" s="172"/>
      <c r="BF520" s="172"/>
      <c r="BG520" s="172"/>
      <c r="BH520" s="172"/>
      <c r="BI520" s="172"/>
      <c r="BJ520" s="172"/>
      <c r="BK520" s="146"/>
      <c r="BL520" s="146"/>
    </row>
    <row r="521" spans="1:64" ht="12.75" customHeight="1" outlineLevel="1" x14ac:dyDescent="0.25">
      <c r="A521" s="143"/>
      <c r="B521" s="143"/>
      <c r="C521" s="169"/>
      <c r="D521" s="174">
        <v>0</v>
      </c>
      <c r="E521" s="143"/>
      <c r="F521" s="143"/>
      <c r="G521" s="42">
        <v>0</v>
      </c>
      <c r="H521" s="175">
        <v>0</v>
      </c>
      <c r="I521" s="175">
        <v>0</v>
      </c>
      <c r="J521" s="175">
        <v>0</v>
      </c>
      <c r="K521" s="175">
        <v>0</v>
      </c>
      <c r="L521" s="175">
        <v>0</v>
      </c>
      <c r="M521" s="175">
        <v>0</v>
      </c>
      <c r="N521" s="175">
        <v>0</v>
      </c>
      <c r="O521" s="175">
        <v>0</v>
      </c>
      <c r="P521" s="175">
        <v>0</v>
      </c>
      <c r="Q521" s="175">
        <v>0</v>
      </c>
      <c r="R521" s="171"/>
      <c r="S521" s="172"/>
      <c r="T521" s="172"/>
      <c r="U521" s="172"/>
      <c r="V521" s="172"/>
      <c r="W521" s="172"/>
      <c r="X521" s="172"/>
      <c r="Y521" s="172"/>
      <c r="Z521" s="172"/>
      <c r="AA521" s="172"/>
      <c r="AB521" s="173"/>
      <c r="AC521" s="173"/>
      <c r="AD521" s="173"/>
      <c r="AE521" s="173"/>
      <c r="AF521" s="173"/>
      <c r="AG521" s="173"/>
      <c r="AH521" s="173"/>
      <c r="AI521" s="173"/>
      <c r="AJ521" s="173"/>
      <c r="AK521" s="173"/>
      <c r="AL521" s="173"/>
      <c r="AM521" s="173"/>
      <c r="AN521" s="173"/>
      <c r="AO521" s="173"/>
      <c r="AP521" s="173"/>
      <c r="AQ521" s="173"/>
      <c r="AR521" s="173"/>
      <c r="AS521" s="173"/>
      <c r="AT521" s="173"/>
      <c r="AU521" s="173"/>
      <c r="AV521" s="173"/>
      <c r="AW521" s="173"/>
      <c r="AX521" s="173"/>
      <c r="AY521" s="173"/>
      <c r="AZ521" s="173"/>
      <c r="BA521" s="173"/>
      <c r="BB521" s="173"/>
      <c r="BC521" s="173"/>
      <c r="BD521" s="172"/>
      <c r="BE521" s="172"/>
      <c r="BF521" s="172"/>
      <c r="BG521" s="172"/>
      <c r="BH521" s="172"/>
      <c r="BI521" s="172"/>
      <c r="BJ521" s="172"/>
      <c r="BK521" s="146"/>
      <c r="BL521" s="146"/>
    </row>
    <row r="522" spans="1:64" ht="12.75" customHeight="1" outlineLevel="1" x14ac:dyDescent="0.25">
      <c r="A522" s="143"/>
      <c r="B522" s="143"/>
      <c r="C522" s="169"/>
      <c r="D522" s="174">
        <v>0</v>
      </c>
      <c r="E522" s="143"/>
      <c r="F522" s="143"/>
      <c r="G522" s="42">
        <v>0</v>
      </c>
      <c r="H522" s="175">
        <v>0</v>
      </c>
      <c r="I522" s="175">
        <v>0</v>
      </c>
      <c r="J522" s="175">
        <v>0</v>
      </c>
      <c r="K522" s="175">
        <v>0</v>
      </c>
      <c r="L522" s="175">
        <v>0</v>
      </c>
      <c r="M522" s="175">
        <v>0</v>
      </c>
      <c r="N522" s="175">
        <v>0</v>
      </c>
      <c r="O522" s="175">
        <v>0</v>
      </c>
      <c r="P522" s="175">
        <v>0</v>
      </c>
      <c r="Q522" s="175">
        <v>0</v>
      </c>
      <c r="R522" s="171"/>
      <c r="S522" s="172"/>
      <c r="T522" s="172"/>
      <c r="U522" s="172"/>
      <c r="V522" s="172"/>
      <c r="W522" s="172"/>
      <c r="X522" s="172"/>
      <c r="Y522" s="172"/>
      <c r="Z522" s="172"/>
      <c r="AA522" s="172"/>
      <c r="AB522" s="173"/>
      <c r="AC522" s="173"/>
      <c r="AD522" s="173"/>
      <c r="AE522" s="173"/>
      <c r="AF522" s="173"/>
      <c r="AG522" s="173"/>
      <c r="AH522" s="173"/>
      <c r="AI522" s="173"/>
      <c r="AJ522" s="173"/>
      <c r="AK522" s="173"/>
      <c r="AL522" s="173"/>
      <c r="AM522" s="173"/>
      <c r="AN522" s="173"/>
      <c r="AO522" s="173"/>
      <c r="AP522" s="173"/>
      <c r="AQ522" s="173"/>
      <c r="AR522" s="173"/>
      <c r="AS522" s="173"/>
      <c r="AT522" s="173"/>
      <c r="AU522" s="173"/>
      <c r="AV522" s="173"/>
      <c r="AW522" s="173"/>
      <c r="AX522" s="173"/>
      <c r="AY522" s="173"/>
      <c r="AZ522" s="173"/>
      <c r="BA522" s="173"/>
      <c r="BB522" s="173"/>
      <c r="BC522" s="173"/>
      <c r="BD522" s="172"/>
      <c r="BE522" s="172"/>
      <c r="BF522" s="172"/>
      <c r="BG522" s="172"/>
      <c r="BH522" s="172"/>
      <c r="BI522" s="172"/>
      <c r="BJ522" s="172"/>
      <c r="BK522" s="146"/>
      <c r="BL522" s="146"/>
    </row>
    <row r="523" spans="1:64" ht="12.75" customHeight="1" outlineLevel="1" x14ac:dyDescent="0.25">
      <c r="A523" s="143"/>
      <c r="B523" s="143"/>
      <c r="C523" s="169"/>
      <c r="D523" s="174">
        <v>0</v>
      </c>
      <c r="E523" s="143"/>
      <c r="F523" s="143"/>
      <c r="G523" s="42">
        <v>0</v>
      </c>
      <c r="H523" s="175">
        <v>0</v>
      </c>
      <c r="I523" s="175">
        <v>0</v>
      </c>
      <c r="J523" s="175">
        <v>0</v>
      </c>
      <c r="K523" s="175">
        <v>0</v>
      </c>
      <c r="L523" s="175">
        <v>0</v>
      </c>
      <c r="M523" s="175">
        <v>0</v>
      </c>
      <c r="N523" s="175">
        <v>0</v>
      </c>
      <c r="O523" s="175">
        <v>0</v>
      </c>
      <c r="P523" s="175">
        <v>0</v>
      </c>
      <c r="Q523" s="175">
        <v>0</v>
      </c>
      <c r="R523" s="171"/>
      <c r="S523" s="172"/>
      <c r="T523" s="172"/>
      <c r="U523" s="172"/>
      <c r="V523" s="172"/>
      <c r="W523" s="172"/>
      <c r="X523" s="172"/>
      <c r="Y523" s="172"/>
      <c r="Z523" s="172"/>
      <c r="AA523" s="172"/>
      <c r="AB523" s="173"/>
      <c r="AC523" s="173"/>
      <c r="AD523" s="173"/>
      <c r="AE523" s="173"/>
      <c r="AF523" s="173"/>
      <c r="AG523" s="173"/>
      <c r="AH523" s="173"/>
      <c r="AI523" s="173"/>
      <c r="AJ523" s="173"/>
      <c r="AK523" s="173"/>
      <c r="AL523" s="173"/>
      <c r="AM523" s="173"/>
      <c r="AN523" s="173"/>
      <c r="AO523" s="173"/>
      <c r="AP523" s="173"/>
      <c r="AQ523" s="173"/>
      <c r="AR523" s="173"/>
      <c r="AS523" s="173"/>
      <c r="AT523" s="173"/>
      <c r="AU523" s="173"/>
      <c r="AV523" s="173"/>
      <c r="AW523" s="173"/>
      <c r="AX523" s="173"/>
      <c r="AY523" s="173"/>
      <c r="AZ523" s="173"/>
      <c r="BA523" s="173"/>
      <c r="BB523" s="173"/>
      <c r="BC523" s="173"/>
      <c r="BD523" s="172"/>
      <c r="BE523" s="172"/>
      <c r="BF523" s="172"/>
      <c r="BG523" s="172"/>
      <c r="BH523" s="172"/>
      <c r="BI523" s="172"/>
      <c r="BJ523" s="172"/>
      <c r="BK523" s="146"/>
      <c r="BL523" s="146"/>
    </row>
    <row r="524" spans="1:64" ht="12.75" customHeight="1" outlineLevel="1" x14ac:dyDescent="0.25">
      <c r="A524" s="143"/>
      <c r="B524" s="143"/>
      <c r="C524" s="169"/>
      <c r="D524" s="174">
        <v>0</v>
      </c>
      <c r="E524" s="143"/>
      <c r="F524" s="143"/>
      <c r="G524" s="42">
        <v>0</v>
      </c>
      <c r="H524" s="175">
        <v>0</v>
      </c>
      <c r="I524" s="175">
        <v>0</v>
      </c>
      <c r="J524" s="175">
        <v>0</v>
      </c>
      <c r="K524" s="175">
        <v>0</v>
      </c>
      <c r="L524" s="175">
        <v>0</v>
      </c>
      <c r="M524" s="175">
        <v>0</v>
      </c>
      <c r="N524" s="175">
        <v>0</v>
      </c>
      <c r="O524" s="175">
        <v>0</v>
      </c>
      <c r="P524" s="175">
        <v>0</v>
      </c>
      <c r="Q524" s="175">
        <v>0</v>
      </c>
      <c r="R524" s="171"/>
      <c r="S524" s="172"/>
      <c r="T524" s="172"/>
      <c r="U524" s="172"/>
      <c r="V524" s="172"/>
      <c r="W524" s="172"/>
      <c r="X524" s="172"/>
      <c r="Y524" s="172"/>
      <c r="Z524" s="172"/>
      <c r="AA524" s="172"/>
      <c r="AB524" s="173"/>
      <c r="AC524" s="173"/>
      <c r="AD524" s="173"/>
      <c r="AE524" s="173"/>
      <c r="AF524" s="173"/>
      <c r="AG524" s="173"/>
      <c r="AH524" s="173"/>
      <c r="AI524" s="173"/>
      <c r="AJ524" s="173"/>
      <c r="AK524" s="173"/>
      <c r="AL524" s="173"/>
      <c r="AM524" s="173"/>
      <c r="AN524" s="173"/>
      <c r="AO524" s="173"/>
      <c r="AP524" s="173"/>
      <c r="AQ524" s="173"/>
      <c r="AR524" s="173"/>
      <c r="AS524" s="173"/>
      <c r="AT524" s="173"/>
      <c r="AU524" s="173"/>
      <c r="AV524" s="173"/>
      <c r="AW524" s="173"/>
      <c r="AX524" s="173"/>
      <c r="AY524" s="173"/>
      <c r="AZ524" s="173"/>
      <c r="BA524" s="173"/>
      <c r="BB524" s="173"/>
      <c r="BC524" s="173"/>
      <c r="BD524" s="172"/>
      <c r="BE524" s="172"/>
      <c r="BF524" s="172"/>
      <c r="BG524" s="172"/>
      <c r="BH524" s="172"/>
      <c r="BI524" s="172"/>
      <c r="BJ524" s="172"/>
      <c r="BK524" s="146"/>
      <c r="BL524" s="146"/>
    </row>
    <row r="525" spans="1:64" ht="12.75" customHeight="1" outlineLevel="1" x14ac:dyDescent="0.25">
      <c r="A525" s="143"/>
      <c r="B525" s="143"/>
      <c r="C525" s="169"/>
      <c r="D525" s="174">
        <v>0</v>
      </c>
      <c r="E525" s="143"/>
      <c r="F525" s="143"/>
      <c r="G525" s="42">
        <v>0</v>
      </c>
      <c r="H525" s="175">
        <v>0</v>
      </c>
      <c r="I525" s="175">
        <v>0</v>
      </c>
      <c r="J525" s="175">
        <v>0</v>
      </c>
      <c r="K525" s="175">
        <v>0</v>
      </c>
      <c r="L525" s="175">
        <v>0</v>
      </c>
      <c r="M525" s="175">
        <v>0</v>
      </c>
      <c r="N525" s="175">
        <v>0</v>
      </c>
      <c r="O525" s="175">
        <v>0</v>
      </c>
      <c r="P525" s="175">
        <v>0</v>
      </c>
      <c r="Q525" s="175">
        <v>0</v>
      </c>
      <c r="R525" s="171"/>
      <c r="S525" s="172"/>
      <c r="T525" s="172"/>
      <c r="U525" s="172"/>
      <c r="V525" s="172"/>
      <c r="W525" s="172"/>
      <c r="X525" s="172"/>
      <c r="Y525" s="172"/>
      <c r="Z525" s="172"/>
      <c r="AA525" s="172"/>
      <c r="AB525" s="173"/>
      <c r="AC525" s="173"/>
      <c r="AD525" s="173"/>
      <c r="AE525" s="173"/>
      <c r="AF525" s="173"/>
      <c r="AG525" s="173"/>
      <c r="AH525" s="173"/>
      <c r="AI525" s="173"/>
      <c r="AJ525" s="173"/>
      <c r="AK525" s="173"/>
      <c r="AL525" s="173"/>
      <c r="AM525" s="173"/>
      <c r="AN525" s="173"/>
      <c r="AO525" s="173"/>
      <c r="AP525" s="173"/>
      <c r="AQ525" s="173"/>
      <c r="AR525" s="173"/>
      <c r="AS525" s="173"/>
      <c r="AT525" s="173"/>
      <c r="AU525" s="173"/>
      <c r="AV525" s="173"/>
      <c r="AW525" s="173"/>
      <c r="AX525" s="173"/>
      <c r="AY525" s="173"/>
      <c r="AZ525" s="173"/>
      <c r="BA525" s="173"/>
      <c r="BB525" s="173"/>
      <c r="BC525" s="173"/>
      <c r="BD525" s="172"/>
      <c r="BE525" s="172"/>
      <c r="BF525" s="172"/>
      <c r="BG525" s="172"/>
      <c r="BH525" s="172"/>
      <c r="BI525" s="172"/>
      <c r="BJ525" s="172"/>
      <c r="BK525" s="146"/>
      <c r="BL525" s="146"/>
    </row>
    <row r="526" spans="1:64" ht="12.75" customHeight="1" outlineLevel="1" x14ac:dyDescent="0.25">
      <c r="A526" s="143"/>
      <c r="B526" s="143"/>
      <c r="C526" s="169"/>
      <c r="D526" s="174">
        <v>0</v>
      </c>
      <c r="E526" s="143"/>
      <c r="F526" s="143"/>
      <c r="G526" s="42">
        <v>0</v>
      </c>
      <c r="H526" s="175">
        <v>0</v>
      </c>
      <c r="I526" s="175">
        <v>0</v>
      </c>
      <c r="J526" s="175">
        <v>0</v>
      </c>
      <c r="K526" s="175">
        <v>0</v>
      </c>
      <c r="L526" s="175">
        <v>0</v>
      </c>
      <c r="M526" s="175">
        <v>0</v>
      </c>
      <c r="N526" s="175">
        <v>0</v>
      </c>
      <c r="O526" s="175">
        <v>0</v>
      </c>
      <c r="P526" s="175">
        <v>0</v>
      </c>
      <c r="Q526" s="175">
        <v>0</v>
      </c>
      <c r="R526" s="171"/>
      <c r="S526" s="172"/>
      <c r="T526" s="172"/>
      <c r="U526" s="172"/>
      <c r="V526" s="172"/>
      <c r="W526" s="172"/>
      <c r="X526" s="172"/>
      <c r="Y526" s="172"/>
      <c r="Z526" s="172"/>
      <c r="AA526" s="172"/>
      <c r="AB526" s="173"/>
      <c r="AC526" s="173"/>
      <c r="AD526" s="173"/>
      <c r="AE526" s="173"/>
      <c r="AF526" s="173"/>
      <c r="AG526" s="173"/>
      <c r="AH526" s="173"/>
      <c r="AI526" s="173"/>
      <c r="AJ526" s="173"/>
      <c r="AK526" s="173"/>
      <c r="AL526" s="173"/>
      <c r="AM526" s="173"/>
      <c r="AN526" s="173"/>
      <c r="AO526" s="173"/>
      <c r="AP526" s="173"/>
      <c r="AQ526" s="173"/>
      <c r="AR526" s="173"/>
      <c r="AS526" s="173"/>
      <c r="AT526" s="173"/>
      <c r="AU526" s="173"/>
      <c r="AV526" s="173"/>
      <c r="AW526" s="173"/>
      <c r="AX526" s="173"/>
      <c r="AY526" s="173"/>
      <c r="AZ526" s="173"/>
      <c r="BA526" s="173"/>
      <c r="BB526" s="173"/>
      <c r="BC526" s="173"/>
      <c r="BD526" s="172"/>
      <c r="BE526" s="172"/>
      <c r="BF526" s="172"/>
      <c r="BG526" s="172"/>
      <c r="BH526" s="172"/>
      <c r="BI526" s="172"/>
      <c r="BJ526" s="172"/>
      <c r="BK526" s="146"/>
      <c r="BL526" s="146"/>
    </row>
    <row r="527" spans="1:64" ht="12.75" customHeight="1" outlineLevel="1" x14ac:dyDescent="0.25">
      <c r="A527" s="143"/>
      <c r="B527" s="143"/>
      <c r="C527" s="169"/>
      <c r="D527" s="174">
        <v>0</v>
      </c>
      <c r="E527" s="143"/>
      <c r="F527" s="143"/>
      <c r="G527" s="42">
        <v>0</v>
      </c>
      <c r="H527" s="175">
        <v>0</v>
      </c>
      <c r="I527" s="175">
        <v>0</v>
      </c>
      <c r="J527" s="175">
        <v>0</v>
      </c>
      <c r="K527" s="175">
        <v>0</v>
      </c>
      <c r="L527" s="175">
        <v>0</v>
      </c>
      <c r="M527" s="175">
        <v>0</v>
      </c>
      <c r="N527" s="175">
        <v>0</v>
      </c>
      <c r="O527" s="175">
        <v>0</v>
      </c>
      <c r="P527" s="175">
        <v>0</v>
      </c>
      <c r="Q527" s="175">
        <v>0</v>
      </c>
      <c r="R527" s="171"/>
      <c r="S527" s="172"/>
      <c r="T527" s="172"/>
      <c r="U527" s="172"/>
      <c r="V527" s="172"/>
      <c r="W527" s="172"/>
      <c r="X527" s="172"/>
      <c r="Y527" s="172"/>
      <c r="Z527" s="172"/>
      <c r="AA527" s="172"/>
      <c r="AB527" s="173"/>
      <c r="AC527" s="173"/>
      <c r="AD527" s="173"/>
      <c r="AE527" s="173"/>
      <c r="AF527" s="173"/>
      <c r="AG527" s="173"/>
      <c r="AH527" s="173"/>
      <c r="AI527" s="173"/>
      <c r="AJ527" s="173"/>
      <c r="AK527" s="173"/>
      <c r="AL527" s="173"/>
      <c r="AM527" s="173"/>
      <c r="AN527" s="173"/>
      <c r="AO527" s="173"/>
      <c r="AP527" s="173"/>
      <c r="AQ527" s="173"/>
      <c r="AR527" s="173"/>
      <c r="AS527" s="173"/>
      <c r="AT527" s="173"/>
      <c r="AU527" s="173"/>
      <c r="AV527" s="173"/>
      <c r="AW527" s="173"/>
      <c r="AX527" s="173"/>
      <c r="AY527" s="173"/>
      <c r="AZ527" s="173"/>
      <c r="BA527" s="173"/>
      <c r="BB527" s="173"/>
      <c r="BC527" s="173"/>
      <c r="BD527" s="172"/>
      <c r="BE527" s="172"/>
      <c r="BF527" s="172"/>
      <c r="BG527" s="172"/>
      <c r="BH527" s="172"/>
      <c r="BI527" s="172"/>
      <c r="BJ527" s="172"/>
      <c r="BK527" s="146"/>
      <c r="BL527" s="146"/>
    </row>
    <row r="528" spans="1:64" ht="12.75" customHeight="1" outlineLevel="1" x14ac:dyDescent="0.25">
      <c r="A528" s="143"/>
      <c r="B528" s="143"/>
      <c r="C528" s="169"/>
      <c r="D528" s="174">
        <v>0</v>
      </c>
      <c r="E528" s="143"/>
      <c r="F528" s="143"/>
      <c r="G528" s="42">
        <v>0</v>
      </c>
      <c r="H528" s="175">
        <v>0</v>
      </c>
      <c r="I528" s="175">
        <v>0</v>
      </c>
      <c r="J528" s="175">
        <v>0</v>
      </c>
      <c r="K528" s="175">
        <v>0</v>
      </c>
      <c r="L528" s="175">
        <v>0</v>
      </c>
      <c r="M528" s="175">
        <v>0</v>
      </c>
      <c r="N528" s="175">
        <v>0</v>
      </c>
      <c r="O528" s="175">
        <v>0</v>
      </c>
      <c r="P528" s="175">
        <v>0</v>
      </c>
      <c r="Q528" s="175">
        <v>0</v>
      </c>
      <c r="R528" s="171"/>
      <c r="S528" s="172"/>
      <c r="T528" s="172"/>
      <c r="U528" s="172"/>
      <c r="V528" s="172"/>
      <c r="W528" s="172"/>
      <c r="X528" s="172"/>
      <c r="Y528" s="172"/>
      <c r="Z528" s="172"/>
      <c r="AA528" s="172"/>
      <c r="AB528" s="173"/>
      <c r="AC528" s="173"/>
      <c r="AD528" s="173"/>
      <c r="AE528" s="173"/>
      <c r="AF528" s="173"/>
      <c r="AG528" s="173"/>
      <c r="AH528" s="173"/>
      <c r="AI528" s="173"/>
      <c r="AJ528" s="173"/>
      <c r="AK528" s="173"/>
      <c r="AL528" s="173"/>
      <c r="AM528" s="173"/>
      <c r="AN528" s="173"/>
      <c r="AO528" s="173"/>
      <c r="AP528" s="173"/>
      <c r="AQ528" s="173"/>
      <c r="AR528" s="173"/>
      <c r="AS528" s="173"/>
      <c r="AT528" s="173"/>
      <c r="AU528" s="173"/>
      <c r="AV528" s="173"/>
      <c r="AW528" s="173"/>
      <c r="AX528" s="173"/>
      <c r="AY528" s="173"/>
      <c r="AZ528" s="173"/>
      <c r="BA528" s="173"/>
      <c r="BB528" s="173"/>
      <c r="BC528" s="173"/>
      <c r="BD528" s="172"/>
      <c r="BE528" s="172"/>
      <c r="BF528" s="172"/>
      <c r="BG528" s="172"/>
      <c r="BH528" s="172"/>
      <c r="BI528" s="172"/>
      <c r="BJ528" s="172"/>
      <c r="BK528" s="146"/>
      <c r="BL528" s="146"/>
    </row>
    <row r="529" spans="1:64" ht="12.75" customHeight="1" outlineLevel="1" x14ac:dyDescent="0.25">
      <c r="A529" s="143"/>
      <c r="B529" s="143"/>
      <c r="C529" s="169"/>
      <c r="D529" s="174">
        <v>0</v>
      </c>
      <c r="E529" s="143"/>
      <c r="F529" s="143"/>
      <c r="G529" s="42">
        <v>0</v>
      </c>
      <c r="H529" s="175">
        <v>0</v>
      </c>
      <c r="I529" s="175">
        <v>0</v>
      </c>
      <c r="J529" s="175">
        <v>0</v>
      </c>
      <c r="K529" s="175">
        <v>0</v>
      </c>
      <c r="L529" s="175">
        <v>0</v>
      </c>
      <c r="M529" s="175">
        <v>0</v>
      </c>
      <c r="N529" s="175">
        <v>0</v>
      </c>
      <c r="O529" s="175">
        <v>0</v>
      </c>
      <c r="P529" s="175">
        <v>0</v>
      </c>
      <c r="Q529" s="175">
        <v>0</v>
      </c>
      <c r="R529" s="171"/>
      <c r="S529" s="172"/>
      <c r="T529" s="172"/>
      <c r="U529" s="172"/>
      <c r="V529" s="172"/>
      <c r="W529" s="172"/>
      <c r="X529" s="172"/>
      <c r="Y529" s="172"/>
      <c r="Z529" s="172"/>
      <c r="AA529" s="172"/>
      <c r="AB529" s="173"/>
      <c r="AC529" s="173"/>
      <c r="AD529" s="173"/>
      <c r="AE529" s="173"/>
      <c r="AF529" s="173"/>
      <c r="AG529" s="173"/>
      <c r="AH529" s="173"/>
      <c r="AI529" s="173"/>
      <c r="AJ529" s="173"/>
      <c r="AK529" s="173"/>
      <c r="AL529" s="173"/>
      <c r="AM529" s="173"/>
      <c r="AN529" s="173"/>
      <c r="AO529" s="173"/>
      <c r="AP529" s="173"/>
      <c r="AQ529" s="173"/>
      <c r="AR529" s="173"/>
      <c r="AS529" s="173"/>
      <c r="AT529" s="173"/>
      <c r="AU529" s="173"/>
      <c r="AV529" s="173"/>
      <c r="AW529" s="173"/>
      <c r="AX529" s="173"/>
      <c r="AY529" s="173"/>
      <c r="AZ529" s="173"/>
      <c r="BA529" s="173"/>
      <c r="BB529" s="173"/>
      <c r="BC529" s="173"/>
      <c r="BD529" s="172"/>
      <c r="BE529" s="172"/>
      <c r="BF529" s="172"/>
      <c r="BG529" s="172"/>
      <c r="BH529" s="172"/>
      <c r="BI529" s="172"/>
      <c r="BJ529" s="172"/>
      <c r="BK529" s="146"/>
      <c r="BL529" s="146"/>
    </row>
    <row r="530" spans="1:64" ht="12.75" customHeight="1" outlineLevel="1" x14ac:dyDescent="0.25">
      <c r="A530" s="143"/>
      <c r="B530" s="143"/>
      <c r="C530" s="169"/>
      <c r="D530" s="174">
        <v>0</v>
      </c>
      <c r="E530" s="143"/>
      <c r="F530" s="143"/>
      <c r="G530" s="42">
        <v>0</v>
      </c>
      <c r="H530" s="175">
        <v>0</v>
      </c>
      <c r="I530" s="175">
        <v>0</v>
      </c>
      <c r="J530" s="175">
        <v>0</v>
      </c>
      <c r="K530" s="175">
        <v>0</v>
      </c>
      <c r="L530" s="175">
        <v>0</v>
      </c>
      <c r="M530" s="175">
        <v>0</v>
      </c>
      <c r="N530" s="175">
        <v>0</v>
      </c>
      <c r="O530" s="175">
        <v>0</v>
      </c>
      <c r="P530" s="175">
        <v>0</v>
      </c>
      <c r="Q530" s="175">
        <v>0</v>
      </c>
      <c r="R530" s="171"/>
      <c r="S530" s="172"/>
      <c r="T530" s="172"/>
      <c r="U530" s="172"/>
      <c r="V530" s="172"/>
      <c r="W530" s="172"/>
      <c r="X530" s="172"/>
      <c r="Y530" s="172"/>
      <c r="Z530" s="172"/>
      <c r="AA530" s="172"/>
      <c r="AB530" s="173"/>
      <c r="AC530" s="173"/>
      <c r="AD530" s="173"/>
      <c r="AE530" s="173"/>
      <c r="AF530" s="173"/>
      <c r="AG530" s="173"/>
      <c r="AH530" s="173"/>
      <c r="AI530" s="173"/>
      <c r="AJ530" s="173"/>
      <c r="AK530" s="173"/>
      <c r="AL530" s="173"/>
      <c r="AM530" s="173"/>
      <c r="AN530" s="173"/>
      <c r="AO530" s="173"/>
      <c r="AP530" s="173"/>
      <c r="AQ530" s="173"/>
      <c r="AR530" s="173"/>
      <c r="AS530" s="173"/>
      <c r="AT530" s="173"/>
      <c r="AU530" s="173"/>
      <c r="AV530" s="173"/>
      <c r="AW530" s="173"/>
      <c r="AX530" s="173"/>
      <c r="AY530" s="173"/>
      <c r="AZ530" s="173"/>
      <c r="BA530" s="173"/>
      <c r="BB530" s="173"/>
      <c r="BC530" s="173"/>
      <c r="BD530" s="172"/>
      <c r="BE530" s="172"/>
      <c r="BF530" s="172"/>
      <c r="BG530" s="172"/>
      <c r="BH530" s="172"/>
      <c r="BI530" s="172"/>
      <c r="BJ530" s="172"/>
      <c r="BK530" s="146"/>
      <c r="BL530" s="146"/>
    </row>
    <row r="531" spans="1:64" ht="12.75" customHeight="1" outlineLevel="1" x14ac:dyDescent="0.25">
      <c r="A531" s="143"/>
      <c r="B531" s="143"/>
      <c r="C531" s="169"/>
      <c r="D531" s="174">
        <v>0</v>
      </c>
      <c r="E531" s="143"/>
      <c r="F531" s="143"/>
      <c r="G531" s="42">
        <v>0</v>
      </c>
      <c r="H531" s="175">
        <v>0</v>
      </c>
      <c r="I531" s="175">
        <v>0</v>
      </c>
      <c r="J531" s="175">
        <v>0</v>
      </c>
      <c r="K531" s="175">
        <v>0</v>
      </c>
      <c r="L531" s="175">
        <v>0</v>
      </c>
      <c r="M531" s="175">
        <v>0</v>
      </c>
      <c r="N531" s="175">
        <v>0</v>
      </c>
      <c r="O531" s="175">
        <v>0</v>
      </c>
      <c r="P531" s="175">
        <v>0</v>
      </c>
      <c r="Q531" s="175">
        <v>0</v>
      </c>
      <c r="R531" s="171"/>
      <c r="S531" s="172"/>
      <c r="T531" s="172"/>
      <c r="U531" s="172"/>
      <c r="V531" s="172"/>
      <c r="W531" s="172"/>
      <c r="X531" s="172"/>
      <c r="Y531" s="172"/>
      <c r="Z531" s="172"/>
      <c r="AA531" s="172"/>
      <c r="AB531" s="173"/>
      <c r="AC531" s="173"/>
      <c r="AD531" s="173"/>
      <c r="AE531" s="173"/>
      <c r="AF531" s="173"/>
      <c r="AG531" s="173"/>
      <c r="AH531" s="173"/>
      <c r="AI531" s="173"/>
      <c r="AJ531" s="173"/>
      <c r="AK531" s="173"/>
      <c r="AL531" s="173"/>
      <c r="AM531" s="173"/>
      <c r="AN531" s="173"/>
      <c r="AO531" s="173"/>
      <c r="AP531" s="173"/>
      <c r="AQ531" s="173"/>
      <c r="AR531" s="173"/>
      <c r="AS531" s="173"/>
      <c r="AT531" s="173"/>
      <c r="AU531" s="173"/>
      <c r="AV531" s="173"/>
      <c r="AW531" s="173"/>
      <c r="AX531" s="173"/>
      <c r="AY531" s="173"/>
      <c r="AZ531" s="173"/>
      <c r="BA531" s="173"/>
      <c r="BB531" s="173"/>
      <c r="BC531" s="173"/>
      <c r="BD531" s="172"/>
      <c r="BE531" s="172"/>
      <c r="BF531" s="172"/>
      <c r="BG531" s="172"/>
      <c r="BH531" s="172"/>
      <c r="BI531" s="172"/>
      <c r="BJ531" s="172"/>
      <c r="BK531" s="146"/>
      <c r="BL531" s="146"/>
    </row>
    <row r="532" spans="1:64" x14ac:dyDescent="0.25">
      <c r="A532" s="143"/>
      <c r="B532" s="143"/>
      <c r="C532" s="169"/>
      <c r="D532" s="174"/>
      <c r="E532" s="143"/>
      <c r="F532" s="143"/>
      <c r="G532" s="43"/>
      <c r="H532" s="175"/>
      <c r="I532" s="175"/>
      <c r="J532" s="175"/>
      <c r="K532" s="175"/>
      <c r="L532" s="175"/>
      <c r="M532" s="175"/>
      <c r="N532" s="171"/>
      <c r="O532" s="171"/>
      <c r="P532" s="171"/>
      <c r="Q532" s="171"/>
      <c r="R532" s="171"/>
      <c r="S532" s="172"/>
      <c r="T532" s="172"/>
      <c r="U532" s="172"/>
      <c r="V532" s="172"/>
      <c r="W532" s="172"/>
      <c r="X532" s="172"/>
      <c r="Y532" s="172"/>
      <c r="Z532" s="172"/>
      <c r="AA532" s="172"/>
      <c r="AB532" s="173"/>
      <c r="AC532" s="173"/>
      <c r="AD532" s="173"/>
      <c r="AE532" s="173"/>
      <c r="AF532" s="173"/>
      <c r="AG532" s="173"/>
      <c r="AH532" s="173"/>
      <c r="AI532" s="173"/>
      <c r="AJ532" s="173"/>
      <c r="AK532" s="173"/>
      <c r="AL532" s="173"/>
      <c r="AM532" s="173"/>
      <c r="AN532" s="173"/>
      <c r="AO532" s="173"/>
      <c r="AP532" s="173"/>
      <c r="AQ532" s="173"/>
      <c r="AR532" s="173"/>
      <c r="AS532" s="173"/>
      <c r="AT532" s="173"/>
      <c r="AU532" s="173"/>
      <c r="AV532" s="173"/>
      <c r="AW532" s="173"/>
      <c r="AX532" s="173"/>
      <c r="AY532" s="173"/>
      <c r="AZ532" s="173"/>
      <c r="BA532" s="173"/>
      <c r="BB532" s="173"/>
      <c r="BC532" s="173"/>
      <c r="BD532" s="172"/>
      <c r="BE532" s="172"/>
      <c r="BF532" s="172"/>
      <c r="BG532" s="172"/>
      <c r="BH532" s="172"/>
      <c r="BI532" s="172"/>
      <c r="BJ532" s="172"/>
      <c r="BK532" s="146"/>
      <c r="BL532" s="146"/>
    </row>
    <row r="533" spans="1:64" x14ac:dyDescent="0.25">
      <c r="A533" s="143"/>
      <c r="B533" s="143"/>
      <c r="C533" s="169" t="s">
        <v>38</v>
      </c>
      <c r="D533" s="176"/>
      <c r="E533" s="143"/>
      <c r="F533" s="143"/>
      <c r="G533" s="194">
        <v>-92.125236245943</v>
      </c>
      <c r="H533" s="170"/>
      <c r="I533" s="170"/>
      <c r="J533" s="170"/>
      <c r="K533" s="170"/>
      <c r="L533" s="170"/>
      <c r="M533" s="170"/>
      <c r="N533" s="171"/>
      <c r="O533" s="171"/>
      <c r="P533" s="171"/>
      <c r="Q533" s="171"/>
      <c r="R533" s="171"/>
      <c r="S533" s="172"/>
      <c r="T533" s="172"/>
      <c r="U533" s="172"/>
      <c r="V533" s="172"/>
      <c r="W533" s="172"/>
      <c r="X533" s="172"/>
      <c r="Y533" s="172"/>
      <c r="Z533" s="172"/>
      <c r="AA533" s="172"/>
      <c r="AB533" s="173"/>
      <c r="AC533" s="173"/>
      <c r="AD533" s="173"/>
      <c r="AE533" s="173"/>
      <c r="AF533" s="173"/>
      <c r="AG533" s="173"/>
      <c r="AH533" s="173"/>
      <c r="AI533" s="173"/>
      <c r="AJ533" s="173"/>
      <c r="AK533" s="173"/>
      <c r="AL533" s="173"/>
      <c r="AM533" s="173"/>
      <c r="AN533" s="173"/>
      <c r="AO533" s="173"/>
      <c r="AP533" s="173"/>
      <c r="AQ533" s="173"/>
      <c r="AR533" s="173"/>
      <c r="AS533" s="173"/>
      <c r="AT533" s="173"/>
      <c r="AU533" s="173"/>
      <c r="AV533" s="173"/>
      <c r="AW533" s="173"/>
      <c r="AX533" s="173"/>
      <c r="AY533" s="173"/>
      <c r="AZ533" s="173"/>
      <c r="BA533" s="173"/>
      <c r="BB533" s="173"/>
      <c r="BC533" s="173"/>
      <c r="BD533" s="172"/>
      <c r="BE533" s="172"/>
      <c r="BF533" s="172"/>
      <c r="BG533" s="172"/>
      <c r="BH533" s="172"/>
      <c r="BI533" s="172"/>
      <c r="BJ533" s="172"/>
      <c r="BK533" s="146"/>
      <c r="BL533" s="146"/>
    </row>
    <row r="534" spans="1:64" ht="12.75" customHeight="1" outlineLevel="1" x14ac:dyDescent="0.25">
      <c r="A534" s="143"/>
      <c r="B534" s="143"/>
      <c r="C534" s="143"/>
      <c r="D534" s="174" t="s">
        <v>0</v>
      </c>
      <c r="E534" s="143"/>
      <c r="F534" s="143"/>
      <c r="G534" s="42">
        <v>10.8405183996791</v>
      </c>
      <c r="H534" s="170"/>
      <c r="I534" s="170"/>
      <c r="J534" s="170"/>
      <c r="K534" s="170"/>
      <c r="L534" s="170"/>
      <c r="M534" s="170"/>
      <c r="N534" s="171"/>
      <c r="O534" s="171"/>
      <c r="P534" s="171"/>
      <c r="Q534" s="171"/>
      <c r="R534" s="171"/>
      <c r="S534" s="172"/>
      <c r="T534" s="172"/>
      <c r="U534" s="172"/>
      <c r="V534" s="172"/>
      <c r="W534" s="172"/>
      <c r="X534" s="172"/>
      <c r="Y534" s="172"/>
      <c r="Z534" s="172"/>
      <c r="AA534" s="172"/>
      <c r="AB534" s="173"/>
      <c r="AC534" s="173"/>
      <c r="AD534" s="173"/>
      <c r="AE534" s="173"/>
      <c r="AF534" s="173"/>
      <c r="AG534" s="173"/>
      <c r="AH534" s="173"/>
      <c r="AI534" s="173"/>
      <c r="AJ534" s="173"/>
      <c r="AK534" s="173"/>
      <c r="AL534" s="173"/>
      <c r="AM534" s="173"/>
      <c r="AN534" s="173"/>
      <c r="AO534" s="173"/>
      <c r="AP534" s="173"/>
      <c r="AQ534" s="173"/>
      <c r="AR534" s="173"/>
      <c r="AS534" s="173"/>
      <c r="AT534" s="173"/>
      <c r="AU534" s="173"/>
      <c r="AV534" s="173"/>
      <c r="AW534" s="173"/>
      <c r="AX534" s="173"/>
      <c r="AY534" s="173"/>
      <c r="AZ534" s="173"/>
      <c r="BA534" s="173"/>
      <c r="BB534" s="173"/>
      <c r="BC534" s="173"/>
      <c r="BD534" s="172"/>
      <c r="BE534" s="172"/>
      <c r="BF534" s="172"/>
      <c r="BG534" s="172"/>
      <c r="BH534" s="172"/>
      <c r="BI534" s="172"/>
      <c r="BJ534" s="172"/>
      <c r="BK534" s="146"/>
      <c r="BL534" s="146"/>
    </row>
    <row r="535" spans="1:64" ht="12.75" customHeight="1" outlineLevel="1" x14ac:dyDescent="0.25">
      <c r="A535" s="143"/>
      <c r="B535" s="143"/>
      <c r="C535" s="169"/>
      <c r="D535" s="174" t="s">
        <v>1</v>
      </c>
      <c r="E535" s="143"/>
      <c r="F535" s="143"/>
      <c r="G535" s="42">
        <v>-102.74614573227538</v>
      </c>
      <c r="H535" s="170"/>
      <c r="I535" s="170"/>
      <c r="J535" s="170"/>
      <c r="K535" s="170"/>
      <c r="L535" s="170"/>
      <c r="M535" s="170"/>
      <c r="N535" s="171"/>
      <c r="O535" s="171"/>
      <c r="P535" s="171"/>
      <c r="Q535" s="171"/>
      <c r="R535" s="171"/>
      <c r="S535" s="172"/>
      <c r="T535" s="172"/>
      <c r="U535" s="172"/>
      <c r="V535" s="172"/>
      <c r="W535" s="172"/>
      <c r="X535" s="172"/>
      <c r="Y535" s="172"/>
      <c r="Z535" s="172"/>
      <c r="AA535" s="172"/>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3"/>
      <c r="AY535" s="173"/>
      <c r="AZ535" s="173"/>
      <c r="BA535" s="173"/>
      <c r="BB535" s="173"/>
      <c r="BC535" s="173"/>
      <c r="BD535" s="172"/>
      <c r="BE535" s="172"/>
      <c r="BF535" s="172"/>
      <c r="BG535" s="172"/>
      <c r="BH535" s="172"/>
      <c r="BI535" s="172"/>
      <c r="BJ535" s="172"/>
      <c r="BK535" s="146"/>
      <c r="BL535" s="146"/>
    </row>
    <row r="536" spans="1:64" ht="12.75" customHeight="1" outlineLevel="1" x14ac:dyDescent="0.25">
      <c r="A536" s="143"/>
      <c r="B536" s="143"/>
      <c r="C536" s="169"/>
      <c r="D536" s="174" t="s">
        <v>2</v>
      </c>
      <c r="E536" s="143"/>
      <c r="F536" s="143"/>
      <c r="G536" s="42">
        <v>-1.4688980358209001</v>
      </c>
      <c r="H536" s="170"/>
      <c r="I536" s="170"/>
      <c r="J536" s="170"/>
      <c r="K536" s="170"/>
      <c r="L536" s="170"/>
      <c r="M536" s="170"/>
      <c r="N536" s="171"/>
      <c r="O536" s="171"/>
      <c r="P536" s="171"/>
      <c r="Q536" s="171"/>
      <c r="R536" s="171"/>
      <c r="S536" s="172"/>
      <c r="T536" s="172"/>
      <c r="U536" s="172"/>
      <c r="V536" s="172"/>
      <c r="W536" s="172"/>
      <c r="X536" s="172"/>
      <c r="Y536" s="172"/>
      <c r="Z536" s="172"/>
      <c r="AA536" s="172"/>
      <c r="AB536" s="173"/>
      <c r="AC536" s="173"/>
      <c r="AD536" s="173"/>
      <c r="AE536" s="173"/>
      <c r="AF536" s="173"/>
      <c r="AG536" s="173"/>
      <c r="AH536" s="173"/>
      <c r="AI536" s="173"/>
      <c r="AJ536" s="173"/>
      <c r="AK536" s="173"/>
      <c r="AL536" s="173"/>
      <c r="AM536" s="173"/>
      <c r="AN536" s="173"/>
      <c r="AO536" s="173"/>
      <c r="AP536" s="173"/>
      <c r="AQ536" s="173"/>
      <c r="AR536" s="173"/>
      <c r="AS536" s="173"/>
      <c r="AT536" s="173"/>
      <c r="AU536" s="173"/>
      <c r="AV536" s="173"/>
      <c r="AW536" s="173"/>
      <c r="AX536" s="173"/>
      <c r="AY536" s="173"/>
      <c r="AZ536" s="173"/>
      <c r="BA536" s="173"/>
      <c r="BB536" s="173"/>
      <c r="BC536" s="173"/>
      <c r="BD536" s="172"/>
      <c r="BE536" s="172"/>
      <c r="BF536" s="172"/>
      <c r="BG536" s="172"/>
      <c r="BH536" s="172"/>
      <c r="BI536" s="172"/>
      <c r="BJ536" s="172"/>
      <c r="BK536" s="146"/>
      <c r="BL536" s="146"/>
    </row>
    <row r="537" spans="1:64" ht="12.75" customHeight="1" outlineLevel="1" x14ac:dyDescent="0.25">
      <c r="A537" s="143"/>
      <c r="B537" s="143"/>
      <c r="C537" s="169"/>
      <c r="D537" s="174" t="s">
        <v>3</v>
      </c>
      <c r="E537" s="143"/>
      <c r="F537" s="143"/>
      <c r="G537" s="42">
        <v>0</v>
      </c>
      <c r="H537" s="170"/>
      <c r="I537" s="170"/>
      <c r="J537" s="170"/>
      <c r="K537" s="170"/>
      <c r="L537" s="170"/>
      <c r="M537" s="170"/>
      <c r="N537" s="171"/>
      <c r="O537" s="171"/>
      <c r="P537" s="171"/>
      <c r="Q537" s="171"/>
      <c r="R537" s="171"/>
      <c r="S537" s="172"/>
      <c r="T537" s="172"/>
      <c r="U537" s="172"/>
      <c r="V537" s="172"/>
      <c r="W537" s="172"/>
      <c r="X537" s="172"/>
      <c r="Y537" s="172"/>
      <c r="Z537" s="172"/>
      <c r="AA537" s="172"/>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3"/>
      <c r="AY537" s="173"/>
      <c r="AZ537" s="173"/>
      <c r="BA537" s="173"/>
      <c r="BB537" s="173"/>
      <c r="BC537" s="173"/>
      <c r="BD537" s="172"/>
      <c r="BE537" s="172"/>
      <c r="BF537" s="172"/>
      <c r="BG537" s="172"/>
      <c r="BH537" s="172"/>
      <c r="BI537" s="172"/>
      <c r="BJ537" s="172"/>
      <c r="BK537" s="146"/>
      <c r="BL537" s="146"/>
    </row>
    <row r="538" spans="1:64" ht="12.75" customHeight="1" outlineLevel="1" x14ac:dyDescent="0.25">
      <c r="A538" s="143"/>
      <c r="B538" s="143"/>
      <c r="C538" s="169"/>
      <c r="D538" s="174" t="s">
        <v>4</v>
      </c>
      <c r="E538" s="143"/>
      <c r="F538" s="143"/>
      <c r="G538" s="42">
        <v>-0.52071566113552481</v>
      </c>
      <c r="H538" s="170"/>
      <c r="I538" s="170"/>
      <c r="J538" s="170"/>
      <c r="K538" s="170"/>
      <c r="L538" s="170"/>
      <c r="M538" s="170"/>
      <c r="N538" s="171"/>
      <c r="O538" s="171"/>
      <c r="P538" s="171"/>
      <c r="Q538" s="171"/>
      <c r="R538" s="171"/>
      <c r="S538" s="172"/>
      <c r="T538" s="172"/>
      <c r="U538" s="172"/>
      <c r="V538" s="172"/>
      <c r="W538" s="172"/>
      <c r="X538" s="172"/>
      <c r="Y538" s="172"/>
      <c r="Z538" s="172"/>
      <c r="AA538" s="172"/>
      <c r="AB538" s="173"/>
      <c r="AC538" s="173"/>
      <c r="AD538" s="173"/>
      <c r="AE538" s="173"/>
      <c r="AF538" s="173"/>
      <c r="AG538" s="173"/>
      <c r="AH538" s="173"/>
      <c r="AI538" s="173"/>
      <c r="AJ538" s="173"/>
      <c r="AK538" s="173"/>
      <c r="AL538" s="173"/>
      <c r="AM538" s="173"/>
      <c r="AN538" s="173"/>
      <c r="AO538" s="173"/>
      <c r="AP538" s="173"/>
      <c r="AQ538" s="173"/>
      <c r="AR538" s="173"/>
      <c r="AS538" s="173"/>
      <c r="AT538" s="173"/>
      <c r="AU538" s="173"/>
      <c r="AV538" s="173"/>
      <c r="AW538" s="173"/>
      <c r="AX538" s="173"/>
      <c r="AY538" s="173"/>
      <c r="AZ538" s="173"/>
      <c r="BA538" s="173"/>
      <c r="BB538" s="173"/>
      <c r="BC538" s="173"/>
      <c r="BD538" s="172"/>
      <c r="BE538" s="172"/>
      <c r="BF538" s="172"/>
      <c r="BG538" s="172"/>
      <c r="BH538" s="172"/>
      <c r="BI538" s="172"/>
      <c r="BJ538" s="172"/>
      <c r="BK538" s="146"/>
      <c r="BL538" s="146"/>
    </row>
    <row r="539" spans="1:64" ht="12.75" customHeight="1" outlineLevel="1" x14ac:dyDescent="0.25">
      <c r="A539" s="143"/>
      <c r="B539" s="143"/>
      <c r="C539" s="169"/>
      <c r="D539" s="174" t="s">
        <v>5</v>
      </c>
      <c r="E539" s="143"/>
      <c r="F539" s="143"/>
      <c r="G539" s="42">
        <v>2.9544267620009155</v>
      </c>
      <c r="H539" s="170"/>
      <c r="I539" s="170"/>
      <c r="J539" s="170"/>
      <c r="K539" s="170"/>
      <c r="L539" s="170"/>
      <c r="M539" s="170"/>
      <c r="N539" s="171"/>
      <c r="O539" s="171"/>
      <c r="P539" s="171"/>
      <c r="Q539" s="171"/>
      <c r="R539" s="171"/>
      <c r="S539" s="172"/>
      <c r="T539" s="172"/>
      <c r="U539" s="172"/>
      <c r="V539" s="172"/>
      <c r="W539" s="172"/>
      <c r="X539" s="172"/>
      <c r="Y539" s="172"/>
      <c r="Z539" s="172"/>
      <c r="AA539" s="172"/>
      <c r="AB539" s="173"/>
      <c r="AC539" s="173"/>
      <c r="AD539" s="173"/>
      <c r="AE539" s="173"/>
      <c r="AF539" s="173"/>
      <c r="AG539" s="173"/>
      <c r="AH539" s="173"/>
      <c r="AI539" s="173"/>
      <c r="AJ539" s="173"/>
      <c r="AK539" s="173"/>
      <c r="AL539" s="173"/>
      <c r="AM539" s="173"/>
      <c r="AN539" s="173"/>
      <c r="AO539" s="173"/>
      <c r="AP539" s="173"/>
      <c r="AQ539" s="173"/>
      <c r="AR539" s="173"/>
      <c r="AS539" s="173"/>
      <c r="AT539" s="173"/>
      <c r="AU539" s="173"/>
      <c r="AV539" s="173"/>
      <c r="AW539" s="173"/>
      <c r="AX539" s="173"/>
      <c r="AY539" s="173"/>
      <c r="AZ539" s="173"/>
      <c r="BA539" s="173"/>
      <c r="BB539" s="173"/>
      <c r="BC539" s="173"/>
      <c r="BD539" s="172"/>
      <c r="BE539" s="172"/>
      <c r="BF539" s="172"/>
      <c r="BG539" s="172"/>
      <c r="BH539" s="172"/>
      <c r="BI539" s="172"/>
      <c r="BJ539" s="172"/>
      <c r="BK539" s="146"/>
      <c r="BL539" s="146"/>
    </row>
    <row r="540" spans="1:64" ht="12.75" customHeight="1" outlineLevel="1" x14ac:dyDescent="0.25">
      <c r="A540" s="143"/>
      <c r="B540" s="143"/>
      <c r="C540" s="169"/>
      <c r="D540" s="174" t="s">
        <v>6</v>
      </c>
      <c r="E540" s="143"/>
      <c r="F540" s="143"/>
      <c r="G540" s="42">
        <v>-1.1844219783912084</v>
      </c>
      <c r="H540" s="170"/>
      <c r="I540" s="170"/>
      <c r="J540" s="170"/>
      <c r="K540" s="170"/>
      <c r="L540" s="170"/>
      <c r="M540" s="170"/>
      <c r="N540" s="171"/>
      <c r="O540" s="171"/>
      <c r="P540" s="171"/>
      <c r="Q540" s="171"/>
      <c r="R540" s="171"/>
      <c r="S540" s="172"/>
      <c r="T540" s="172"/>
      <c r="U540" s="172"/>
      <c r="V540" s="172"/>
      <c r="W540" s="172"/>
      <c r="X540" s="172"/>
      <c r="Y540" s="172"/>
      <c r="Z540" s="172"/>
      <c r="AA540" s="172"/>
      <c r="AB540" s="173"/>
      <c r="AC540" s="173"/>
      <c r="AD540" s="173"/>
      <c r="AE540" s="173"/>
      <c r="AF540" s="173"/>
      <c r="AG540" s="173"/>
      <c r="AH540" s="173"/>
      <c r="AI540" s="173"/>
      <c r="AJ540" s="173"/>
      <c r="AK540" s="173"/>
      <c r="AL540" s="173"/>
      <c r="AM540" s="173"/>
      <c r="AN540" s="173"/>
      <c r="AO540" s="173"/>
      <c r="AP540" s="173"/>
      <c r="AQ540" s="173"/>
      <c r="AR540" s="173"/>
      <c r="AS540" s="173"/>
      <c r="AT540" s="173"/>
      <c r="AU540" s="173"/>
      <c r="AV540" s="173"/>
      <c r="AW540" s="173"/>
      <c r="AX540" s="173"/>
      <c r="AY540" s="173"/>
      <c r="AZ540" s="173"/>
      <c r="BA540" s="173"/>
      <c r="BB540" s="173"/>
      <c r="BC540" s="173"/>
      <c r="BD540" s="172"/>
      <c r="BE540" s="172"/>
      <c r="BF540" s="172"/>
      <c r="BG540" s="172"/>
      <c r="BH540" s="172"/>
      <c r="BI540" s="172"/>
      <c r="BJ540" s="172"/>
      <c r="BK540" s="146"/>
      <c r="BL540" s="146"/>
    </row>
    <row r="541" spans="1:64" ht="12.75" customHeight="1" outlineLevel="1" x14ac:dyDescent="0.25">
      <c r="A541" s="143"/>
      <c r="B541" s="143"/>
      <c r="C541" s="169"/>
      <c r="D541" s="174" t="s">
        <v>7</v>
      </c>
      <c r="E541" s="143"/>
      <c r="F541" s="143"/>
      <c r="G541" s="42">
        <v>0</v>
      </c>
      <c r="H541" s="170"/>
      <c r="I541" s="170"/>
      <c r="J541" s="170"/>
      <c r="K541" s="170"/>
      <c r="L541" s="170"/>
      <c r="M541" s="170"/>
      <c r="N541" s="171"/>
      <c r="O541" s="171"/>
      <c r="P541" s="171"/>
      <c r="Q541" s="171"/>
      <c r="R541" s="171"/>
      <c r="S541" s="172"/>
      <c r="T541" s="172"/>
      <c r="U541" s="172"/>
      <c r="V541" s="172"/>
      <c r="W541" s="172"/>
      <c r="X541" s="172"/>
      <c r="Y541" s="172"/>
      <c r="Z541" s="172"/>
      <c r="AA541" s="172"/>
      <c r="AB541" s="173"/>
      <c r="AC541" s="173"/>
      <c r="AD541" s="173"/>
      <c r="AE541" s="173"/>
      <c r="AF541" s="173"/>
      <c r="AG541" s="173"/>
      <c r="AH541" s="173"/>
      <c r="AI541" s="173"/>
      <c r="AJ541" s="173"/>
      <c r="AK541" s="173"/>
      <c r="AL541" s="173"/>
      <c r="AM541" s="173"/>
      <c r="AN541" s="173"/>
      <c r="AO541" s="173"/>
      <c r="AP541" s="173"/>
      <c r="AQ541" s="173"/>
      <c r="AR541" s="173"/>
      <c r="AS541" s="173"/>
      <c r="AT541" s="173"/>
      <c r="AU541" s="173"/>
      <c r="AV541" s="173"/>
      <c r="AW541" s="173"/>
      <c r="AX541" s="173"/>
      <c r="AY541" s="173"/>
      <c r="AZ541" s="173"/>
      <c r="BA541" s="173"/>
      <c r="BB541" s="173"/>
      <c r="BC541" s="173"/>
      <c r="BD541" s="172"/>
      <c r="BE541" s="172"/>
      <c r="BF541" s="172"/>
      <c r="BG541" s="172"/>
      <c r="BH541" s="172"/>
      <c r="BI541" s="172"/>
      <c r="BJ541" s="172"/>
      <c r="BK541" s="146"/>
      <c r="BL541" s="146"/>
    </row>
    <row r="542" spans="1:64" ht="12.75" customHeight="1" outlineLevel="1" x14ac:dyDescent="0.25">
      <c r="A542" s="143"/>
      <c r="B542" s="143"/>
      <c r="C542" s="169"/>
      <c r="D542" s="174" t="s">
        <v>8</v>
      </c>
      <c r="E542" s="143"/>
      <c r="F542" s="143"/>
      <c r="G542" s="42">
        <v>0</v>
      </c>
      <c r="H542" s="170"/>
      <c r="I542" s="170"/>
      <c r="J542" s="170"/>
      <c r="K542" s="170"/>
      <c r="L542" s="170"/>
      <c r="M542" s="170"/>
      <c r="N542" s="171"/>
      <c r="O542" s="171"/>
      <c r="P542" s="171"/>
      <c r="Q542" s="171"/>
      <c r="R542" s="171"/>
      <c r="S542" s="172"/>
      <c r="T542" s="172"/>
      <c r="U542" s="172"/>
      <c r="V542" s="172"/>
      <c r="W542" s="172"/>
      <c r="X542" s="172"/>
      <c r="Y542" s="172"/>
      <c r="Z542" s="172"/>
      <c r="AA542" s="172"/>
      <c r="AB542" s="173"/>
      <c r="AC542" s="173"/>
      <c r="AD542" s="173"/>
      <c r="AE542" s="173"/>
      <c r="AF542" s="173"/>
      <c r="AG542" s="173"/>
      <c r="AH542" s="173"/>
      <c r="AI542" s="173"/>
      <c r="AJ542" s="173"/>
      <c r="AK542" s="173"/>
      <c r="AL542" s="173"/>
      <c r="AM542" s="173"/>
      <c r="AN542" s="173"/>
      <c r="AO542" s="173"/>
      <c r="AP542" s="173"/>
      <c r="AQ542" s="173"/>
      <c r="AR542" s="173"/>
      <c r="AS542" s="173"/>
      <c r="AT542" s="173"/>
      <c r="AU542" s="173"/>
      <c r="AV542" s="173"/>
      <c r="AW542" s="173"/>
      <c r="AX542" s="173"/>
      <c r="AY542" s="173"/>
      <c r="AZ542" s="173"/>
      <c r="BA542" s="173"/>
      <c r="BB542" s="173"/>
      <c r="BC542" s="173"/>
      <c r="BD542" s="172"/>
      <c r="BE542" s="172"/>
      <c r="BF542" s="172"/>
      <c r="BG542" s="172"/>
      <c r="BH542" s="172"/>
      <c r="BI542" s="172"/>
      <c r="BJ542" s="172"/>
      <c r="BK542" s="146"/>
      <c r="BL542" s="146"/>
    </row>
    <row r="543" spans="1:64" ht="12.75" customHeight="1" outlineLevel="1" x14ac:dyDescent="0.25">
      <c r="A543" s="143"/>
      <c r="B543" s="143"/>
      <c r="C543" s="169"/>
      <c r="D543" s="174" t="s">
        <v>14</v>
      </c>
      <c r="E543" s="143"/>
      <c r="F543" s="143"/>
      <c r="G543" s="42">
        <v>0</v>
      </c>
      <c r="H543" s="170"/>
      <c r="I543" s="170"/>
      <c r="J543" s="170"/>
      <c r="K543" s="170"/>
      <c r="L543" s="170"/>
      <c r="M543" s="170"/>
      <c r="N543" s="171"/>
      <c r="O543" s="171"/>
      <c r="P543" s="171"/>
      <c r="Q543" s="171"/>
      <c r="R543" s="171"/>
      <c r="S543" s="172"/>
      <c r="T543" s="172"/>
      <c r="U543" s="172"/>
      <c r="V543" s="172"/>
      <c r="W543" s="172"/>
      <c r="X543" s="172"/>
      <c r="Y543" s="172"/>
      <c r="Z543" s="172"/>
      <c r="AA543" s="172"/>
      <c r="AB543" s="173"/>
      <c r="AC543" s="173"/>
      <c r="AD543" s="173"/>
      <c r="AE543" s="173"/>
      <c r="AF543" s="173"/>
      <c r="AG543" s="173"/>
      <c r="AH543" s="173"/>
      <c r="AI543" s="173"/>
      <c r="AJ543" s="173"/>
      <c r="AK543" s="173"/>
      <c r="AL543" s="173"/>
      <c r="AM543" s="173"/>
      <c r="AN543" s="173"/>
      <c r="AO543" s="173"/>
      <c r="AP543" s="173"/>
      <c r="AQ543" s="173"/>
      <c r="AR543" s="173"/>
      <c r="AS543" s="173"/>
      <c r="AT543" s="173"/>
      <c r="AU543" s="173"/>
      <c r="AV543" s="173"/>
      <c r="AW543" s="173"/>
      <c r="AX543" s="173"/>
      <c r="AY543" s="173"/>
      <c r="AZ543" s="173"/>
      <c r="BA543" s="173"/>
      <c r="BB543" s="173"/>
      <c r="BC543" s="173"/>
      <c r="BD543" s="172"/>
      <c r="BE543" s="172"/>
      <c r="BF543" s="172"/>
      <c r="BG543" s="172"/>
      <c r="BH543" s="172"/>
      <c r="BI543" s="172"/>
      <c r="BJ543" s="172"/>
      <c r="BK543" s="146"/>
      <c r="BL543" s="146"/>
    </row>
    <row r="544" spans="1:64" ht="12.75" customHeight="1" outlineLevel="1" x14ac:dyDescent="0.25">
      <c r="A544" s="143"/>
      <c r="B544" s="143"/>
      <c r="C544" s="169"/>
      <c r="D544" s="174">
        <v>0</v>
      </c>
      <c r="E544" s="143"/>
      <c r="F544" s="143"/>
      <c r="G544" s="42">
        <v>0</v>
      </c>
      <c r="H544" s="170"/>
      <c r="I544" s="170"/>
      <c r="J544" s="170"/>
      <c r="K544" s="170"/>
      <c r="L544" s="170"/>
      <c r="M544" s="170"/>
      <c r="N544" s="171"/>
      <c r="O544" s="171"/>
      <c r="P544" s="171"/>
      <c r="Q544" s="171"/>
      <c r="R544" s="171"/>
      <c r="S544" s="172"/>
      <c r="T544" s="172"/>
      <c r="U544" s="172"/>
      <c r="V544" s="172"/>
      <c r="W544" s="172"/>
      <c r="X544" s="172"/>
      <c r="Y544" s="172"/>
      <c r="Z544" s="172"/>
      <c r="AA544" s="172"/>
      <c r="AB544" s="173"/>
      <c r="AC544" s="173"/>
      <c r="AD544" s="173"/>
      <c r="AE544" s="173"/>
      <c r="AF544" s="173"/>
      <c r="AG544" s="173"/>
      <c r="AH544" s="173"/>
      <c r="AI544" s="173"/>
      <c r="AJ544" s="173"/>
      <c r="AK544" s="173"/>
      <c r="AL544" s="173"/>
      <c r="AM544" s="173"/>
      <c r="AN544" s="173"/>
      <c r="AO544" s="173"/>
      <c r="AP544" s="173"/>
      <c r="AQ544" s="173"/>
      <c r="AR544" s="173"/>
      <c r="AS544" s="173"/>
      <c r="AT544" s="173"/>
      <c r="AU544" s="173"/>
      <c r="AV544" s="173"/>
      <c r="AW544" s="173"/>
      <c r="AX544" s="173"/>
      <c r="AY544" s="173"/>
      <c r="AZ544" s="173"/>
      <c r="BA544" s="173"/>
      <c r="BB544" s="173"/>
      <c r="BC544" s="173"/>
      <c r="BD544" s="172"/>
      <c r="BE544" s="172"/>
      <c r="BF544" s="172"/>
      <c r="BG544" s="172"/>
      <c r="BH544" s="172"/>
      <c r="BI544" s="172"/>
      <c r="BJ544" s="172"/>
      <c r="BK544" s="146"/>
      <c r="BL544" s="146"/>
    </row>
    <row r="545" spans="1:64" ht="12.75" customHeight="1" outlineLevel="1" x14ac:dyDescent="0.25">
      <c r="A545" s="143"/>
      <c r="B545" s="143"/>
      <c r="C545" s="169"/>
      <c r="D545" s="174">
        <v>0</v>
      </c>
      <c r="E545" s="143"/>
      <c r="F545" s="143"/>
      <c r="G545" s="42">
        <v>0</v>
      </c>
      <c r="H545" s="170"/>
      <c r="I545" s="170"/>
      <c r="J545" s="170"/>
      <c r="K545" s="170"/>
      <c r="L545" s="170"/>
      <c r="M545" s="170"/>
      <c r="N545" s="171"/>
      <c r="O545" s="171"/>
      <c r="P545" s="171"/>
      <c r="Q545" s="171"/>
      <c r="R545" s="171"/>
      <c r="S545" s="172"/>
      <c r="T545" s="172"/>
      <c r="U545" s="172"/>
      <c r="V545" s="172"/>
      <c r="W545" s="172"/>
      <c r="X545" s="172"/>
      <c r="Y545" s="172"/>
      <c r="Z545" s="172"/>
      <c r="AA545" s="172"/>
      <c r="AB545" s="173"/>
      <c r="AC545" s="173"/>
      <c r="AD545" s="173"/>
      <c r="AE545" s="173"/>
      <c r="AF545" s="173"/>
      <c r="AG545" s="173"/>
      <c r="AH545" s="173"/>
      <c r="AI545" s="173"/>
      <c r="AJ545" s="173"/>
      <c r="AK545" s="173"/>
      <c r="AL545" s="173"/>
      <c r="AM545" s="173"/>
      <c r="AN545" s="173"/>
      <c r="AO545" s="173"/>
      <c r="AP545" s="173"/>
      <c r="AQ545" s="173"/>
      <c r="AR545" s="173"/>
      <c r="AS545" s="173"/>
      <c r="AT545" s="173"/>
      <c r="AU545" s="173"/>
      <c r="AV545" s="173"/>
      <c r="AW545" s="173"/>
      <c r="AX545" s="173"/>
      <c r="AY545" s="173"/>
      <c r="AZ545" s="173"/>
      <c r="BA545" s="173"/>
      <c r="BB545" s="173"/>
      <c r="BC545" s="173"/>
      <c r="BD545" s="172"/>
      <c r="BE545" s="172"/>
      <c r="BF545" s="172"/>
      <c r="BG545" s="172"/>
      <c r="BH545" s="172"/>
      <c r="BI545" s="172"/>
      <c r="BJ545" s="172"/>
      <c r="BK545" s="146"/>
      <c r="BL545" s="146"/>
    </row>
    <row r="546" spans="1:64" ht="12.75" customHeight="1" outlineLevel="1" x14ac:dyDescent="0.25">
      <c r="A546" s="143"/>
      <c r="B546" s="143"/>
      <c r="C546" s="169"/>
      <c r="D546" s="174">
        <v>0</v>
      </c>
      <c r="E546" s="143"/>
      <c r="F546" s="143"/>
      <c r="G546" s="42">
        <v>0</v>
      </c>
      <c r="H546" s="170"/>
      <c r="I546" s="170"/>
      <c r="J546" s="170"/>
      <c r="K546" s="170"/>
      <c r="L546" s="170"/>
      <c r="M546" s="170"/>
      <c r="N546" s="171"/>
      <c r="O546" s="171"/>
      <c r="P546" s="171"/>
      <c r="Q546" s="171"/>
      <c r="R546" s="171"/>
      <c r="S546" s="172"/>
      <c r="T546" s="172"/>
      <c r="U546" s="172"/>
      <c r="V546" s="172"/>
      <c r="W546" s="172"/>
      <c r="X546" s="172"/>
      <c r="Y546" s="172"/>
      <c r="Z546" s="172"/>
      <c r="AA546" s="172"/>
      <c r="AB546" s="173"/>
      <c r="AC546" s="173"/>
      <c r="AD546" s="173"/>
      <c r="AE546" s="173"/>
      <c r="AF546" s="173"/>
      <c r="AG546" s="173"/>
      <c r="AH546" s="173"/>
      <c r="AI546" s="173"/>
      <c r="AJ546" s="173"/>
      <c r="AK546" s="173"/>
      <c r="AL546" s="173"/>
      <c r="AM546" s="173"/>
      <c r="AN546" s="173"/>
      <c r="AO546" s="173"/>
      <c r="AP546" s="173"/>
      <c r="AQ546" s="173"/>
      <c r="AR546" s="173"/>
      <c r="AS546" s="173"/>
      <c r="AT546" s="173"/>
      <c r="AU546" s="173"/>
      <c r="AV546" s="173"/>
      <c r="AW546" s="173"/>
      <c r="AX546" s="173"/>
      <c r="AY546" s="173"/>
      <c r="AZ546" s="173"/>
      <c r="BA546" s="173"/>
      <c r="BB546" s="173"/>
      <c r="BC546" s="173"/>
      <c r="BD546" s="172"/>
      <c r="BE546" s="172"/>
      <c r="BF546" s="172"/>
      <c r="BG546" s="172"/>
      <c r="BH546" s="172"/>
      <c r="BI546" s="172"/>
      <c r="BJ546" s="172"/>
      <c r="BK546" s="146"/>
      <c r="BL546" s="146"/>
    </row>
    <row r="547" spans="1:64" ht="12.75" customHeight="1" outlineLevel="1" x14ac:dyDescent="0.25">
      <c r="A547" s="143"/>
      <c r="B547" s="143"/>
      <c r="C547" s="169"/>
      <c r="D547" s="174">
        <v>0</v>
      </c>
      <c r="E547" s="143"/>
      <c r="F547" s="143"/>
      <c r="G547" s="42">
        <v>0</v>
      </c>
      <c r="H547" s="170"/>
      <c r="I547" s="170"/>
      <c r="J547" s="170"/>
      <c r="K547" s="170"/>
      <c r="L547" s="170"/>
      <c r="M547" s="170"/>
      <c r="N547" s="171"/>
      <c r="O547" s="171"/>
      <c r="P547" s="171"/>
      <c r="Q547" s="171"/>
      <c r="R547" s="171"/>
      <c r="S547" s="172"/>
      <c r="T547" s="172"/>
      <c r="U547" s="172"/>
      <c r="V547" s="172"/>
      <c r="W547" s="172"/>
      <c r="X547" s="172"/>
      <c r="Y547" s="172"/>
      <c r="Z547" s="172"/>
      <c r="AA547" s="172"/>
      <c r="AB547" s="173"/>
      <c r="AC547" s="173"/>
      <c r="AD547" s="173"/>
      <c r="AE547" s="173"/>
      <c r="AF547" s="173"/>
      <c r="AG547" s="173"/>
      <c r="AH547" s="173"/>
      <c r="AI547" s="173"/>
      <c r="AJ547" s="173"/>
      <c r="AK547" s="173"/>
      <c r="AL547" s="173"/>
      <c r="AM547" s="173"/>
      <c r="AN547" s="173"/>
      <c r="AO547" s="173"/>
      <c r="AP547" s="173"/>
      <c r="AQ547" s="173"/>
      <c r="AR547" s="173"/>
      <c r="AS547" s="173"/>
      <c r="AT547" s="173"/>
      <c r="AU547" s="173"/>
      <c r="AV547" s="173"/>
      <c r="AW547" s="173"/>
      <c r="AX547" s="173"/>
      <c r="AY547" s="173"/>
      <c r="AZ547" s="173"/>
      <c r="BA547" s="173"/>
      <c r="BB547" s="173"/>
      <c r="BC547" s="173"/>
      <c r="BD547" s="172"/>
      <c r="BE547" s="172"/>
      <c r="BF547" s="172"/>
      <c r="BG547" s="172"/>
      <c r="BH547" s="172"/>
      <c r="BI547" s="172"/>
      <c r="BJ547" s="172"/>
      <c r="BK547" s="146"/>
      <c r="BL547" s="146"/>
    </row>
    <row r="548" spans="1:64" ht="12.75" customHeight="1" outlineLevel="1" x14ac:dyDescent="0.25">
      <c r="A548" s="143"/>
      <c r="B548" s="143"/>
      <c r="C548" s="169"/>
      <c r="D548" s="174">
        <v>0</v>
      </c>
      <c r="E548" s="143"/>
      <c r="F548" s="143"/>
      <c r="G548" s="42">
        <v>0</v>
      </c>
      <c r="H548" s="170"/>
      <c r="I548" s="170"/>
      <c r="J548" s="170"/>
      <c r="K548" s="170"/>
      <c r="L548" s="170"/>
      <c r="M548" s="170"/>
      <c r="N548" s="171"/>
      <c r="O548" s="171"/>
      <c r="P548" s="171"/>
      <c r="Q548" s="171"/>
      <c r="R548" s="171"/>
      <c r="S548" s="172"/>
      <c r="T548" s="172"/>
      <c r="U548" s="172"/>
      <c r="V548" s="172"/>
      <c r="W548" s="172"/>
      <c r="X548" s="172"/>
      <c r="Y548" s="172"/>
      <c r="Z548" s="172"/>
      <c r="AA548" s="172"/>
      <c r="AB548" s="173"/>
      <c r="AC548" s="173"/>
      <c r="AD548" s="173"/>
      <c r="AE548" s="173"/>
      <c r="AF548" s="173"/>
      <c r="AG548" s="173"/>
      <c r="AH548" s="173"/>
      <c r="AI548" s="173"/>
      <c r="AJ548" s="173"/>
      <c r="AK548" s="173"/>
      <c r="AL548" s="173"/>
      <c r="AM548" s="173"/>
      <c r="AN548" s="173"/>
      <c r="AO548" s="173"/>
      <c r="AP548" s="173"/>
      <c r="AQ548" s="173"/>
      <c r="AR548" s="173"/>
      <c r="AS548" s="173"/>
      <c r="AT548" s="173"/>
      <c r="AU548" s="173"/>
      <c r="AV548" s="173"/>
      <c r="AW548" s="173"/>
      <c r="AX548" s="173"/>
      <c r="AY548" s="173"/>
      <c r="AZ548" s="173"/>
      <c r="BA548" s="173"/>
      <c r="BB548" s="173"/>
      <c r="BC548" s="173"/>
      <c r="BD548" s="172"/>
      <c r="BE548" s="172"/>
      <c r="BF548" s="172"/>
      <c r="BG548" s="172"/>
      <c r="BH548" s="172"/>
      <c r="BI548" s="172"/>
      <c r="BJ548" s="172"/>
      <c r="BK548" s="146"/>
      <c r="BL548" s="146"/>
    </row>
    <row r="549" spans="1:64" ht="12.75" customHeight="1" outlineLevel="1" x14ac:dyDescent="0.25">
      <c r="A549" s="143"/>
      <c r="B549" s="143"/>
      <c r="C549" s="169"/>
      <c r="D549" s="174">
        <v>0</v>
      </c>
      <c r="E549" s="143"/>
      <c r="F549" s="143"/>
      <c r="G549" s="42">
        <v>0</v>
      </c>
      <c r="H549" s="170"/>
      <c r="I549" s="170"/>
      <c r="J549" s="170"/>
      <c r="K549" s="170"/>
      <c r="L549" s="170"/>
      <c r="M549" s="170"/>
      <c r="N549" s="171"/>
      <c r="O549" s="171"/>
      <c r="P549" s="171"/>
      <c r="Q549" s="171"/>
      <c r="R549" s="171"/>
      <c r="S549" s="172"/>
      <c r="T549" s="172"/>
      <c r="U549" s="172"/>
      <c r="V549" s="172"/>
      <c r="W549" s="172"/>
      <c r="X549" s="172"/>
      <c r="Y549" s="172"/>
      <c r="Z549" s="172"/>
      <c r="AA549" s="172"/>
      <c r="AB549" s="173"/>
      <c r="AC549" s="173"/>
      <c r="AD549" s="173"/>
      <c r="AE549" s="173"/>
      <c r="AF549" s="173"/>
      <c r="AG549" s="173"/>
      <c r="AH549" s="173"/>
      <c r="AI549" s="173"/>
      <c r="AJ549" s="173"/>
      <c r="AK549" s="173"/>
      <c r="AL549" s="173"/>
      <c r="AM549" s="173"/>
      <c r="AN549" s="173"/>
      <c r="AO549" s="173"/>
      <c r="AP549" s="173"/>
      <c r="AQ549" s="173"/>
      <c r="AR549" s="173"/>
      <c r="AS549" s="173"/>
      <c r="AT549" s="173"/>
      <c r="AU549" s="173"/>
      <c r="AV549" s="173"/>
      <c r="AW549" s="173"/>
      <c r="AX549" s="173"/>
      <c r="AY549" s="173"/>
      <c r="AZ549" s="173"/>
      <c r="BA549" s="173"/>
      <c r="BB549" s="173"/>
      <c r="BC549" s="173"/>
      <c r="BD549" s="172"/>
      <c r="BE549" s="172"/>
      <c r="BF549" s="172"/>
      <c r="BG549" s="172"/>
      <c r="BH549" s="172"/>
      <c r="BI549" s="172"/>
      <c r="BJ549" s="172"/>
      <c r="BK549" s="146"/>
      <c r="BL549" s="146"/>
    </row>
    <row r="550" spans="1:64" ht="12.75" customHeight="1" outlineLevel="1" x14ac:dyDescent="0.25">
      <c r="A550" s="143"/>
      <c r="B550" s="143"/>
      <c r="C550" s="169"/>
      <c r="D550" s="174">
        <v>0</v>
      </c>
      <c r="E550" s="143"/>
      <c r="F550" s="143"/>
      <c r="G550" s="42">
        <v>0</v>
      </c>
      <c r="H550" s="170"/>
      <c r="I550" s="170"/>
      <c r="J550" s="170"/>
      <c r="K550" s="170"/>
      <c r="L550" s="170"/>
      <c r="M550" s="170"/>
      <c r="N550" s="171"/>
      <c r="O550" s="171"/>
      <c r="P550" s="171"/>
      <c r="Q550" s="171"/>
      <c r="R550" s="171"/>
      <c r="S550" s="172"/>
      <c r="T550" s="172"/>
      <c r="U550" s="172"/>
      <c r="V550" s="172"/>
      <c r="W550" s="172"/>
      <c r="X550" s="172"/>
      <c r="Y550" s="172"/>
      <c r="Z550" s="172"/>
      <c r="AA550" s="172"/>
      <c r="AB550" s="173"/>
      <c r="AC550" s="173"/>
      <c r="AD550" s="173"/>
      <c r="AE550" s="173"/>
      <c r="AF550" s="173"/>
      <c r="AG550" s="173"/>
      <c r="AH550" s="173"/>
      <c r="AI550" s="173"/>
      <c r="AJ550" s="173"/>
      <c r="AK550" s="173"/>
      <c r="AL550" s="173"/>
      <c r="AM550" s="173"/>
      <c r="AN550" s="173"/>
      <c r="AO550" s="173"/>
      <c r="AP550" s="173"/>
      <c r="AQ550" s="173"/>
      <c r="AR550" s="173"/>
      <c r="AS550" s="173"/>
      <c r="AT550" s="173"/>
      <c r="AU550" s="173"/>
      <c r="AV550" s="173"/>
      <c r="AW550" s="173"/>
      <c r="AX550" s="173"/>
      <c r="AY550" s="173"/>
      <c r="AZ550" s="173"/>
      <c r="BA550" s="173"/>
      <c r="BB550" s="173"/>
      <c r="BC550" s="173"/>
      <c r="BD550" s="172"/>
      <c r="BE550" s="172"/>
      <c r="BF550" s="172"/>
      <c r="BG550" s="172"/>
      <c r="BH550" s="172"/>
      <c r="BI550" s="172"/>
      <c r="BJ550" s="172"/>
      <c r="BK550" s="146"/>
      <c r="BL550" s="146"/>
    </row>
    <row r="551" spans="1:64" ht="12.75" customHeight="1" outlineLevel="1" x14ac:dyDescent="0.25">
      <c r="A551" s="143"/>
      <c r="B551" s="143"/>
      <c r="C551" s="169"/>
      <c r="D551" s="174">
        <v>0</v>
      </c>
      <c r="E551" s="143"/>
      <c r="F551" s="143"/>
      <c r="G551" s="42">
        <v>0</v>
      </c>
      <c r="H551" s="170"/>
      <c r="I551" s="170"/>
      <c r="J551" s="170"/>
      <c r="K551" s="170"/>
      <c r="L551" s="170"/>
      <c r="M551" s="170"/>
      <c r="N551" s="171"/>
      <c r="O551" s="171"/>
      <c r="P551" s="171"/>
      <c r="Q551" s="171"/>
      <c r="R551" s="171"/>
      <c r="S551" s="172"/>
      <c r="T551" s="172"/>
      <c r="U551" s="172"/>
      <c r="V551" s="172"/>
      <c r="W551" s="172"/>
      <c r="X551" s="172"/>
      <c r="Y551" s="172"/>
      <c r="Z551" s="172"/>
      <c r="AA551" s="172"/>
      <c r="AB551" s="173"/>
      <c r="AC551" s="173"/>
      <c r="AD551" s="173"/>
      <c r="AE551" s="173"/>
      <c r="AF551" s="173"/>
      <c r="AG551" s="173"/>
      <c r="AH551" s="173"/>
      <c r="AI551" s="173"/>
      <c r="AJ551" s="173"/>
      <c r="AK551" s="173"/>
      <c r="AL551" s="173"/>
      <c r="AM551" s="173"/>
      <c r="AN551" s="173"/>
      <c r="AO551" s="173"/>
      <c r="AP551" s="173"/>
      <c r="AQ551" s="173"/>
      <c r="AR551" s="173"/>
      <c r="AS551" s="173"/>
      <c r="AT551" s="173"/>
      <c r="AU551" s="173"/>
      <c r="AV551" s="173"/>
      <c r="AW551" s="173"/>
      <c r="AX551" s="173"/>
      <c r="AY551" s="173"/>
      <c r="AZ551" s="173"/>
      <c r="BA551" s="173"/>
      <c r="BB551" s="173"/>
      <c r="BC551" s="173"/>
      <c r="BD551" s="172"/>
      <c r="BE551" s="172"/>
      <c r="BF551" s="172"/>
      <c r="BG551" s="172"/>
      <c r="BH551" s="172"/>
      <c r="BI551" s="172"/>
      <c r="BJ551" s="172"/>
      <c r="BK551" s="146"/>
      <c r="BL551" s="146"/>
    </row>
    <row r="552" spans="1:64" ht="12.75" customHeight="1" outlineLevel="1" x14ac:dyDescent="0.25">
      <c r="A552" s="143"/>
      <c r="B552" s="143"/>
      <c r="C552" s="169"/>
      <c r="D552" s="174">
        <v>0</v>
      </c>
      <c r="E552" s="143"/>
      <c r="F552" s="143"/>
      <c r="G552" s="42">
        <v>0</v>
      </c>
      <c r="H552" s="170"/>
      <c r="I552" s="170"/>
      <c r="J552" s="170"/>
      <c r="K552" s="170"/>
      <c r="L552" s="170"/>
      <c r="M552" s="170"/>
      <c r="N552" s="171"/>
      <c r="O552" s="171"/>
      <c r="P552" s="171"/>
      <c r="Q552" s="171"/>
      <c r="R552" s="171"/>
      <c r="S552" s="172"/>
      <c r="T552" s="172"/>
      <c r="U552" s="172"/>
      <c r="V552" s="172"/>
      <c r="W552" s="172"/>
      <c r="X552" s="172"/>
      <c r="Y552" s="172"/>
      <c r="Z552" s="172"/>
      <c r="AA552" s="172"/>
      <c r="AB552" s="173"/>
      <c r="AC552" s="173"/>
      <c r="AD552" s="173"/>
      <c r="AE552" s="173"/>
      <c r="AF552" s="173"/>
      <c r="AG552" s="173"/>
      <c r="AH552" s="173"/>
      <c r="AI552" s="173"/>
      <c r="AJ552" s="173"/>
      <c r="AK552" s="173"/>
      <c r="AL552" s="173"/>
      <c r="AM552" s="173"/>
      <c r="AN552" s="173"/>
      <c r="AO552" s="173"/>
      <c r="AP552" s="173"/>
      <c r="AQ552" s="173"/>
      <c r="AR552" s="173"/>
      <c r="AS552" s="173"/>
      <c r="AT552" s="173"/>
      <c r="AU552" s="173"/>
      <c r="AV552" s="173"/>
      <c r="AW552" s="173"/>
      <c r="AX552" s="173"/>
      <c r="AY552" s="173"/>
      <c r="AZ552" s="173"/>
      <c r="BA552" s="173"/>
      <c r="BB552" s="173"/>
      <c r="BC552" s="173"/>
      <c r="BD552" s="172"/>
      <c r="BE552" s="172"/>
      <c r="BF552" s="172"/>
      <c r="BG552" s="172"/>
      <c r="BH552" s="172"/>
      <c r="BI552" s="172"/>
      <c r="BJ552" s="172"/>
      <c r="BK552" s="146"/>
      <c r="BL552" s="146"/>
    </row>
    <row r="553" spans="1:64" ht="12.75" customHeight="1" outlineLevel="1" x14ac:dyDescent="0.25">
      <c r="A553" s="143"/>
      <c r="B553" s="143"/>
      <c r="C553" s="169"/>
      <c r="D553" s="174">
        <v>0</v>
      </c>
      <c r="E553" s="143"/>
      <c r="F553" s="143"/>
      <c r="G553" s="42">
        <v>0</v>
      </c>
      <c r="H553" s="170"/>
      <c r="I553" s="170"/>
      <c r="J553" s="170"/>
      <c r="K553" s="170"/>
      <c r="L553" s="170"/>
      <c r="M553" s="170"/>
      <c r="N553" s="171"/>
      <c r="O553" s="171"/>
      <c r="P553" s="171"/>
      <c r="Q553" s="171"/>
      <c r="R553" s="171"/>
      <c r="S553" s="172"/>
      <c r="T553" s="172"/>
      <c r="U553" s="172"/>
      <c r="V553" s="172"/>
      <c r="W553" s="172"/>
      <c r="X553" s="172"/>
      <c r="Y553" s="172"/>
      <c r="Z553" s="172"/>
      <c r="AA553" s="172"/>
      <c r="AB553" s="173"/>
      <c r="AC553" s="173"/>
      <c r="AD553" s="173"/>
      <c r="AE553" s="173"/>
      <c r="AF553" s="173"/>
      <c r="AG553" s="173"/>
      <c r="AH553" s="173"/>
      <c r="AI553" s="173"/>
      <c r="AJ553" s="173"/>
      <c r="AK553" s="173"/>
      <c r="AL553" s="173"/>
      <c r="AM553" s="173"/>
      <c r="AN553" s="173"/>
      <c r="AO553" s="173"/>
      <c r="AP553" s="173"/>
      <c r="AQ553" s="173"/>
      <c r="AR553" s="173"/>
      <c r="AS553" s="173"/>
      <c r="AT553" s="173"/>
      <c r="AU553" s="173"/>
      <c r="AV553" s="173"/>
      <c r="AW553" s="173"/>
      <c r="AX553" s="173"/>
      <c r="AY553" s="173"/>
      <c r="AZ553" s="173"/>
      <c r="BA553" s="173"/>
      <c r="BB553" s="173"/>
      <c r="BC553" s="173"/>
      <c r="BD553" s="172"/>
      <c r="BE553" s="172"/>
      <c r="BF553" s="172"/>
      <c r="BG553" s="172"/>
      <c r="BH553" s="172"/>
      <c r="BI553" s="172"/>
      <c r="BJ553" s="172"/>
      <c r="BK553" s="146"/>
      <c r="BL553" s="146"/>
    </row>
    <row r="554" spans="1:64" ht="12.75" customHeight="1" outlineLevel="1" x14ac:dyDescent="0.25">
      <c r="A554" s="143"/>
      <c r="B554" s="143"/>
      <c r="C554" s="169"/>
      <c r="D554" s="174">
        <v>0</v>
      </c>
      <c r="E554" s="143"/>
      <c r="F554" s="143"/>
      <c r="G554" s="42">
        <v>0</v>
      </c>
      <c r="H554" s="170"/>
      <c r="I554" s="170"/>
      <c r="J554" s="170"/>
      <c r="K554" s="170"/>
      <c r="L554" s="170"/>
      <c r="M554" s="170"/>
      <c r="N554" s="171"/>
      <c r="O554" s="171"/>
      <c r="P554" s="171"/>
      <c r="Q554" s="171"/>
      <c r="R554" s="171"/>
      <c r="S554" s="172"/>
      <c r="T554" s="172"/>
      <c r="U554" s="172"/>
      <c r="V554" s="172"/>
      <c r="W554" s="172"/>
      <c r="X554" s="172"/>
      <c r="Y554" s="172"/>
      <c r="Z554" s="172"/>
      <c r="AA554" s="172"/>
      <c r="AB554" s="173"/>
      <c r="AC554" s="173"/>
      <c r="AD554" s="173"/>
      <c r="AE554" s="173"/>
      <c r="AF554" s="173"/>
      <c r="AG554" s="173"/>
      <c r="AH554" s="173"/>
      <c r="AI554" s="173"/>
      <c r="AJ554" s="173"/>
      <c r="AK554" s="173"/>
      <c r="AL554" s="173"/>
      <c r="AM554" s="173"/>
      <c r="AN554" s="173"/>
      <c r="AO554" s="173"/>
      <c r="AP554" s="173"/>
      <c r="AQ554" s="173"/>
      <c r="AR554" s="173"/>
      <c r="AS554" s="173"/>
      <c r="AT554" s="173"/>
      <c r="AU554" s="173"/>
      <c r="AV554" s="173"/>
      <c r="AW554" s="173"/>
      <c r="AX554" s="173"/>
      <c r="AY554" s="173"/>
      <c r="AZ554" s="173"/>
      <c r="BA554" s="173"/>
      <c r="BB554" s="173"/>
      <c r="BC554" s="173"/>
      <c r="BD554" s="172"/>
      <c r="BE554" s="172"/>
      <c r="BF554" s="172"/>
      <c r="BG554" s="172"/>
      <c r="BH554" s="172"/>
      <c r="BI554" s="172"/>
      <c r="BJ554" s="172"/>
      <c r="BK554" s="146"/>
      <c r="BL554" s="146"/>
    </row>
    <row r="555" spans="1:64" ht="12.75" customHeight="1" outlineLevel="1" x14ac:dyDescent="0.25">
      <c r="A555" s="143"/>
      <c r="B555" s="143"/>
      <c r="C555" s="169"/>
      <c r="D555" s="174">
        <v>0</v>
      </c>
      <c r="E555" s="143"/>
      <c r="F555" s="143"/>
      <c r="G555" s="42">
        <v>0</v>
      </c>
      <c r="H555" s="170"/>
      <c r="I555" s="170"/>
      <c r="J555" s="170"/>
      <c r="K555" s="170"/>
      <c r="L555" s="170"/>
      <c r="M555" s="170"/>
      <c r="N555" s="171"/>
      <c r="O555" s="171"/>
      <c r="P555" s="171"/>
      <c r="Q555" s="171"/>
      <c r="R555" s="171"/>
      <c r="S555" s="172"/>
      <c r="T555" s="172"/>
      <c r="U555" s="172"/>
      <c r="V555" s="172"/>
      <c r="W555" s="172"/>
      <c r="X555" s="172"/>
      <c r="Y555" s="172"/>
      <c r="Z555" s="172"/>
      <c r="AA555" s="172"/>
      <c r="AB555" s="173"/>
      <c r="AC555" s="173"/>
      <c r="AD555" s="173"/>
      <c r="AE555" s="173"/>
      <c r="AF555" s="173"/>
      <c r="AG555" s="173"/>
      <c r="AH555" s="173"/>
      <c r="AI555" s="173"/>
      <c r="AJ555" s="173"/>
      <c r="AK555" s="173"/>
      <c r="AL555" s="173"/>
      <c r="AM555" s="173"/>
      <c r="AN555" s="173"/>
      <c r="AO555" s="173"/>
      <c r="AP555" s="173"/>
      <c r="AQ555" s="173"/>
      <c r="AR555" s="173"/>
      <c r="AS555" s="173"/>
      <c r="AT555" s="173"/>
      <c r="AU555" s="173"/>
      <c r="AV555" s="173"/>
      <c r="AW555" s="173"/>
      <c r="AX555" s="173"/>
      <c r="AY555" s="173"/>
      <c r="AZ555" s="173"/>
      <c r="BA555" s="173"/>
      <c r="BB555" s="173"/>
      <c r="BC555" s="173"/>
      <c r="BD555" s="172"/>
      <c r="BE555" s="172"/>
      <c r="BF555" s="172"/>
      <c r="BG555" s="172"/>
      <c r="BH555" s="172"/>
      <c r="BI555" s="172"/>
      <c r="BJ555" s="172"/>
      <c r="BK555" s="146"/>
      <c r="BL555" s="146"/>
    </row>
    <row r="556" spans="1:64" ht="12.75" customHeight="1" outlineLevel="1" x14ac:dyDescent="0.25">
      <c r="A556" s="143"/>
      <c r="B556" s="143"/>
      <c r="C556" s="169"/>
      <c r="D556" s="174">
        <v>0</v>
      </c>
      <c r="E556" s="143"/>
      <c r="F556" s="143"/>
      <c r="G556" s="42">
        <v>0</v>
      </c>
      <c r="H556" s="170"/>
      <c r="I556" s="170"/>
      <c r="J556" s="170"/>
      <c r="K556" s="170"/>
      <c r="L556" s="170"/>
      <c r="M556" s="170"/>
      <c r="N556" s="171"/>
      <c r="O556" s="171"/>
      <c r="P556" s="171"/>
      <c r="Q556" s="171"/>
      <c r="R556" s="171"/>
      <c r="S556" s="172"/>
      <c r="T556" s="172"/>
      <c r="U556" s="172"/>
      <c r="V556" s="172"/>
      <c r="W556" s="172"/>
      <c r="X556" s="172"/>
      <c r="Y556" s="172"/>
      <c r="Z556" s="172"/>
      <c r="AA556" s="172"/>
      <c r="AB556" s="173"/>
      <c r="AC556" s="173"/>
      <c r="AD556" s="173"/>
      <c r="AE556" s="173"/>
      <c r="AF556" s="173"/>
      <c r="AG556" s="173"/>
      <c r="AH556" s="173"/>
      <c r="AI556" s="173"/>
      <c r="AJ556" s="173"/>
      <c r="AK556" s="173"/>
      <c r="AL556" s="173"/>
      <c r="AM556" s="173"/>
      <c r="AN556" s="173"/>
      <c r="AO556" s="173"/>
      <c r="AP556" s="173"/>
      <c r="AQ556" s="173"/>
      <c r="AR556" s="173"/>
      <c r="AS556" s="173"/>
      <c r="AT556" s="173"/>
      <c r="AU556" s="173"/>
      <c r="AV556" s="173"/>
      <c r="AW556" s="173"/>
      <c r="AX556" s="173"/>
      <c r="AY556" s="173"/>
      <c r="AZ556" s="173"/>
      <c r="BA556" s="173"/>
      <c r="BB556" s="173"/>
      <c r="BC556" s="173"/>
      <c r="BD556" s="172"/>
      <c r="BE556" s="172"/>
      <c r="BF556" s="172"/>
      <c r="BG556" s="172"/>
      <c r="BH556" s="172"/>
      <c r="BI556" s="172"/>
      <c r="BJ556" s="172"/>
      <c r="BK556" s="146"/>
      <c r="BL556" s="146"/>
    </row>
    <row r="557" spans="1:64" ht="12.75" customHeight="1" outlineLevel="1" x14ac:dyDescent="0.25">
      <c r="A557" s="143"/>
      <c r="B557" s="143"/>
      <c r="C557" s="169"/>
      <c r="D557" s="174">
        <v>0</v>
      </c>
      <c r="E557" s="143"/>
      <c r="F557" s="143"/>
      <c r="G557" s="42">
        <v>0</v>
      </c>
      <c r="H557" s="170"/>
      <c r="I557" s="170"/>
      <c r="J557" s="170"/>
      <c r="K557" s="170"/>
      <c r="L557" s="170"/>
      <c r="M557" s="170"/>
      <c r="N557" s="171"/>
      <c r="O557" s="171"/>
      <c r="P557" s="171"/>
      <c r="Q557" s="171"/>
      <c r="R557" s="171"/>
      <c r="S557" s="172"/>
      <c r="T557" s="172"/>
      <c r="U557" s="172"/>
      <c r="V557" s="172"/>
      <c r="W557" s="172"/>
      <c r="X557" s="172"/>
      <c r="Y557" s="172"/>
      <c r="Z557" s="172"/>
      <c r="AA557" s="172"/>
      <c r="AB557" s="173"/>
      <c r="AC557" s="173"/>
      <c r="AD557" s="173"/>
      <c r="AE557" s="173"/>
      <c r="AF557" s="173"/>
      <c r="AG557" s="173"/>
      <c r="AH557" s="173"/>
      <c r="AI557" s="173"/>
      <c r="AJ557" s="173"/>
      <c r="AK557" s="173"/>
      <c r="AL557" s="173"/>
      <c r="AM557" s="173"/>
      <c r="AN557" s="173"/>
      <c r="AO557" s="173"/>
      <c r="AP557" s="173"/>
      <c r="AQ557" s="173"/>
      <c r="AR557" s="173"/>
      <c r="AS557" s="173"/>
      <c r="AT557" s="173"/>
      <c r="AU557" s="173"/>
      <c r="AV557" s="173"/>
      <c r="AW557" s="173"/>
      <c r="AX557" s="173"/>
      <c r="AY557" s="173"/>
      <c r="AZ557" s="173"/>
      <c r="BA557" s="173"/>
      <c r="BB557" s="173"/>
      <c r="BC557" s="173"/>
      <c r="BD557" s="172"/>
      <c r="BE557" s="172"/>
      <c r="BF557" s="172"/>
      <c r="BG557" s="172"/>
      <c r="BH557" s="172"/>
      <c r="BI557" s="172"/>
      <c r="BJ557" s="172"/>
      <c r="BK557" s="146"/>
      <c r="BL557" s="146"/>
    </row>
    <row r="558" spans="1:64" ht="12.75" customHeight="1" outlineLevel="1" x14ac:dyDescent="0.25">
      <c r="A558" s="143"/>
      <c r="B558" s="143"/>
      <c r="C558" s="169"/>
      <c r="D558" s="174">
        <v>0</v>
      </c>
      <c r="E558" s="143"/>
      <c r="F558" s="143"/>
      <c r="G558" s="42">
        <v>0</v>
      </c>
      <c r="H558" s="170"/>
      <c r="I558" s="170"/>
      <c r="J558" s="170"/>
      <c r="K558" s="170"/>
      <c r="L558" s="170"/>
      <c r="M558" s="170"/>
      <c r="N558" s="171"/>
      <c r="O558" s="171"/>
      <c r="P558" s="171"/>
      <c r="Q558" s="171"/>
      <c r="R558" s="171"/>
      <c r="S558" s="172"/>
      <c r="T558" s="172"/>
      <c r="U558" s="172"/>
      <c r="V558" s="172"/>
      <c r="W558" s="172"/>
      <c r="X558" s="172"/>
      <c r="Y558" s="172"/>
      <c r="Z558" s="172"/>
      <c r="AA558" s="172"/>
      <c r="AB558" s="173"/>
      <c r="AC558" s="173"/>
      <c r="AD558" s="173"/>
      <c r="AE558" s="173"/>
      <c r="AF558" s="173"/>
      <c r="AG558" s="173"/>
      <c r="AH558" s="173"/>
      <c r="AI558" s="173"/>
      <c r="AJ558" s="173"/>
      <c r="AK558" s="173"/>
      <c r="AL558" s="173"/>
      <c r="AM558" s="173"/>
      <c r="AN558" s="173"/>
      <c r="AO558" s="173"/>
      <c r="AP558" s="173"/>
      <c r="AQ558" s="173"/>
      <c r="AR558" s="173"/>
      <c r="AS558" s="173"/>
      <c r="AT558" s="173"/>
      <c r="AU558" s="173"/>
      <c r="AV558" s="173"/>
      <c r="AW558" s="173"/>
      <c r="AX558" s="173"/>
      <c r="AY558" s="173"/>
      <c r="AZ558" s="173"/>
      <c r="BA558" s="173"/>
      <c r="BB558" s="173"/>
      <c r="BC558" s="173"/>
      <c r="BD558" s="172"/>
      <c r="BE558" s="172"/>
      <c r="BF558" s="172"/>
      <c r="BG558" s="172"/>
      <c r="BH558" s="172"/>
      <c r="BI558" s="172"/>
      <c r="BJ558" s="172"/>
      <c r="BK558" s="146"/>
      <c r="BL558" s="146"/>
    </row>
    <row r="559" spans="1:64" ht="12.75" customHeight="1" outlineLevel="1" x14ac:dyDescent="0.25">
      <c r="A559" s="143"/>
      <c r="B559" s="143"/>
      <c r="C559" s="169"/>
      <c r="D559" s="174">
        <v>0</v>
      </c>
      <c r="E559" s="143"/>
      <c r="F559" s="143"/>
      <c r="G559" s="42">
        <v>0</v>
      </c>
      <c r="H559" s="170"/>
      <c r="I559" s="170"/>
      <c r="J559" s="170"/>
      <c r="K559" s="170"/>
      <c r="L559" s="170"/>
      <c r="M559" s="170"/>
      <c r="N559" s="171"/>
      <c r="O559" s="171"/>
      <c r="P559" s="171"/>
      <c r="Q559" s="171"/>
      <c r="R559" s="171"/>
      <c r="S559" s="172"/>
      <c r="T559" s="172"/>
      <c r="U559" s="172"/>
      <c r="V559" s="172"/>
      <c r="W559" s="172"/>
      <c r="X559" s="172"/>
      <c r="Y559" s="172"/>
      <c r="Z559" s="172"/>
      <c r="AA559" s="172"/>
      <c r="AB559" s="173"/>
      <c r="AC559" s="173"/>
      <c r="AD559" s="173"/>
      <c r="AE559" s="173"/>
      <c r="AF559" s="173"/>
      <c r="AG559" s="173"/>
      <c r="AH559" s="173"/>
      <c r="AI559" s="173"/>
      <c r="AJ559" s="173"/>
      <c r="AK559" s="173"/>
      <c r="AL559" s="173"/>
      <c r="AM559" s="173"/>
      <c r="AN559" s="173"/>
      <c r="AO559" s="173"/>
      <c r="AP559" s="173"/>
      <c r="AQ559" s="173"/>
      <c r="AR559" s="173"/>
      <c r="AS559" s="173"/>
      <c r="AT559" s="173"/>
      <c r="AU559" s="173"/>
      <c r="AV559" s="173"/>
      <c r="AW559" s="173"/>
      <c r="AX559" s="173"/>
      <c r="AY559" s="173"/>
      <c r="AZ559" s="173"/>
      <c r="BA559" s="173"/>
      <c r="BB559" s="173"/>
      <c r="BC559" s="173"/>
      <c r="BD559" s="172"/>
      <c r="BE559" s="172"/>
      <c r="BF559" s="172"/>
      <c r="BG559" s="172"/>
      <c r="BH559" s="172"/>
      <c r="BI559" s="172"/>
      <c r="BJ559" s="172"/>
      <c r="BK559" s="146"/>
      <c r="BL559" s="146"/>
    </row>
    <row r="560" spans="1:64" ht="12.75" customHeight="1" outlineLevel="1" x14ac:dyDescent="0.25">
      <c r="A560" s="143"/>
      <c r="B560" s="143"/>
      <c r="C560" s="169"/>
      <c r="D560" s="174">
        <v>0</v>
      </c>
      <c r="E560" s="143"/>
      <c r="F560" s="143"/>
      <c r="G560" s="42">
        <v>0</v>
      </c>
      <c r="H560" s="170"/>
      <c r="I560" s="170"/>
      <c r="J560" s="170"/>
      <c r="K560" s="170"/>
      <c r="L560" s="170"/>
      <c r="M560" s="170"/>
      <c r="N560" s="171"/>
      <c r="O560" s="171"/>
      <c r="P560" s="171"/>
      <c r="Q560" s="171"/>
      <c r="R560" s="171"/>
      <c r="S560" s="172"/>
      <c r="T560" s="172"/>
      <c r="U560" s="172"/>
      <c r="V560" s="172"/>
      <c r="W560" s="172"/>
      <c r="X560" s="172"/>
      <c r="Y560" s="172"/>
      <c r="Z560" s="172"/>
      <c r="AA560" s="172"/>
      <c r="AB560" s="173"/>
      <c r="AC560" s="173"/>
      <c r="AD560" s="173"/>
      <c r="AE560" s="173"/>
      <c r="AF560" s="173"/>
      <c r="AG560" s="173"/>
      <c r="AH560" s="173"/>
      <c r="AI560" s="173"/>
      <c r="AJ560" s="173"/>
      <c r="AK560" s="173"/>
      <c r="AL560" s="173"/>
      <c r="AM560" s="173"/>
      <c r="AN560" s="173"/>
      <c r="AO560" s="173"/>
      <c r="AP560" s="173"/>
      <c r="AQ560" s="173"/>
      <c r="AR560" s="173"/>
      <c r="AS560" s="173"/>
      <c r="AT560" s="173"/>
      <c r="AU560" s="173"/>
      <c r="AV560" s="173"/>
      <c r="AW560" s="173"/>
      <c r="AX560" s="173"/>
      <c r="AY560" s="173"/>
      <c r="AZ560" s="173"/>
      <c r="BA560" s="173"/>
      <c r="BB560" s="173"/>
      <c r="BC560" s="173"/>
      <c r="BD560" s="172"/>
      <c r="BE560" s="172"/>
      <c r="BF560" s="172"/>
      <c r="BG560" s="172"/>
      <c r="BH560" s="172"/>
      <c r="BI560" s="172"/>
      <c r="BJ560" s="172"/>
      <c r="BK560" s="146"/>
      <c r="BL560" s="146"/>
    </row>
    <row r="561" spans="1:64" ht="12.75" customHeight="1" outlineLevel="1" x14ac:dyDescent="0.25">
      <c r="A561" s="143"/>
      <c r="B561" s="143"/>
      <c r="C561" s="169"/>
      <c r="D561" s="174">
        <v>0</v>
      </c>
      <c r="E561" s="143"/>
      <c r="F561" s="143"/>
      <c r="G561" s="42">
        <v>0</v>
      </c>
      <c r="H561" s="170"/>
      <c r="I561" s="170"/>
      <c r="J561" s="170"/>
      <c r="K561" s="170"/>
      <c r="L561" s="170"/>
      <c r="M561" s="170"/>
      <c r="N561" s="171"/>
      <c r="O561" s="171"/>
      <c r="P561" s="171"/>
      <c r="Q561" s="171"/>
      <c r="R561" s="171"/>
      <c r="S561" s="172"/>
      <c r="T561" s="172"/>
      <c r="U561" s="172"/>
      <c r="V561" s="172"/>
      <c r="W561" s="172"/>
      <c r="X561" s="172"/>
      <c r="Y561" s="172"/>
      <c r="Z561" s="172"/>
      <c r="AA561" s="172"/>
      <c r="AB561" s="173"/>
      <c r="AC561" s="173"/>
      <c r="AD561" s="173"/>
      <c r="AE561" s="173"/>
      <c r="AF561" s="173"/>
      <c r="AG561" s="173"/>
      <c r="AH561" s="173"/>
      <c r="AI561" s="173"/>
      <c r="AJ561" s="173"/>
      <c r="AK561" s="173"/>
      <c r="AL561" s="173"/>
      <c r="AM561" s="173"/>
      <c r="AN561" s="173"/>
      <c r="AO561" s="173"/>
      <c r="AP561" s="173"/>
      <c r="AQ561" s="173"/>
      <c r="AR561" s="173"/>
      <c r="AS561" s="173"/>
      <c r="AT561" s="173"/>
      <c r="AU561" s="173"/>
      <c r="AV561" s="173"/>
      <c r="AW561" s="173"/>
      <c r="AX561" s="173"/>
      <c r="AY561" s="173"/>
      <c r="AZ561" s="173"/>
      <c r="BA561" s="173"/>
      <c r="BB561" s="173"/>
      <c r="BC561" s="173"/>
      <c r="BD561" s="172"/>
      <c r="BE561" s="172"/>
      <c r="BF561" s="172"/>
      <c r="BG561" s="172"/>
      <c r="BH561" s="172"/>
      <c r="BI561" s="172"/>
      <c r="BJ561" s="172"/>
      <c r="BK561" s="146"/>
      <c r="BL561" s="146"/>
    </row>
    <row r="562" spans="1:64" ht="12.75" customHeight="1" outlineLevel="1" x14ac:dyDescent="0.25">
      <c r="A562" s="143"/>
      <c r="B562" s="143"/>
      <c r="C562" s="169"/>
      <c r="D562" s="174">
        <v>0</v>
      </c>
      <c r="E562" s="143"/>
      <c r="F562" s="143"/>
      <c r="G562" s="42">
        <v>0</v>
      </c>
      <c r="H562" s="170"/>
      <c r="I562" s="170"/>
      <c r="J562" s="170"/>
      <c r="K562" s="170"/>
      <c r="L562" s="170"/>
      <c r="M562" s="170"/>
      <c r="N562" s="171"/>
      <c r="O562" s="171"/>
      <c r="P562" s="171"/>
      <c r="Q562" s="171"/>
      <c r="R562" s="171"/>
      <c r="S562" s="172"/>
      <c r="T562" s="172"/>
      <c r="U562" s="172"/>
      <c r="V562" s="172"/>
      <c r="W562" s="172"/>
      <c r="X562" s="172"/>
      <c r="Y562" s="172"/>
      <c r="Z562" s="172"/>
      <c r="AA562" s="172"/>
      <c r="AB562" s="173"/>
      <c r="AC562" s="173"/>
      <c r="AD562" s="173"/>
      <c r="AE562" s="173"/>
      <c r="AF562" s="173"/>
      <c r="AG562" s="173"/>
      <c r="AH562" s="173"/>
      <c r="AI562" s="173"/>
      <c r="AJ562" s="173"/>
      <c r="AK562" s="173"/>
      <c r="AL562" s="173"/>
      <c r="AM562" s="173"/>
      <c r="AN562" s="173"/>
      <c r="AO562" s="173"/>
      <c r="AP562" s="173"/>
      <c r="AQ562" s="173"/>
      <c r="AR562" s="173"/>
      <c r="AS562" s="173"/>
      <c r="AT562" s="173"/>
      <c r="AU562" s="173"/>
      <c r="AV562" s="173"/>
      <c r="AW562" s="173"/>
      <c r="AX562" s="173"/>
      <c r="AY562" s="173"/>
      <c r="AZ562" s="173"/>
      <c r="BA562" s="173"/>
      <c r="BB562" s="173"/>
      <c r="BC562" s="173"/>
      <c r="BD562" s="172"/>
      <c r="BE562" s="172"/>
      <c r="BF562" s="172"/>
      <c r="BG562" s="172"/>
      <c r="BH562" s="172"/>
      <c r="BI562" s="172"/>
      <c r="BJ562" s="172"/>
      <c r="BK562" s="146"/>
      <c r="BL562" s="146"/>
    </row>
    <row r="563" spans="1:64" ht="12.75" customHeight="1" outlineLevel="1" x14ac:dyDescent="0.25">
      <c r="A563" s="143"/>
      <c r="B563" s="143"/>
      <c r="C563" s="169"/>
      <c r="D563" s="174">
        <v>0</v>
      </c>
      <c r="E563" s="143"/>
      <c r="F563" s="143"/>
      <c r="G563" s="42">
        <v>0</v>
      </c>
      <c r="H563" s="170"/>
      <c r="I563" s="170"/>
      <c r="J563" s="170"/>
      <c r="K563" s="170"/>
      <c r="L563" s="170"/>
      <c r="M563" s="170"/>
      <c r="N563" s="171"/>
      <c r="O563" s="171"/>
      <c r="P563" s="171"/>
      <c r="Q563" s="171"/>
      <c r="R563" s="171"/>
      <c r="S563" s="172"/>
      <c r="T563" s="172"/>
      <c r="U563" s="172"/>
      <c r="V563" s="172"/>
      <c r="W563" s="172"/>
      <c r="X563" s="172"/>
      <c r="Y563" s="172"/>
      <c r="Z563" s="172"/>
      <c r="AA563" s="172"/>
      <c r="AB563" s="173"/>
      <c r="AC563" s="173"/>
      <c r="AD563" s="173"/>
      <c r="AE563" s="173"/>
      <c r="AF563" s="173"/>
      <c r="AG563" s="173"/>
      <c r="AH563" s="173"/>
      <c r="AI563" s="173"/>
      <c r="AJ563" s="173"/>
      <c r="AK563" s="173"/>
      <c r="AL563" s="173"/>
      <c r="AM563" s="173"/>
      <c r="AN563" s="173"/>
      <c r="AO563" s="173"/>
      <c r="AP563" s="173"/>
      <c r="AQ563" s="173"/>
      <c r="AR563" s="173"/>
      <c r="AS563" s="173"/>
      <c r="AT563" s="173"/>
      <c r="AU563" s="173"/>
      <c r="AV563" s="173"/>
      <c r="AW563" s="173"/>
      <c r="AX563" s="173"/>
      <c r="AY563" s="173"/>
      <c r="AZ563" s="173"/>
      <c r="BA563" s="173"/>
      <c r="BB563" s="173"/>
      <c r="BC563" s="173"/>
      <c r="BD563" s="172"/>
      <c r="BE563" s="172"/>
      <c r="BF563" s="172"/>
      <c r="BG563" s="172"/>
      <c r="BH563" s="172"/>
      <c r="BI563" s="172"/>
      <c r="BJ563" s="172"/>
      <c r="BK563" s="146"/>
      <c r="BL563" s="146"/>
    </row>
    <row r="564" spans="1:64" x14ac:dyDescent="0.25">
      <c r="A564" s="143"/>
      <c r="B564" s="143"/>
      <c r="C564" s="169"/>
      <c r="D564" s="176"/>
      <c r="E564" s="143"/>
      <c r="F564" s="143"/>
      <c r="G564" s="43"/>
      <c r="H564" s="170"/>
      <c r="I564" s="170"/>
      <c r="J564" s="170"/>
      <c r="K564" s="170"/>
      <c r="L564" s="170"/>
      <c r="M564" s="170"/>
      <c r="N564" s="171"/>
      <c r="O564" s="171"/>
      <c r="P564" s="171"/>
      <c r="Q564" s="171"/>
      <c r="R564" s="171"/>
      <c r="S564" s="172"/>
      <c r="T564" s="172"/>
      <c r="U564" s="172"/>
      <c r="V564" s="172"/>
      <c r="W564" s="172"/>
      <c r="X564" s="172"/>
      <c r="Y564" s="172"/>
      <c r="Z564" s="172"/>
      <c r="AA564" s="172"/>
      <c r="AB564" s="173"/>
      <c r="AC564" s="173"/>
      <c r="AD564" s="173"/>
      <c r="AE564" s="173"/>
      <c r="AF564" s="173"/>
      <c r="AG564" s="173"/>
      <c r="AH564" s="173"/>
      <c r="AI564" s="173"/>
      <c r="AJ564" s="173"/>
      <c r="AK564" s="173"/>
      <c r="AL564" s="173"/>
      <c r="AM564" s="173"/>
      <c r="AN564" s="173"/>
      <c r="AO564" s="173"/>
      <c r="AP564" s="173"/>
      <c r="AQ564" s="173"/>
      <c r="AR564" s="173"/>
      <c r="AS564" s="173"/>
      <c r="AT564" s="173"/>
      <c r="AU564" s="173"/>
      <c r="AV564" s="173"/>
      <c r="AW564" s="173"/>
      <c r="AX564" s="173"/>
      <c r="AY564" s="173"/>
      <c r="AZ564" s="173"/>
      <c r="BA564" s="173"/>
      <c r="BB564" s="173"/>
      <c r="BC564" s="173"/>
      <c r="BD564" s="172"/>
      <c r="BE564" s="172"/>
      <c r="BF564" s="172"/>
      <c r="BG564" s="172"/>
      <c r="BH564" s="172"/>
      <c r="BI564" s="172"/>
      <c r="BJ564" s="172"/>
      <c r="BK564" s="146"/>
      <c r="BL564" s="146"/>
    </row>
    <row r="565" spans="1:64" x14ac:dyDescent="0.25">
      <c r="A565" s="143"/>
      <c r="B565" s="143"/>
      <c r="C565" s="169" t="s">
        <v>37</v>
      </c>
      <c r="D565" s="176"/>
      <c r="E565" s="143"/>
      <c r="F565" s="143"/>
      <c r="G565" s="194">
        <v>13.193665667613104</v>
      </c>
      <c r="H565" s="170"/>
      <c r="I565" s="170"/>
      <c r="J565" s="170"/>
      <c r="K565" s="170"/>
      <c r="L565" s="170"/>
      <c r="M565" s="170"/>
      <c r="N565" s="171"/>
      <c r="O565" s="171"/>
      <c r="P565" s="171"/>
      <c r="Q565" s="171"/>
      <c r="R565" s="171"/>
      <c r="S565" s="172"/>
      <c r="T565" s="172"/>
      <c r="U565" s="172"/>
      <c r="V565" s="172"/>
      <c r="W565" s="172"/>
      <c r="X565" s="172"/>
      <c r="Y565" s="172"/>
      <c r="Z565" s="172"/>
      <c r="AA565" s="172"/>
      <c r="AB565" s="173"/>
      <c r="AC565" s="173"/>
      <c r="AD565" s="173"/>
      <c r="AE565" s="173"/>
      <c r="AF565" s="173"/>
      <c r="AG565" s="173"/>
      <c r="AH565" s="173"/>
      <c r="AI565" s="173"/>
      <c r="AJ565" s="173"/>
      <c r="AK565" s="173"/>
      <c r="AL565" s="173"/>
      <c r="AM565" s="173"/>
      <c r="AN565" s="173"/>
      <c r="AO565" s="173"/>
      <c r="AP565" s="173"/>
      <c r="AQ565" s="173"/>
      <c r="AR565" s="173"/>
      <c r="AS565" s="173"/>
      <c r="AT565" s="173"/>
      <c r="AU565" s="173"/>
      <c r="AV565" s="173"/>
      <c r="AW565" s="173"/>
      <c r="AX565" s="173"/>
      <c r="AY565" s="173"/>
      <c r="AZ565" s="173"/>
      <c r="BA565" s="173"/>
      <c r="BB565" s="173"/>
      <c r="BC565" s="173"/>
      <c r="BD565" s="172"/>
      <c r="BE565" s="172"/>
      <c r="BF565" s="172"/>
      <c r="BG565" s="172"/>
      <c r="BH565" s="172"/>
      <c r="BI565" s="172"/>
      <c r="BJ565" s="172"/>
      <c r="BK565" s="146"/>
      <c r="BL565" s="146"/>
    </row>
    <row r="566" spans="1:64" ht="12.75" customHeight="1" outlineLevel="1" x14ac:dyDescent="0.25">
      <c r="A566" s="143"/>
      <c r="B566" s="143"/>
      <c r="C566" s="143"/>
      <c r="D566" s="174" t="s">
        <v>0</v>
      </c>
      <c r="E566" s="143"/>
      <c r="F566" s="143"/>
      <c r="G566" s="42">
        <v>5.9020859814153441</v>
      </c>
      <c r="H566" s="170"/>
      <c r="I566" s="170"/>
      <c r="J566" s="170"/>
      <c r="K566" s="170"/>
      <c r="L566" s="170"/>
      <c r="M566" s="170"/>
      <c r="N566" s="171"/>
      <c r="O566" s="171"/>
      <c r="P566" s="171"/>
      <c r="Q566" s="171"/>
      <c r="R566" s="171"/>
      <c r="S566" s="172"/>
      <c r="T566" s="172"/>
      <c r="U566" s="172"/>
      <c r="V566" s="172"/>
      <c r="W566" s="172"/>
      <c r="X566" s="172"/>
      <c r="Y566" s="172"/>
      <c r="Z566" s="172"/>
      <c r="AA566" s="172"/>
      <c r="AB566" s="173"/>
      <c r="AC566" s="173"/>
      <c r="AD566" s="173"/>
      <c r="AE566" s="173"/>
      <c r="AF566" s="173"/>
      <c r="AG566" s="173"/>
      <c r="AH566" s="173"/>
      <c r="AI566" s="173"/>
      <c r="AJ566" s="173"/>
      <c r="AK566" s="173"/>
      <c r="AL566" s="173"/>
      <c r="AM566" s="173"/>
      <c r="AN566" s="173"/>
      <c r="AO566" s="173"/>
      <c r="AP566" s="173"/>
      <c r="AQ566" s="173"/>
      <c r="AR566" s="173"/>
      <c r="AS566" s="173"/>
      <c r="AT566" s="173"/>
      <c r="AU566" s="173"/>
      <c r="AV566" s="173"/>
      <c r="AW566" s="173"/>
      <c r="AX566" s="173"/>
      <c r="AY566" s="173"/>
      <c r="AZ566" s="173"/>
      <c r="BA566" s="173"/>
      <c r="BB566" s="173"/>
      <c r="BC566" s="173"/>
      <c r="BD566" s="172"/>
      <c r="BE566" s="172"/>
      <c r="BF566" s="172"/>
      <c r="BG566" s="172"/>
      <c r="BH566" s="172"/>
      <c r="BI566" s="172"/>
      <c r="BJ566" s="172"/>
      <c r="BK566" s="146"/>
      <c r="BL566" s="146"/>
    </row>
    <row r="567" spans="1:64" ht="12.75" customHeight="1" outlineLevel="1" x14ac:dyDescent="0.25">
      <c r="A567" s="143"/>
      <c r="B567" s="143"/>
      <c r="C567" s="169"/>
      <c r="D567" s="174" t="s">
        <v>1</v>
      </c>
      <c r="E567" s="143"/>
      <c r="F567" s="143"/>
      <c r="G567" s="42">
        <v>-33.607398118534228</v>
      </c>
      <c r="H567" s="170"/>
      <c r="I567" s="170"/>
      <c r="J567" s="170"/>
      <c r="K567" s="170"/>
      <c r="L567" s="170"/>
      <c r="M567" s="170"/>
      <c r="N567" s="171"/>
      <c r="O567" s="171"/>
      <c r="P567" s="171"/>
      <c r="Q567" s="171"/>
      <c r="R567" s="171"/>
      <c r="S567" s="172"/>
      <c r="T567" s="172"/>
      <c r="U567" s="172"/>
      <c r="V567" s="172"/>
      <c r="W567" s="172"/>
      <c r="X567" s="172"/>
      <c r="Y567" s="172"/>
      <c r="Z567" s="172"/>
      <c r="AA567" s="172"/>
      <c r="AB567" s="173"/>
      <c r="AC567" s="173"/>
      <c r="AD567" s="173"/>
      <c r="AE567" s="173"/>
      <c r="AF567" s="173"/>
      <c r="AG567" s="173"/>
      <c r="AH567" s="173"/>
      <c r="AI567" s="173"/>
      <c r="AJ567" s="173"/>
      <c r="AK567" s="173"/>
      <c r="AL567" s="173"/>
      <c r="AM567" s="173"/>
      <c r="AN567" s="173"/>
      <c r="AO567" s="173"/>
      <c r="AP567" s="173"/>
      <c r="AQ567" s="173"/>
      <c r="AR567" s="173"/>
      <c r="AS567" s="173"/>
      <c r="AT567" s="173"/>
      <c r="AU567" s="173"/>
      <c r="AV567" s="173"/>
      <c r="AW567" s="173"/>
      <c r="AX567" s="173"/>
      <c r="AY567" s="173"/>
      <c r="AZ567" s="173"/>
      <c r="BA567" s="173"/>
      <c r="BB567" s="173"/>
      <c r="BC567" s="173"/>
      <c r="BD567" s="172"/>
      <c r="BE567" s="172"/>
      <c r="BF567" s="172"/>
      <c r="BG567" s="172"/>
      <c r="BH567" s="172"/>
      <c r="BI567" s="172"/>
      <c r="BJ567" s="172"/>
      <c r="BK567" s="146"/>
      <c r="BL567" s="146"/>
    </row>
    <row r="568" spans="1:64" ht="12.75" customHeight="1" outlineLevel="1" x14ac:dyDescent="0.25">
      <c r="A568" s="143"/>
      <c r="B568" s="143"/>
      <c r="C568" s="169"/>
      <c r="D568" s="174" t="s">
        <v>2</v>
      </c>
      <c r="E568" s="143"/>
      <c r="F568" s="143"/>
      <c r="G568" s="42">
        <v>-0.79973689317327668</v>
      </c>
      <c r="H568" s="170"/>
      <c r="I568" s="170"/>
      <c r="J568" s="170"/>
      <c r="K568" s="170"/>
      <c r="L568" s="170"/>
      <c r="M568" s="170"/>
      <c r="N568" s="171"/>
      <c r="O568" s="171"/>
      <c r="P568" s="171"/>
      <c r="Q568" s="171"/>
      <c r="R568" s="171"/>
      <c r="S568" s="172"/>
      <c r="T568" s="172"/>
      <c r="U568" s="172"/>
      <c r="V568" s="172"/>
      <c r="W568" s="172"/>
      <c r="X568" s="172"/>
      <c r="Y568" s="172"/>
      <c r="Z568" s="172"/>
      <c r="AA568" s="172"/>
      <c r="AB568" s="173"/>
      <c r="AC568" s="173"/>
      <c r="AD568" s="173"/>
      <c r="AE568" s="173"/>
      <c r="AF568" s="173"/>
      <c r="AG568" s="173"/>
      <c r="AH568" s="173"/>
      <c r="AI568" s="173"/>
      <c r="AJ568" s="173"/>
      <c r="AK568" s="173"/>
      <c r="AL568" s="173"/>
      <c r="AM568" s="173"/>
      <c r="AN568" s="173"/>
      <c r="AO568" s="173"/>
      <c r="AP568" s="173"/>
      <c r="AQ568" s="173"/>
      <c r="AR568" s="173"/>
      <c r="AS568" s="173"/>
      <c r="AT568" s="173"/>
      <c r="AU568" s="173"/>
      <c r="AV568" s="173"/>
      <c r="AW568" s="173"/>
      <c r="AX568" s="173"/>
      <c r="AY568" s="173"/>
      <c r="AZ568" s="173"/>
      <c r="BA568" s="173"/>
      <c r="BB568" s="173"/>
      <c r="BC568" s="173"/>
      <c r="BD568" s="172"/>
      <c r="BE568" s="172"/>
      <c r="BF568" s="172"/>
      <c r="BG568" s="172"/>
      <c r="BH568" s="172"/>
      <c r="BI568" s="172"/>
      <c r="BJ568" s="172"/>
      <c r="BK568" s="146"/>
      <c r="BL568" s="146"/>
    </row>
    <row r="569" spans="1:64" ht="12.75" customHeight="1" outlineLevel="1" x14ac:dyDescent="0.25">
      <c r="A569" s="143"/>
      <c r="B569" s="143"/>
      <c r="C569" s="169"/>
      <c r="D569" s="174" t="s">
        <v>3</v>
      </c>
      <c r="E569" s="143"/>
      <c r="F569" s="143"/>
      <c r="G569" s="42">
        <v>0</v>
      </c>
      <c r="H569" s="170"/>
      <c r="I569" s="170"/>
      <c r="J569" s="170"/>
      <c r="K569" s="170"/>
      <c r="L569" s="170"/>
      <c r="M569" s="170"/>
      <c r="N569" s="171"/>
      <c r="O569" s="171"/>
      <c r="P569" s="171"/>
      <c r="Q569" s="171"/>
      <c r="R569" s="171"/>
      <c r="S569" s="172"/>
      <c r="T569" s="172"/>
      <c r="U569" s="172"/>
      <c r="V569" s="172"/>
      <c r="W569" s="172"/>
      <c r="X569" s="172"/>
      <c r="Y569" s="172"/>
      <c r="Z569" s="172"/>
      <c r="AA569" s="172"/>
      <c r="AB569" s="173"/>
      <c r="AC569" s="173"/>
      <c r="AD569" s="173"/>
      <c r="AE569" s="173"/>
      <c r="AF569" s="173"/>
      <c r="AG569" s="173"/>
      <c r="AH569" s="173"/>
      <c r="AI569" s="173"/>
      <c r="AJ569" s="173"/>
      <c r="AK569" s="173"/>
      <c r="AL569" s="173"/>
      <c r="AM569" s="173"/>
      <c r="AN569" s="173"/>
      <c r="AO569" s="173"/>
      <c r="AP569" s="173"/>
      <c r="AQ569" s="173"/>
      <c r="AR569" s="173"/>
      <c r="AS569" s="173"/>
      <c r="AT569" s="173"/>
      <c r="AU569" s="173"/>
      <c r="AV569" s="173"/>
      <c r="AW569" s="173"/>
      <c r="AX569" s="173"/>
      <c r="AY569" s="173"/>
      <c r="AZ569" s="173"/>
      <c r="BA569" s="173"/>
      <c r="BB569" s="173"/>
      <c r="BC569" s="173"/>
      <c r="BD569" s="172"/>
      <c r="BE569" s="172"/>
      <c r="BF569" s="172"/>
      <c r="BG569" s="172"/>
      <c r="BH569" s="172"/>
      <c r="BI569" s="172"/>
      <c r="BJ569" s="172"/>
      <c r="BK569" s="146"/>
      <c r="BL569" s="146"/>
    </row>
    <row r="570" spans="1:64" ht="12.75" customHeight="1" outlineLevel="1" x14ac:dyDescent="0.25">
      <c r="A570" s="143"/>
      <c r="B570" s="143"/>
      <c r="C570" s="169"/>
      <c r="D570" s="174" t="s">
        <v>4</v>
      </c>
      <c r="E570" s="143"/>
      <c r="F570" s="143"/>
      <c r="G570" s="42">
        <v>0.52071566113552503</v>
      </c>
      <c r="H570" s="170"/>
      <c r="I570" s="170"/>
      <c r="J570" s="170"/>
      <c r="K570" s="170"/>
      <c r="L570" s="170"/>
      <c r="M570" s="170"/>
      <c r="N570" s="171"/>
      <c r="O570" s="171"/>
      <c r="P570" s="171"/>
      <c r="Q570" s="171"/>
      <c r="R570" s="171"/>
      <c r="S570" s="172"/>
      <c r="T570" s="172"/>
      <c r="U570" s="172"/>
      <c r="V570" s="172"/>
      <c r="W570" s="172"/>
      <c r="X570" s="172"/>
      <c r="Y570" s="172"/>
      <c r="Z570" s="172"/>
      <c r="AA570" s="172"/>
      <c r="AB570" s="173"/>
      <c r="AC570" s="173"/>
      <c r="AD570" s="173"/>
      <c r="AE570" s="173"/>
      <c r="AF570" s="173"/>
      <c r="AG570" s="173"/>
      <c r="AH570" s="173"/>
      <c r="AI570" s="173"/>
      <c r="AJ570" s="173"/>
      <c r="AK570" s="173"/>
      <c r="AL570" s="173"/>
      <c r="AM570" s="173"/>
      <c r="AN570" s="173"/>
      <c r="AO570" s="173"/>
      <c r="AP570" s="173"/>
      <c r="AQ570" s="173"/>
      <c r="AR570" s="173"/>
      <c r="AS570" s="173"/>
      <c r="AT570" s="173"/>
      <c r="AU570" s="173"/>
      <c r="AV570" s="173"/>
      <c r="AW570" s="173"/>
      <c r="AX570" s="173"/>
      <c r="AY570" s="173"/>
      <c r="AZ570" s="173"/>
      <c r="BA570" s="173"/>
      <c r="BB570" s="173"/>
      <c r="BC570" s="173"/>
      <c r="BD570" s="172"/>
      <c r="BE570" s="172"/>
      <c r="BF570" s="172"/>
      <c r="BG570" s="172"/>
      <c r="BH570" s="172"/>
      <c r="BI570" s="172"/>
      <c r="BJ570" s="172"/>
      <c r="BK570" s="146"/>
      <c r="BL570" s="146"/>
    </row>
    <row r="571" spans="1:64" ht="12.75" customHeight="1" outlineLevel="1" x14ac:dyDescent="0.25">
      <c r="A571" s="143"/>
      <c r="B571" s="143"/>
      <c r="C571" s="169"/>
      <c r="D571" s="174" t="s">
        <v>5</v>
      </c>
      <c r="E571" s="143"/>
      <c r="F571" s="143"/>
      <c r="G571" s="42">
        <v>9.7688538395575737</v>
      </c>
      <c r="H571" s="170"/>
      <c r="I571" s="170"/>
      <c r="J571" s="170"/>
      <c r="K571" s="170"/>
      <c r="L571" s="170"/>
      <c r="M571" s="170"/>
      <c r="N571" s="171"/>
      <c r="O571" s="171"/>
      <c r="P571" s="171"/>
      <c r="Q571" s="171"/>
      <c r="R571" s="171"/>
      <c r="S571" s="172"/>
      <c r="T571" s="172"/>
      <c r="U571" s="172"/>
      <c r="V571" s="172"/>
      <c r="W571" s="172"/>
      <c r="X571" s="172"/>
      <c r="Y571" s="172"/>
      <c r="Z571" s="172"/>
      <c r="AA571" s="172"/>
      <c r="AB571" s="173"/>
      <c r="AC571" s="173"/>
      <c r="AD571" s="173"/>
      <c r="AE571" s="173"/>
      <c r="AF571" s="173"/>
      <c r="AG571" s="173"/>
      <c r="AH571" s="173"/>
      <c r="AI571" s="173"/>
      <c r="AJ571" s="173"/>
      <c r="AK571" s="173"/>
      <c r="AL571" s="173"/>
      <c r="AM571" s="173"/>
      <c r="AN571" s="173"/>
      <c r="AO571" s="173"/>
      <c r="AP571" s="173"/>
      <c r="AQ571" s="173"/>
      <c r="AR571" s="173"/>
      <c r="AS571" s="173"/>
      <c r="AT571" s="173"/>
      <c r="AU571" s="173"/>
      <c r="AV571" s="173"/>
      <c r="AW571" s="173"/>
      <c r="AX571" s="173"/>
      <c r="AY571" s="173"/>
      <c r="AZ571" s="173"/>
      <c r="BA571" s="173"/>
      <c r="BB571" s="173"/>
      <c r="BC571" s="173"/>
      <c r="BD571" s="172"/>
      <c r="BE571" s="172"/>
      <c r="BF571" s="172"/>
      <c r="BG571" s="172"/>
      <c r="BH571" s="172"/>
      <c r="BI571" s="172"/>
      <c r="BJ571" s="172"/>
      <c r="BK571" s="146"/>
      <c r="BL571" s="146"/>
    </row>
    <row r="572" spans="1:64" ht="12.75" customHeight="1" outlineLevel="1" x14ac:dyDescent="0.25">
      <c r="A572" s="143"/>
      <c r="B572" s="143"/>
      <c r="C572" s="169"/>
      <c r="D572" s="174" t="s">
        <v>6</v>
      </c>
      <c r="E572" s="143"/>
      <c r="F572" s="143"/>
      <c r="G572" s="42">
        <v>-0.64485480278783802</v>
      </c>
      <c r="H572" s="170"/>
      <c r="I572" s="170"/>
      <c r="J572" s="170"/>
      <c r="K572" s="170"/>
      <c r="L572" s="170"/>
      <c r="M572" s="170"/>
      <c r="N572" s="171"/>
      <c r="O572" s="171"/>
      <c r="P572" s="171"/>
      <c r="Q572" s="171"/>
      <c r="R572" s="171"/>
      <c r="S572" s="172"/>
      <c r="T572" s="172"/>
      <c r="U572" s="172"/>
      <c r="V572" s="172"/>
      <c r="W572" s="172"/>
      <c r="X572" s="172"/>
      <c r="Y572" s="172"/>
      <c r="Z572" s="172"/>
      <c r="AA572" s="172"/>
      <c r="AB572" s="173"/>
      <c r="AC572" s="173"/>
      <c r="AD572" s="173"/>
      <c r="AE572" s="173"/>
      <c r="AF572" s="173"/>
      <c r="AG572" s="173"/>
      <c r="AH572" s="173"/>
      <c r="AI572" s="173"/>
      <c r="AJ572" s="173"/>
      <c r="AK572" s="173"/>
      <c r="AL572" s="173"/>
      <c r="AM572" s="173"/>
      <c r="AN572" s="173"/>
      <c r="AO572" s="173"/>
      <c r="AP572" s="173"/>
      <c r="AQ572" s="173"/>
      <c r="AR572" s="173"/>
      <c r="AS572" s="173"/>
      <c r="AT572" s="173"/>
      <c r="AU572" s="173"/>
      <c r="AV572" s="173"/>
      <c r="AW572" s="173"/>
      <c r="AX572" s="173"/>
      <c r="AY572" s="173"/>
      <c r="AZ572" s="173"/>
      <c r="BA572" s="173"/>
      <c r="BB572" s="173"/>
      <c r="BC572" s="173"/>
      <c r="BD572" s="172"/>
      <c r="BE572" s="172"/>
      <c r="BF572" s="172"/>
      <c r="BG572" s="172"/>
      <c r="BH572" s="172"/>
      <c r="BI572" s="172"/>
      <c r="BJ572" s="172"/>
      <c r="BK572" s="146"/>
      <c r="BL572" s="146"/>
    </row>
    <row r="573" spans="1:64" ht="12.75" customHeight="1" outlineLevel="1" x14ac:dyDescent="0.25">
      <c r="A573" s="143"/>
      <c r="B573" s="143"/>
      <c r="C573" s="169"/>
      <c r="D573" s="174" t="s">
        <v>7</v>
      </c>
      <c r="E573" s="143"/>
      <c r="F573" s="143"/>
      <c r="G573" s="42">
        <v>26.225999999999999</v>
      </c>
      <c r="H573" s="170"/>
      <c r="I573" s="170"/>
      <c r="J573" s="170"/>
      <c r="K573" s="170"/>
      <c r="L573" s="170"/>
      <c r="M573" s="170"/>
      <c r="N573" s="171"/>
      <c r="O573" s="171"/>
      <c r="P573" s="171"/>
      <c r="Q573" s="171"/>
      <c r="R573" s="171"/>
      <c r="S573" s="172"/>
      <c r="T573" s="172"/>
      <c r="U573" s="172"/>
      <c r="V573" s="172"/>
      <c r="W573" s="172"/>
      <c r="X573" s="172"/>
      <c r="Y573" s="172"/>
      <c r="Z573" s="172"/>
      <c r="AA573" s="172"/>
      <c r="AB573" s="173"/>
      <c r="AC573" s="173"/>
      <c r="AD573" s="173"/>
      <c r="AE573" s="173"/>
      <c r="AF573" s="173"/>
      <c r="AG573" s="173"/>
      <c r="AH573" s="173"/>
      <c r="AI573" s="173"/>
      <c r="AJ573" s="173"/>
      <c r="AK573" s="173"/>
      <c r="AL573" s="173"/>
      <c r="AM573" s="173"/>
      <c r="AN573" s="173"/>
      <c r="AO573" s="173"/>
      <c r="AP573" s="173"/>
      <c r="AQ573" s="173"/>
      <c r="AR573" s="173"/>
      <c r="AS573" s="173"/>
      <c r="AT573" s="173"/>
      <c r="AU573" s="173"/>
      <c r="AV573" s="173"/>
      <c r="AW573" s="173"/>
      <c r="AX573" s="173"/>
      <c r="AY573" s="173"/>
      <c r="AZ573" s="173"/>
      <c r="BA573" s="173"/>
      <c r="BB573" s="173"/>
      <c r="BC573" s="173"/>
      <c r="BD573" s="172"/>
      <c r="BE573" s="172"/>
      <c r="BF573" s="172"/>
      <c r="BG573" s="172"/>
      <c r="BH573" s="172"/>
      <c r="BI573" s="172"/>
      <c r="BJ573" s="172"/>
      <c r="BK573" s="146"/>
      <c r="BL573" s="146"/>
    </row>
    <row r="574" spans="1:64" ht="12.75" customHeight="1" outlineLevel="1" x14ac:dyDescent="0.25">
      <c r="A574" s="143"/>
      <c r="B574" s="143"/>
      <c r="C574" s="169"/>
      <c r="D574" s="174" t="s">
        <v>8</v>
      </c>
      <c r="E574" s="143"/>
      <c r="F574" s="143"/>
      <c r="G574" s="42">
        <v>5.8280000000000003</v>
      </c>
      <c r="H574" s="170"/>
      <c r="I574" s="170"/>
      <c r="J574" s="170"/>
      <c r="K574" s="170"/>
      <c r="L574" s="170"/>
      <c r="M574" s="170"/>
      <c r="N574" s="171"/>
      <c r="O574" s="171"/>
      <c r="P574" s="171"/>
      <c r="Q574" s="171"/>
      <c r="R574" s="171"/>
      <c r="S574" s="172"/>
      <c r="T574" s="172"/>
      <c r="U574" s="172"/>
      <c r="V574" s="172"/>
      <c r="W574" s="172"/>
      <c r="X574" s="172"/>
      <c r="Y574" s="172"/>
      <c r="Z574" s="172"/>
      <c r="AA574" s="172"/>
      <c r="AB574" s="173"/>
      <c r="AC574" s="173"/>
      <c r="AD574" s="173"/>
      <c r="AE574" s="173"/>
      <c r="AF574" s="173"/>
      <c r="AG574" s="173"/>
      <c r="AH574" s="173"/>
      <c r="AI574" s="173"/>
      <c r="AJ574" s="173"/>
      <c r="AK574" s="173"/>
      <c r="AL574" s="173"/>
      <c r="AM574" s="173"/>
      <c r="AN574" s="173"/>
      <c r="AO574" s="173"/>
      <c r="AP574" s="173"/>
      <c r="AQ574" s="173"/>
      <c r="AR574" s="173"/>
      <c r="AS574" s="173"/>
      <c r="AT574" s="173"/>
      <c r="AU574" s="173"/>
      <c r="AV574" s="173"/>
      <c r="AW574" s="173"/>
      <c r="AX574" s="173"/>
      <c r="AY574" s="173"/>
      <c r="AZ574" s="173"/>
      <c r="BA574" s="173"/>
      <c r="BB574" s="173"/>
      <c r="BC574" s="173"/>
      <c r="BD574" s="172"/>
      <c r="BE574" s="172"/>
      <c r="BF574" s="172"/>
      <c r="BG574" s="172"/>
      <c r="BH574" s="172"/>
      <c r="BI574" s="172"/>
      <c r="BJ574" s="172"/>
      <c r="BK574" s="146"/>
      <c r="BL574" s="146"/>
    </row>
    <row r="575" spans="1:64" ht="12.75" customHeight="1" outlineLevel="1" x14ac:dyDescent="0.25">
      <c r="A575" s="143"/>
      <c r="B575" s="143"/>
      <c r="C575" s="169"/>
      <c r="D575" s="174" t="s">
        <v>14</v>
      </c>
      <c r="E575" s="143"/>
      <c r="F575" s="143"/>
      <c r="G575" s="42">
        <v>0</v>
      </c>
      <c r="H575" s="170"/>
      <c r="I575" s="170"/>
      <c r="J575" s="170"/>
      <c r="K575" s="170"/>
      <c r="L575" s="170"/>
      <c r="M575" s="170"/>
      <c r="N575" s="171"/>
      <c r="O575" s="171"/>
      <c r="P575" s="171"/>
      <c r="Q575" s="171"/>
      <c r="R575" s="171"/>
      <c r="S575" s="172"/>
      <c r="T575" s="172"/>
      <c r="U575" s="172"/>
      <c r="V575" s="172"/>
      <c r="W575" s="172"/>
      <c r="X575" s="172"/>
      <c r="Y575" s="172"/>
      <c r="Z575" s="172"/>
      <c r="AA575" s="172"/>
      <c r="AB575" s="173"/>
      <c r="AC575" s="173"/>
      <c r="AD575" s="173"/>
      <c r="AE575" s="173"/>
      <c r="AF575" s="173"/>
      <c r="AG575" s="173"/>
      <c r="AH575" s="173"/>
      <c r="AI575" s="173"/>
      <c r="AJ575" s="173"/>
      <c r="AK575" s="173"/>
      <c r="AL575" s="173"/>
      <c r="AM575" s="173"/>
      <c r="AN575" s="173"/>
      <c r="AO575" s="173"/>
      <c r="AP575" s="173"/>
      <c r="AQ575" s="173"/>
      <c r="AR575" s="173"/>
      <c r="AS575" s="173"/>
      <c r="AT575" s="173"/>
      <c r="AU575" s="173"/>
      <c r="AV575" s="173"/>
      <c r="AW575" s="173"/>
      <c r="AX575" s="173"/>
      <c r="AY575" s="173"/>
      <c r="AZ575" s="173"/>
      <c r="BA575" s="173"/>
      <c r="BB575" s="173"/>
      <c r="BC575" s="173"/>
      <c r="BD575" s="172"/>
      <c r="BE575" s="172"/>
      <c r="BF575" s="172"/>
      <c r="BG575" s="172"/>
      <c r="BH575" s="172"/>
      <c r="BI575" s="172"/>
      <c r="BJ575" s="172"/>
      <c r="BK575" s="146"/>
      <c r="BL575" s="146"/>
    </row>
    <row r="576" spans="1:64" ht="12.75" customHeight="1" outlineLevel="1" x14ac:dyDescent="0.25">
      <c r="A576" s="143"/>
      <c r="B576" s="143"/>
      <c r="C576" s="169"/>
      <c r="D576" s="174">
        <v>0</v>
      </c>
      <c r="E576" s="143"/>
      <c r="F576" s="143"/>
      <c r="G576" s="42">
        <v>0</v>
      </c>
      <c r="H576" s="170"/>
      <c r="I576" s="170"/>
      <c r="J576" s="170"/>
      <c r="K576" s="170"/>
      <c r="L576" s="170"/>
      <c r="M576" s="170"/>
      <c r="N576" s="171"/>
      <c r="O576" s="171"/>
      <c r="P576" s="171"/>
      <c r="Q576" s="171"/>
      <c r="R576" s="171"/>
      <c r="S576" s="172"/>
      <c r="T576" s="172"/>
      <c r="U576" s="172"/>
      <c r="V576" s="172"/>
      <c r="W576" s="172"/>
      <c r="X576" s="172"/>
      <c r="Y576" s="172"/>
      <c r="Z576" s="172"/>
      <c r="AA576" s="172"/>
      <c r="AB576" s="173"/>
      <c r="AC576" s="173"/>
      <c r="AD576" s="173"/>
      <c r="AE576" s="173"/>
      <c r="AF576" s="173"/>
      <c r="AG576" s="173"/>
      <c r="AH576" s="173"/>
      <c r="AI576" s="173"/>
      <c r="AJ576" s="173"/>
      <c r="AK576" s="173"/>
      <c r="AL576" s="173"/>
      <c r="AM576" s="173"/>
      <c r="AN576" s="173"/>
      <c r="AO576" s="173"/>
      <c r="AP576" s="173"/>
      <c r="AQ576" s="173"/>
      <c r="AR576" s="173"/>
      <c r="AS576" s="173"/>
      <c r="AT576" s="173"/>
      <c r="AU576" s="173"/>
      <c r="AV576" s="173"/>
      <c r="AW576" s="173"/>
      <c r="AX576" s="173"/>
      <c r="AY576" s="173"/>
      <c r="AZ576" s="173"/>
      <c r="BA576" s="173"/>
      <c r="BB576" s="173"/>
      <c r="BC576" s="173"/>
      <c r="BD576" s="172"/>
      <c r="BE576" s="172"/>
      <c r="BF576" s="172"/>
      <c r="BG576" s="172"/>
      <c r="BH576" s="172"/>
      <c r="BI576" s="172"/>
      <c r="BJ576" s="172"/>
      <c r="BK576" s="146"/>
      <c r="BL576" s="146"/>
    </row>
    <row r="577" spans="1:64" ht="12.75" customHeight="1" outlineLevel="1" x14ac:dyDescent="0.25">
      <c r="A577" s="143"/>
      <c r="B577" s="143"/>
      <c r="C577" s="169"/>
      <c r="D577" s="174">
        <v>0</v>
      </c>
      <c r="E577" s="143"/>
      <c r="F577" s="143"/>
      <c r="G577" s="42">
        <v>0</v>
      </c>
      <c r="H577" s="170"/>
      <c r="I577" s="170"/>
      <c r="J577" s="170"/>
      <c r="K577" s="170"/>
      <c r="L577" s="170"/>
      <c r="M577" s="170"/>
      <c r="N577" s="171"/>
      <c r="O577" s="171"/>
      <c r="P577" s="171"/>
      <c r="Q577" s="171"/>
      <c r="R577" s="171"/>
      <c r="S577" s="172"/>
      <c r="T577" s="172"/>
      <c r="U577" s="172"/>
      <c r="V577" s="172"/>
      <c r="W577" s="172"/>
      <c r="X577" s="172"/>
      <c r="Y577" s="172"/>
      <c r="Z577" s="172"/>
      <c r="AA577" s="172"/>
      <c r="AB577" s="173"/>
      <c r="AC577" s="173"/>
      <c r="AD577" s="173"/>
      <c r="AE577" s="173"/>
      <c r="AF577" s="173"/>
      <c r="AG577" s="173"/>
      <c r="AH577" s="173"/>
      <c r="AI577" s="173"/>
      <c r="AJ577" s="173"/>
      <c r="AK577" s="173"/>
      <c r="AL577" s="173"/>
      <c r="AM577" s="173"/>
      <c r="AN577" s="173"/>
      <c r="AO577" s="173"/>
      <c r="AP577" s="173"/>
      <c r="AQ577" s="173"/>
      <c r="AR577" s="173"/>
      <c r="AS577" s="173"/>
      <c r="AT577" s="173"/>
      <c r="AU577" s="173"/>
      <c r="AV577" s="173"/>
      <c r="AW577" s="173"/>
      <c r="AX577" s="173"/>
      <c r="AY577" s="173"/>
      <c r="AZ577" s="173"/>
      <c r="BA577" s="173"/>
      <c r="BB577" s="173"/>
      <c r="BC577" s="173"/>
      <c r="BD577" s="172"/>
      <c r="BE577" s="172"/>
      <c r="BF577" s="172"/>
      <c r="BG577" s="172"/>
      <c r="BH577" s="172"/>
      <c r="BI577" s="172"/>
      <c r="BJ577" s="172"/>
      <c r="BK577" s="146"/>
      <c r="BL577" s="146"/>
    </row>
    <row r="578" spans="1:64" ht="12.75" customHeight="1" outlineLevel="1" x14ac:dyDescent="0.25">
      <c r="A578" s="143"/>
      <c r="B578" s="143"/>
      <c r="C578" s="169"/>
      <c r="D578" s="174">
        <v>0</v>
      </c>
      <c r="E578" s="143"/>
      <c r="F578" s="143"/>
      <c r="G578" s="42">
        <v>0</v>
      </c>
      <c r="H578" s="170"/>
      <c r="I578" s="170"/>
      <c r="J578" s="170"/>
      <c r="K578" s="170"/>
      <c r="L578" s="170"/>
      <c r="M578" s="170"/>
      <c r="N578" s="171"/>
      <c r="O578" s="171"/>
      <c r="P578" s="171"/>
      <c r="Q578" s="171"/>
      <c r="R578" s="171"/>
      <c r="S578" s="172"/>
      <c r="T578" s="172"/>
      <c r="U578" s="172"/>
      <c r="V578" s="172"/>
      <c r="W578" s="172"/>
      <c r="X578" s="172"/>
      <c r="Y578" s="172"/>
      <c r="Z578" s="172"/>
      <c r="AA578" s="172"/>
      <c r="AB578" s="173"/>
      <c r="AC578" s="173"/>
      <c r="AD578" s="173"/>
      <c r="AE578" s="173"/>
      <c r="AF578" s="173"/>
      <c r="AG578" s="173"/>
      <c r="AH578" s="173"/>
      <c r="AI578" s="173"/>
      <c r="AJ578" s="173"/>
      <c r="AK578" s="173"/>
      <c r="AL578" s="173"/>
      <c r="AM578" s="173"/>
      <c r="AN578" s="173"/>
      <c r="AO578" s="173"/>
      <c r="AP578" s="173"/>
      <c r="AQ578" s="173"/>
      <c r="AR578" s="173"/>
      <c r="AS578" s="173"/>
      <c r="AT578" s="173"/>
      <c r="AU578" s="173"/>
      <c r="AV578" s="173"/>
      <c r="AW578" s="173"/>
      <c r="AX578" s="173"/>
      <c r="AY578" s="173"/>
      <c r="AZ578" s="173"/>
      <c r="BA578" s="173"/>
      <c r="BB578" s="173"/>
      <c r="BC578" s="173"/>
      <c r="BD578" s="172"/>
      <c r="BE578" s="172"/>
      <c r="BF578" s="172"/>
      <c r="BG578" s="172"/>
      <c r="BH578" s="172"/>
      <c r="BI578" s="172"/>
      <c r="BJ578" s="172"/>
      <c r="BK578" s="146"/>
      <c r="BL578" s="146"/>
    </row>
    <row r="579" spans="1:64" ht="12.75" customHeight="1" outlineLevel="1" x14ac:dyDescent="0.25">
      <c r="A579" s="143"/>
      <c r="B579" s="143"/>
      <c r="C579" s="169"/>
      <c r="D579" s="174">
        <v>0</v>
      </c>
      <c r="E579" s="143"/>
      <c r="F579" s="143"/>
      <c r="G579" s="42">
        <v>0</v>
      </c>
      <c r="H579" s="170"/>
      <c r="I579" s="170"/>
      <c r="J579" s="170"/>
      <c r="K579" s="170"/>
      <c r="L579" s="170"/>
      <c r="M579" s="170"/>
      <c r="N579" s="171"/>
      <c r="O579" s="171"/>
      <c r="P579" s="171"/>
      <c r="Q579" s="171"/>
      <c r="R579" s="171"/>
      <c r="S579" s="172"/>
      <c r="T579" s="172"/>
      <c r="U579" s="172"/>
      <c r="V579" s="172"/>
      <c r="W579" s="172"/>
      <c r="X579" s="172"/>
      <c r="Y579" s="172"/>
      <c r="Z579" s="172"/>
      <c r="AA579" s="172"/>
      <c r="AB579" s="173"/>
      <c r="AC579" s="173"/>
      <c r="AD579" s="173"/>
      <c r="AE579" s="173"/>
      <c r="AF579" s="173"/>
      <c r="AG579" s="173"/>
      <c r="AH579" s="173"/>
      <c r="AI579" s="173"/>
      <c r="AJ579" s="173"/>
      <c r="AK579" s="173"/>
      <c r="AL579" s="173"/>
      <c r="AM579" s="173"/>
      <c r="AN579" s="173"/>
      <c r="AO579" s="173"/>
      <c r="AP579" s="173"/>
      <c r="AQ579" s="173"/>
      <c r="AR579" s="173"/>
      <c r="AS579" s="173"/>
      <c r="AT579" s="173"/>
      <c r="AU579" s="173"/>
      <c r="AV579" s="173"/>
      <c r="AW579" s="173"/>
      <c r="AX579" s="173"/>
      <c r="AY579" s="173"/>
      <c r="AZ579" s="173"/>
      <c r="BA579" s="173"/>
      <c r="BB579" s="173"/>
      <c r="BC579" s="173"/>
      <c r="BD579" s="172"/>
      <c r="BE579" s="172"/>
      <c r="BF579" s="172"/>
      <c r="BG579" s="172"/>
      <c r="BH579" s="172"/>
      <c r="BI579" s="172"/>
      <c r="BJ579" s="172"/>
      <c r="BK579" s="146"/>
      <c r="BL579" s="146"/>
    </row>
    <row r="580" spans="1:64" ht="12.75" customHeight="1" outlineLevel="1" x14ac:dyDescent="0.25">
      <c r="A580" s="143"/>
      <c r="B580" s="143"/>
      <c r="C580" s="169"/>
      <c r="D580" s="174">
        <v>0</v>
      </c>
      <c r="E580" s="143"/>
      <c r="F580" s="143"/>
      <c r="G580" s="42">
        <v>0</v>
      </c>
      <c r="H580" s="170"/>
      <c r="I580" s="170"/>
      <c r="J580" s="170"/>
      <c r="K580" s="170"/>
      <c r="L580" s="170"/>
      <c r="M580" s="170"/>
      <c r="N580" s="171"/>
      <c r="O580" s="171"/>
      <c r="P580" s="171"/>
      <c r="Q580" s="171"/>
      <c r="R580" s="171"/>
      <c r="S580" s="172"/>
      <c r="T580" s="172"/>
      <c r="U580" s="172"/>
      <c r="V580" s="172"/>
      <c r="W580" s="172"/>
      <c r="X580" s="172"/>
      <c r="Y580" s="172"/>
      <c r="Z580" s="172"/>
      <c r="AA580" s="172"/>
      <c r="AB580" s="173"/>
      <c r="AC580" s="173"/>
      <c r="AD580" s="173"/>
      <c r="AE580" s="173"/>
      <c r="AF580" s="173"/>
      <c r="AG580" s="173"/>
      <c r="AH580" s="173"/>
      <c r="AI580" s="173"/>
      <c r="AJ580" s="173"/>
      <c r="AK580" s="173"/>
      <c r="AL580" s="173"/>
      <c r="AM580" s="173"/>
      <c r="AN580" s="173"/>
      <c r="AO580" s="173"/>
      <c r="AP580" s="173"/>
      <c r="AQ580" s="173"/>
      <c r="AR580" s="173"/>
      <c r="AS580" s="173"/>
      <c r="AT580" s="173"/>
      <c r="AU580" s="173"/>
      <c r="AV580" s="173"/>
      <c r="AW580" s="173"/>
      <c r="AX580" s="173"/>
      <c r="AY580" s="173"/>
      <c r="AZ580" s="173"/>
      <c r="BA580" s="173"/>
      <c r="BB580" s="173"/>
      <c r="BC580" s="173"/>
      <c r="BD580" s="172"/>
      <c r="BE580" s="172"/>
      <c r="BF580" s="172"/>
      <c r="BG580" s="172"/>
      <c r="BH580" s="172"/>
      <c r="BI580" s="172"/>
      <c r="BJ580" s="172"/>
      <c r="BK580" s="146"/>
      <c r="BL580" s="146"/>
    </row>
    <row r="581" spans="1:64" ht="12.75" customHeight="1" outlineLevel="1" x14ac:dyDescent="0.25">
      <c r="A581" s="143"/>
      <c r="B581" s="143"/>
      <c r="C581" s="169"/>
      <c r="D581" s="174">
        <v>0</v>
      </c>
      <c r="E581" s="143"/>
      <c r="F581" s="143"/>
      <c r="G581" s="42">
        <v>0</v>
      </c>
      <c r="H581" s="170"/>
      <c r="I581" s="170"/>
      <c r="J581" s="170"/>
      <c r="K581" s="170"/>
      <c r="L581" s="170"/>
      <c r="M581" s="170"/>
      <c r="N581" s="171"/>
      <c r="O581" s="171"/>
      <c r="P581" s="171"/>
      <c r="Q581" s="171"/>
      <c r="R581" s="171"/>
      <c r="S581" s="172"/>
      <c r="T581" s="172"/>
      <c r="U581" s="172"/>
      <c r="V581" s="172"/>
      <c r="W581" s="172"/>
      <c r="X581" s="172"/>
      <c r="Y581" s="172"/>
      <c r="Z581" s="172"/>
      <c r="AA581" s="172"/>
      <c r="AB581" s="173"/>
      <c r="AC581" s="173"/>
      <c r="AD581" s="173"/>
      <c r="AE581" s="173"/>
      <c r="AF581" s="173"/>
      <c r="AG581" s="173"/>
      <c r="AH581" s="173"/>
      <c r="AI581" s="173"/>
      <c r="AJ581" s="173"/>
      <c r="AK581" s="173"/>
      <c r="AL581" s="173"/>
      <c r="AM581" s="173"/>
      <c r="AN581" s="173"/>
      <c r="AO581" s="173"/>
      <c r="AP581" s="173"/>
      <c r="AQ581" s="173"/>
      <c r="AR581" s="173"/>
      <c r="AS581" s="173"/>
      <c r="AT581" s="173"/>
      <c r="AU581" s="173"/>
      <c r="AV581" s="173"/>
      <c r="AW581" s="173"/>
      <c r="AX581" s="173"/>
      <c r="AY581" s="173"/>
      <c r="AZ581" s="173"/>
      <c r="BA581" s="173"/>
      <c r="BB581" s="173"/>
      <c r="BC581" s="173"/>
      <c r="BD581" s="172"/>
      <c r="BE581" s="172"/>
      <c r="BF581" s="172"/>
      <c r="BG581" s="172"/>
      <c r="BH581" s="172"/>
      <c r="BI581" s="172"/>
      <c r="BJ581" s="172"/>
      <c r="BK581" s="146"/>
      <c r="BL581" s="146"/>
    </row>
    <row r="582" spans="1:64" ht="12.75" customHeight="1" outlineLevel="1" x14ac:dyDescent="0.25">
      <c r="A582" s="143"/>
      <c r="B582" s="143"/>
      <c r="C582" s="169"/>
      <c r="D582" s="174">
        <v>0</v>
      </c>
      <c r="E582" s="143"/>
      <c r="F582" s="143"/>
      <c r="G582" s="42">
        <v>0</v>
      </c>
      <c r="H582" s="170"/>
      <c r="I582" s="170"/>
      <c r="J582" s="170"/>
      <c r="K582" s="170"/>
      <c r="L582" s="170"/>
      <c r="M582" s="170"/>
      <c r="N582" s="171"/>
      <c r="O582" s="171"/>
      <c r="P582" s="171"/>
      <c r="Q582" s="171"/>
      <c r="R582" s="171"/>
      <c r="S582" s="172"/>
      <c r="T582" s="172"/>
      <c r="U582" s="172"/>
      <c r="V582" s="172"/>
      <c r="W582" s="172"/>
      <c r="X582" s="172"/>
      <c r="Y582" s="172"/>
      <c r="Z582" s="172"/>
      <c r="AA582" s="172"/>
      <c r="AB582" s="173"/>
      <c r="AC582" s="173"/>
      <c r="AD582" s="173"/>
      <c r="AE582" s="173"/>
      <c r="AF582" s="173"/>
      <c r="AG582" s="173"/>
      <c r="AH582" s="173"/>
      <c r="AI582" s="173"/>
      <c r="AJ582" s="173"/>
      <c r="AK582" s="173"/>
      <c r="AL582" s="173"/>
      <c r="AM582" s="173"/>
      <c r="AN582" s="173"/>
      <c r="AO582" s="173"/>
      <c r="AP582" s="173"/>
      <c r="AQ582" s="173"/>
      <c r="AR582" s="173"/>
      <c r="AS582" s="173"/>
      <c r="AT582" s="173"/>
      <c r="AU582" s="173"/>
      <c r="AV582" s="173"/>
      <c r="AW582" s="173"/>
      <c r="AX582" s="173"/>
      <c r="AY582" s="173"/>
      <c r="AZ582" s="173"/>
      <c r="BA582" s="173"/>
      <c r="BB582" s="173"/>
      <c r="BC582" s="173"/>
      <c r="BD582" s="172"/>
      <c r="BE582" s="172"/>
      <c r="BF582" s="172"/>
      <c r="BG582" s="172"/>
      <c r="BH582" s="172"/>
      <c r="BI582" s="172"/>
      <c r="BJ582" s="172"/>
      <c r="BK582" s="146"/>
      <c r="BL582" s="146"/>
    </row>
    <row r="583" spans="1:64" ht="12.75" customHeight="1" outlineLevel="1" x14ac:dyDescent="0.25">
      <c r="A583" s="143"/>
      <c r="B583" s="143"/>
      <c r="C583" s="169"/>
      <c r="D583" s="174">
        <v>0</v>
      </c>
      <c r="E583" s="143"/>
      <c r="F583" s="143"/>
      <c r="G583" s="42">
        <v>0</v>
      </c>
      <c r="H583" s="170"/>
      <c r="I583" s="170"/>
      <c r="J583" s="170"/>
      <c r="K583" s="170"/>
      <c r="L583" s="170"/>
      <c r="M583" s="170"/>
      <c r="N583" s="171"/>
      <c r="O583" s="171"/>
      <c r="P583" s="171"/>
      <c r="Q583" s="171"/>
      <c r="R583" s="171"/>
      <c r="S583" s="172"/>
      <c r="T583" s="172"/>
      <c r="U583" s="172"/>
      <c r="V583" s="172"/>
      <c r="W583" s="172"/>
      <c r="X583" s="172"/>
      <c r="Y583" s="172"/>
      <c r="Z583" s="172"/>
      <c r="AA583" s="172"/>
      <c r="AB583" s="173"/>
      <c r="AC583" s="173"/>
      <c r="AD583" s="173"/>
      <c r="AE583" s="173"/>
      <c r="AF583" s="173"/>
      <c r="AG583" s="173"/>
      <c r="AH583" s="173"/>
      <c r="AI583" s="173"/>
      <c r="AJ583" s="173"/>
      <c r="AK583" s="173"/>
      <c r="AL583" s="173"/>
      <c r="AM583" s="173"/>
      <c r="AN583" s="173"/>
      <c r="AO583" s="173"/>
      <c r="AP583" s="173"/>
      <c r="AQ583" s="173"/>
      <c r="AR583" s="173"/>
      <c r="AS583" s="173"/>
      <c r="AT583" s="173"/>
      <c r="AU583" s="173"/>
      <c r="AV583" s="173"/>
      <c r="AW583" s="173"/>
      <c r="AX583" s="173"/>
      <c r="AY583" s="173"/>
      <c r="AZ583" s="173"/>
      <c r="BA583" s="173"/>
      <c r="BB583" s="173"/>
      <c r="BC583" s="173"/>
      <c r="BD583" s="172"/>
      <c r="BE583" s="172"/>
      <c r="BF583" s="172"/>
      <c r="BG583" s="172"/>
      <c r="BH583" s="172"/>
      <c r="BI583" s="172"/>
      <c r="BJ583" s="172"/>
      <c r="BK583" s="146"/>
      <c r="BL583" s="146"/>
    </row>
    <row r="584" spans="1:64" ht="12.75" customHeight="1" outlineLevel="1" x14ac:dyDescent="0.25">
      <c r="A584" s="143"/>
      <c r="B584" s="143"/>
      <c r="C584" s="169"/>
      <c r="D584" s="174">
        <v>0</v>
      </c>
      <c r="E584" s="143"/>
      <c r="F584" s="143"/>
      <c r="G584" s="42">
        <v>0</v>
      </c>
      <c r="H584" s="170"/>
      <c r="I584" s="170"/>
      <c r="J584" s="170"/>
      <c r="K584" s="170"/>
      <c r="L584" s="170"/>
      <c r="M584" s="170"/>
      <c r="N584" s="171"/>
      <c r="O584" s="171"/>
      <c r="P584" s="171"/>
      <c r="Q584" s="171"/>
      <c r="R584" s="171"/>
      <c r="S584" s="172"/>
      <c r="T584" s="172"/>
      <c r="U584" s="172"/>
      <c r="V584" s="172"/>
      <c r="W584" s="172"/>
      <c r="X584" s="172"/>
      <c r="Y584" s="172"/>
      <c r="Z584" s="172"/>
      <c r="AA584" s="172"/>
      <c r="AB584" s="173"/>
      <c r="AC584" s="173"/>
      <c r="AD584" s="173"/>
      <c r="AE584" s="173"/>
      <c r="AF584" s="173"/>
      <c r="AG584" s="173"/>
      <c r="AH584" s="173"/>
      <c r="AI584" s="173"/>
      <c r="AJ584" s="173"/>
      <c r="AK584" s="173"/>
      <c r="AL584" s="173"/>
      <c r="AM584" s="173"/>
      <c r="AN584" s="173"/>
      <c r="AO584" s="173"/>
      <c r="AP584" s="173"/>
      <c r="AQ584" s="173"/>
      <c r="AR584" s="173"/>
      <c r="AS584" s="173"/>
      <c r="AT584" s="173"/>
      <c r="AU584" s="173"/>
      <c r="AV584" s="173"/>
      <c r="AW584" s="173"/>
      <c r="AX584" s="173"/>
      <c r="AY584" s="173"/>
      <c r="AZ584" s="173"/>
      <c r="BA584" s="173"/>
      <c r="BB584" s="173"/>
      <c r="BC584" s="173"/>
      <c r="BD584" s="172"/>
      <c r="BE584" s="172"/>
      <c r="BF584" s="172"/>
      <c r="BG584" s="172"/>
      <c r="BH584" s="172"/>
      <c r="BI584" s="172"/>
      <c r="BJ584" s="172"/>
      <c r="BK584" s="146"/>
      <c r="BL584" s="146"/>
    </row>
    <row r="585" spans="1:64" ht="12.75" customHeight="1" outlineLevel="1" x14ac:dyDescent="0.25">
      <c r="A585" s="143"/>
      <c r="B585" s="143"/>
      <c r="C585" s="169"/>
      <c r="D585" s="174">
        <v>0</v>
      </c>
      <c r="E585" s="143"/>
      <c r="F585" s="143"/>
      <c r="G585" s="42">
        <v>0</v>
      </c>
      <c r="H585" s="170"/>
      <c r="I585" s="170"/>
      <c r="J585" s="170"/>
      <c r="K585" s="170"/>
      <c r="L585" s="170"/>
      <c r="M585" s="170"/>
      <c r="N585" s="171"/>
      <c r="O585" s="171"/>
      <c r="P585" s="171"/>
      <c r="Q585" s="171"/>
      <c r="R585" s="171"/>
      <c r="S585" s="172"/>
      <c r="T585" s="172"/>
      <c r="U585" s="172"/>
      <c r="V585" s="172"/>
      <c r="W585" s="172"/>
      <c r="X585" s="172"/>
      <c r="Y585" s="172"/>
      <c r="Z585" s="172"/>
      <c r="AA585" s="172"/>
      <c r="AB585" s="173"/>
      <c r="AC585" s="173"/>
      <c r="AD585" s="173"/>
      <c r="AE585" s="173"/>
      <c r="AF585" s="173"/>
      <c r="AG585" s="173"/>
      <c r="AH585" s="173"/>
      <c r="AI585" s="173"/>
      <c r="AJ585" s="173"/>
      <c r="AK585" s="173"/>
      <c r="AL585" s="173"/>
      <c r="AM585" s="173"/>
      <c r="AN585" s="173"/>
      <c r="AO585" s="173"/>
      <c r="AP585" s="173"/>
      <c r="AQ585" s="173"/>
      <c r="AR585" s="173"/>
      <c r="AS585" s="173"/>
      <c r="AT585" s="173"/>
      <c r="AU585" s="173"/>
      <c r="AV585" s="173"/>
      <c r="AW585" s="173"/>
      <c r="AX585" s="173"/>
      <c r="AY585" s="173"/>
      <c r="AZ585" s="173"/>
      <c r="BA585" s="173"/>
      <c r="BB585" s="173"/>
      <c r="BC585" s="173"/>
      <c r="BD585" s="172"/>
      <c r="BE585" s="172"/>
      <c r="BF585" s="172"/>
      <c r="BG585" s="172"/>
      <c r="BH585" s="172"/>
      <c r="BI585" s="172"/>
      <c r="BJ585" s="172"/>
      <c r="BK585" s="146"/>
      <c r="BL585" s="146"/>
    </row>
    <row r="586" spans="1:64" ht="12.75" customHeight="1" outlineLevel="1" x14ac:dyDescent="0.25">
      <c r="A586" s="143"/>
      <c r="B586" s="143"/>
      <c r="C586" s="169"/>
      <c r="D586" s="174">
        <v>0</v>
      </c>
      <c r="E586" s="143"/>
      <c r="F586" s="143"/>
      <c r="G586" s="42">
        <v>0</v>
      </c>
      <c r="H586" s="170"/>
      <c r="I586" s="170"/>
      <c r="J586" s="170"/>
      <c r="K586" s="170"/>
      <c r="L586" s="170"/>
      <c r="M586" s="170"/>
      <c r="N586" s="171"/>
      <c r="O586" s="171"/>
      <c r="P586" s="171"/>
      <c r="Q586" s="171"/>
      <c r="R586" s="171"/>
      <c r="S586" s="172"/>
      <c r="T586" s="172"/>
      <c r="U586" s="172"/>
      <c r="V586" s="172"/>
      <c r="W586" s="172"/>
      <c r="X586" s="172"/>
      <c r="Y586" s="172"/>
      <c r="Z586" s="172"/>
      <c r="AA586" s="172"/>
      <c r="AB586" s="173"/>
      <c r="AC586" s="173"/>
      <c r="AD586" s="173"/>
      <c r="AE586" s="173"/>
      <c r="AF586" s="173"/>
      <c r="AG586" s="173"/>
      <c r="AH586" s="173"/>
      <c r="AI586" s="173"/>
      <c r="AJ586" s="173"/>
      <c r="AK586" s="173"/>
      <c r="AL586" s="173"/>
      <c r="AM586" s="173"/>
      <c r="AN586" s="173"/>
      <c r="AO586" s="173"/>
      <c r="AP586" s="173"/>
      <c r="AQ586" s="173"/>
      <c r="AR586" s="173"/>
      <c r="AS586" s="173"/>
      <c r="AT586" s="173"/>
      <c r="AU586" s="173"/>
      <c r="AV586" s="173"/>
      <c r="AW586" s="173"/>
      <c r="AX586" s="173"/>
      <c r="AY586" s="173"/>
      <c r="AZ586" s="173"/>
      <c r="BA586" s="173"/>
      <c r="BB586" s="173"/>
      <c r="BC586" s="173"/>
      <c r="BD586" s="172"/>
      <c r="BE586" s="172"/>
      <c r="BF586" s="172"/>
      <c r="BG586" s="172"/>
      <c r="BH586" s="172"/>
      <c r="BI586" s="172"/>
      <c r="BJ586" s="172"/>
      <c r="BK586" s="146"/>
      <c r="BL586" s="146"/>
    </row>
    <row r="587" spans="1:64" ht="12.75" customHeight="1" outlineLevel="1" x14ac:dyDescent="0.25">
      <c r="A587" s="143"/>
      <c r="B587" s="143"/>
      <c r="C587" s="169"/>
      <c r="D587" s="174">
        <v>0</v>
      </c>
      <c r="E587" s="143"/>
      <c r="F587" s="143"/>
      <c r="G587" s="42">
        <v>0</v>
      </c>
      <c r="H587" s="170"/>
      <c r="I587" s="170"/>
      <c r="J587" s="170"/>
      <c r="K587" s="170"/>
      <c r="L587" s="170"/>
      <c r="M587" s="170"/>
      <c r="N587" s="171"/>
      <c r="O587" s="171"/>
      <c r="P587" s="171"/>
      <c r="Q587" s="171"/>
      <c r="R587" s="171"/>
      <c r="S587" s="172"/>
      <c r="T587" s="172"/>
      <c r="U587" s="172"/>
      <c r="V587" s="172"/>
      <c r="W587" s="172"/>
      <c r="X587" s="172"/>
      <c r="Y587" s="172"/>
      <c r="Z587" s="172"/>
      <c r="AA587" s="172"/>
      <c r="AB587" s="173"/>
      <c r="AC587" s="173"/>
      <c r="AD587" s="173"/>
      <c r="AE587" s="173"/>
      <c r="AF587" s="173"/>
      <c r="AG587" s="173"/>
      <c r="AH587" s="173"/>
      <c r="AI587" s="173"/>
      <c r="AJ587" s="173"/>
      <c r="AK587" s="173"/>
      <c r="AL587" s="173"/>
      <c r="AM587" s="173"/>
      <c r="AN587" s="173"/>
      <c r="AO587" s="173"/>
      <c r="AP587" s="173"/>
      <c r="AQ587" s="173"/>
      <c r="AR587" s="173"/>
      <c r="AS587" s="173"/>
      <c r="AT587" s="173"/>
      <c r="AU587" s="173"/>
      <c r="AV587" s="173"/>
      <c r="AW587" s="173"/>
      <c r="AX587" s="173"/>
      <c r="AY587" s="173"/>
      <c r="AZ587" s="173"/>
      <c r="BA587" s="173"/>
      <c r="BB587" s="173"/>
      <c r="BC587" s="173"/>
      <c r="BD587" s="172"/>
      <c r="BE587" s="172"/>
      <c r="BF587" s="172"/>
      <c r="BG587" s="172"/>
      <c r="BH587" s="172"/>
      <c r="BI587" s="172"/>
      <c r="BJ587" s="172"/>
      <c r="BK587" s="146"/>
      <c r="BL587" s="146"/>
    </row>
    <row r="588" spans="1:64" ht="12.75" customHeight="1" outlineLevel="1" x14ac:dyDescent="0.25">
      <c r="A588" s="143"/>
      <c r="B588" s="143"/>
      <c r="C588" s="169"/>
      <c r="D588" s="174">
        <v>0</v>
      </c>
      <c r="E588" s="143"/>
      <c r="F588" s="143"/>
      <c r="G588" s="42">
        <v>0</v>
      </c>
      <c r="H588" s="170"/>
      <c r="I588" s="170"/>
      <c r="J588" s="170"/>
      <c r="K588" s="170"/>
      <c r="L588" s="170"/>
      <c r="M588" s="170"/>
      <c r="N588" s="171"/>
      <c r="O588" s="171"/>
      <c r="P588" s="171"/>
      <c r="Q588" s="171"/>
      <c r="R588" s="171"/>
      <c r="S588" s="172"/>
      <c r="T588" s="172"/>
      <c r="U588" s="172"/>
      <c r="V588" s="172"/>
      <c r="W588" s="172"/>
      <c r="X588" s="172"/>
      <c r="Y588" s="172"/>
      <c r="Z588" s="172"/>
      <c r="AA588" s="172"/>
      <c r="AB588" s="173"/>
      <c r="AC588" s="173"/>
      <c r="AD588" s="173"/>
      <c r="AE588" s="173"/>
      <c r="AF588" s="173"/>
      <c r="AG588" s="173"/>
      <c r="AH588" s="173"/>
      <c r="AI588" s="173"/>
      <c r="AJ588" s="173"/>
      <c r="AK588" s="173"/>
      <c r="AL588" s="173"/>
      <c r="AM588" s="173"/>
      <c r="AN588" s="173"/>
      <c r="AO588" s="173"/>
      <c r="AP588" s="173"/>
      <c r="AQ588" s="173"/>
      <c r="AR588" s="173"/>
      <c r="AS588" s="173"/>
      <c r="AT588" s="173"/>
      <c r="AU588" s="173"/>
      <c r="AV588" s="173"/>
      <c r="AW588" s="173"/>
      <c r="AX588" s="173"/>
      <c r="AY588" s="173"/>
      <c r="AZ588" s="173"/>
      <c r="BA588" s="173"/>
      <c r="BB588" s="173"/>
      <c r="BC588" s="173"/>
      <c r="BD588" s="172"/>
      <c r="BE588" s="172"/>
      <c r="BF588" s="172"/>
      <c r="BG588" s="172"/>
      <c r="BH588" s="172"/>
      <c r="BI588" s="172"/>
      <c r="BJ588" s="172"/>
      <c r="BK588" s="146"/>
      <c r="BL588" s="146"/>
    </row>
    <row r="589" spans="1:64" ht="12.75" customHeight="1" outlineLevel="1" x14ac:dyDescent="0.25">
      <c r="A589" s="143"/>
      <c r="B589" s="143"/>
      <c r="C589" s="169"/>
      <c r="D589" s="174">
        <v>0</v>
      </c>
      <c r="E589" s="143"/>
      <c r="F589" s="143"/>
      <c r="G589" s="42">
        <v>0</v>
      </c>
      <c r="H589" s="170"/>
      <c r="I589" s="170"/>
      <c r="J589" s="170"/>
      <c r="K589" s="170"/>
      <c r="L589" s="170"/>
      <c r="M589" s="170"/>
      <c r="N589" s="171"/>
      <c r="O589" s="171"/>
      <c r="P589" s="171"/>
      <c r="Q589" s="171"/>
      <c r="R589" s="171"/>
      <c r="S589" s="172"/>
      <c r="T589" s="172"/>
      <c r="U589" s="172"/>
      <c r="V589" s="172"/>
      <c r="W589" s="172"/>
      <c r="X589" s="172"/>
      <c r="Y589" s="172"/>
      <c r="Z589" s="172"/>
      <c r="AA589" s="172"/>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3"/>
      <c r="AY589" s="173"/>
      <c r="AZ589" s="173"/>
      <c r="BA589" s="173"/>
      <c r="BB589" s="173"/>
      <c r="BC589" s="173"/>
      <c r="BD589" s="172"/>
      <c r="BE589" s="172"/>
      <c r="BF589" s="172"/>
      <c r="BG589" s="172"/>
      <c r="BH589" s="172"/>
      <c r="BI589" s="172"/>
      <c r="BJ589" s="172"/>
      <c r="BK589" s="146"/>
      <c r="BL589" s="146"/>
    </row>
    <row r="590" spans="1:64" ht="12.75" customHeight="1" outlineLevel="1" x14ac:dyDescent="0.25">
      <c r="A590" s="143"/>
      <c r="B590" s="143"/>
      <c r="C590" s="169"/>
      <c r="D590" s="174">
        <v>0</v>
      </c>
      <c r="E590" s="143"/>
      <c r="F590" s="143"/>
      <c r="G590" s="42">
        <v>0</v>
      </c>
      <c r="H590" s="170"/>
      <c r="I590" s="170"/>
      <c r="J590" s="170"/>
      <c r="K590" s="170"/>
      <c r="L590" s="170"/>
      <c r="M590" s="170"/>
      <c r="N590" s="171"/>
      <c r="O590" s="171"/>
      <c r="P590" s="171"/>
      <c r="Q590" s="171"/>
      <c r="R590" s="171"/>
      <c r="S590" s="172"/>
      <c r="T590" s="172"/>
      <c r="U590" s="172"/>
      <c r="V590" s="172"/>
      <c r="W590" s="172"/>
      <c r="X590" s="172"/>
      <c r="Y590" s="172"/>
      <c r="Z590" s="172"/>
      <c r="AA590" s="172"/>
      <c r="AB590" s="173"/>
      <c r="AC590" s="173"/>
      <c r="AD590" s="173"/>
      <c r="AE590" s="173"/>
      <c r="AF590" s="173"/>
      <c r="AG590" s="173"/>
      <c r="AH590" s="173"/>
      <c r="AI590" s="173"/>
      <c r="AJ590" s="173"/>
      <c r="AK590" s="173"/>
      <c r="AL590" s="173"/>
      <c r="AM590" s="173"/>
      <c r="AN590" s="173"/>
      <c r="AO590" s="173"/>
      <c r="AP590" s="173"/>
      <c r="AQ590" s="173"/>
      <c r="AR590" s="173"/>
      <c r="AS590" s="173"/>
      <c r="AT590" s="173"/>
      <c r="AU590" s="173"/>
      <c r="AV590" s="173"/>
      <c r="AW590" s="173"/>
      <c r="AX590" s="173"/>
      <c r="AY590" s="173"/>
      <c r="AZ590" s="173"/>
      <c r="BA590" s="173"/>
      <c r="BB590" s="173"/>
      <c r="BC590" s="173"/>
      <c r="BD590" s="172"/>
      <c r="BE590" s="172"/>
      <c r="BF590" s="172"/>
      <c r="BG590" s="172"/>
      <c r="BH590" s="172"/>
      <c r="BI590" s="172"/>
      <c r="BJ590" s="172"/>
      <c r="BK590" s="146"/>
      <c r="BL590" s="146"/>
    </row>
    <row r="591" spans="1:64" ht="12.75" customHeight="1" outlineLevel="1" x14ac:dyDescent="0.25">
      <c r="A591" s="143"/>
      <c r="B591" s="143"/>
      <c r="C591" s="169"/>
      <c r="D591" s="174">
        <v>0</v>
      </c>
      <c r="E591" s="143"/>
      <c r="F591" s="143"/>
      <c r="G591" s="42">
        <v>0</v>
      </c>
      <c r="H591" s="170"/>
      <c r="I591" s="170"/>
      <c r="J591" s="170"/>
      <c r="K591" s="170"/>
      <c r="L591" s="170"/>
      <c r="M591" s="170"/>
      <c r="N591" s="171"/>
      <c r="O591" s="171"/>
      <c r="P591" s="171"/>
      <c r="Q591" s="171"/>
      <c r="R591" s="171"/>
      <c r="S591" s="172"/>
      <c r="T591" s="172"/>
      <c r="U591" s="172"/>
      <c r="V591" s="172"/>
      <c r="W591" s="172"/>
      <c r="X591" s="172"/>
      <c r="Y591" s="172"/>
      <c r="Z591" s="172"/>
      <c r="AA591" s="172"/>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3"/>
      <c r="AY591" s="173"/>
      <c r="AZ591" s="173"/>
      <c r="BA591" s="173"/>
      <c r="BB591" s="173"/>
      <c r="BC591" s="173"/>
      <c r="BD591" s="172"/>
      <c r="BE591" s="172"/>
      <c r="BF591" s="172"/>
      <c r="BG591" s="172"/>
      <c r="BH591" s="172"/>
      <c r="BI591" s="172"/>
      <c r="BJ591" s="172"/>
      <c r="BK591" s="146"/>
      <c r="BL591" s="146"/>
    </row>
    <row r="592" spans="1:64" ht="12.75" customHeight="1" outlineLevel="1" x14ac:dyDescent="0.25">
      <c r="A592" s="143"/>
      <c r="B592" s="143"/>
      <c r="C592" s="169"/>
      <c r="D592" s="174">
        <v>0</v>
      </c>
      <c r="E592" s="143"/>
      <c r="F592" s="143"/>
      <c r="G592" s="42">
        <v>0</v>
      </c>
      <c r="H592" s="170"/>
      <c r="I592" s="170"/>
      <c r="J592" s="170"/>
      <c r="K592" s="170"/>
      <c r="L592" s="170"/>
      <c r="M592" s="170"/>
      <c r="N592" s="171"/>
      <c r="O592" s="171"/>
      <c r="P592" s="171"/>
      <c r="Q592" s="171"/>
      <c r="R592" s="171"/>
      <c r="S592" s="172"/>
      <c r="T592" s="172"/>
      <c r="U592" s="172"/>
      <c r="V592" s="172"/>
      <c r="W592" s="172"/>
      <c r="X592" s="172"/>
      <c r="Y592" s="172"/>
      <c r="Z592" s="172"/>
      <c r="AA592" s="172"/>
      <c r="AB592" s="173"/>
      <c r="AC592" s="173"/>
      <c r="AD592" s="173"/>
      <c r="AE592" s="173"/>
      <c r="AF592" s="173"/>
      <c r="AG592" s="173"/>
      <c r="AH592" s="173"/>
      <c r="AI592" s="173"/>
      <c r="AJ592" s="173"/>
      <c r="AK592" s="173"/>
      <c r="AL592" s="173"/>
      <c r="AM592" s="173"/>
      <c r="AN592" s="173"/>
      <c r="AO592" s="173"/>
      <c r="AP592" s="173"/>
      <c r="AQ592" s="173"/>
      <c r="AR592" s="173"/>
      <c r="AS592" s="173"/>
      <c r="AT592" s="173"/>
      <c r="AU592" s="173"/>
      <c r="AV592" s="173"/>
      <c r="AW592" s="173"/>
      <c r="AX592" s="173"/>
      <c r="AY592" s="173"/>
      <c r="AZ592" s="173"/>
      <c r="BA592" s="173"/>
      <c r="BB592" s="173"/>
      <c r="BC592" s="173"/>
      <c r="BD592" s="172"/>
      <c r="BE592" s="172"/>
      <c r="BF592" s="172"/>
      <c r="BG592" s="172"/>
      <c r="BH592" s="172"/>
      <c r="BI592" s="172"/>
      <c r="BJ592" s="172"/>
      <c r="BK592" s="146"/>
      <c r="BL592" s="146"/>
    </row>
    <row r="593" spans="1:64" ht="12.75" customHeight="1" outlineLevel="1" x14ac:dyDescent="0.25">
      <c r="A593" s="143"/>
      <c r="B593" s="143"/>
      <c r="C593" s="169"/>
      <c r="D593" s="174">
        <v>0</v>
      </c>
      <c r="E593" s="143"/>
      <c r="F593" s="143"/>
      <c r="G593" s="42">
        <v>0</v>
      </c>
      <c r="H593" s="170"/>
      <c r="I593" s="170"/>
      <c r="J593" s="170"/>
      <c r="K593" s="170"/>
      <c r="L593" s="170"/>
      <c r="M593" s="170"/>
      <c r="N593" s="171"/>
      <c r="O593" s="171"/>
      <c r="P593" s="171"/>
      <c r="Q593" s="171"/>
      <c r="R593" s="171"/>
      <c r="S593" s="172"/>
      <c r="T593" s="172"/>
      <c r="U593" s="172"/>
      <c r="V593" s="172"/>
      <c r="W593" s="172"/>
      <c r="X593" s="172"/>
      <c r="Y593" s="172"/>
      <c r="Z593" s="172"/>
      <c r="AA593" s="172"/>
      <c r="AB593" s="173"/>
      <c r="AC593" s="173"/>
      <c r="AD593" s="173"/>
      <c r="AE593" s="173"/>
      <c r="AF593" s="173"/>
      <c r="AG593" s="173"/>
      <c r="AH593" s="173"/>
      <c r="AI593" s="173"/>
      <c r="AJ593" s="173"/>
      <c r="AK593" s="173"/>
      <c r="AL593" s="173"/>
      <c r="AM593" s="173"/>
      <c r="AN593" s="173"/>
      <c r="AO593" s="173"/>
      <c r="AP593" s="173"/>
      <c r="AQ593" s="173"/>
      <c r="AR593" s="173"/>
      <c r="AS593" s="173"/>
      <c r="AT593" s="173"/>
      <c r="AU593" s="173"/>
      <c r="AV593" s="173"/>
      <c r="AW593" s="173"/>
      <c r="AX593" s="173"/>
      <c r="AY593" s="173"/>
      <c r="AZ593" s="173"/>
      <c r="BA593" s="173"/>
      <c r="BB593" s="173"/>
      <c r="BC593" s="173"/>
      <c r="BD593" s="172"/>
      <c r="BE593" s="172"/>
      <c r="BF593" s="172"/>
      <c r="BG593" s="172"/>
      <c r="BH593" s="172"/>
      <c r="BI593" s="172"/>
      <c r="BJ593" s="172"/>
      <c r="BK593" s="146"/>
      <c r="BL593" s="146"/>
    </row>
    <row r="594" spans="1:64" ht="12.75" customHeight="1" outlineLevel="1" x14ac:dyDescent="0.25">
      <c r="A594" s="143"/>
      <c r="B594" s="143"/>
      <c r="C594" s="169"/>
      <c r="D594" s="174">
        <v>0</v>
      </c>
      <c r="E594" s="143"/>
      <c r="F594" s="143"/>
      <c r="G594" s="42">
        <v>0</v>
      </c>
      <c r="H594" s="170"/>
      <c r="I594" s="170"/>
      <c r="J594" s="170"/>
      <c r="K594" s="170"/>
      <c r="L594" s="170"/>
      <c r="M594" s="170"/>
      <c r="N594" s="171"/>
      <c r="O594" s="171"/>
      <c r="P594" s="171"/>
      <c r="Q594" s="171"/>
      <c r="R594" s="171"/>
      <c r="S594" s="172"/>
      <c r="T594" s="172"/>
      <c r="U594" s="172"/>
      <c r="V594" s="172"/>
      <c r="W594" s="172"/>
      <c r="X594" s="172"/>
      <c r="Y594" s="172"/>
      <c r="Z594" s="172"/>
      <c r="AA594" s="172"/>
      <c r="AB594" s="173"/>
      <c r="AC594" s="173"/>
      <c r="AD594" s="173"/>
      <c r="AE594" s="173"/>
      <c r="AF594" s="173"/>
      <c r="AG594" s="173"/>
      <c r="AH594" s="173"/>
      <c r="AI594" s="173"/>
      <c r="AJ594" s="173"/>
      <c r="AK594" s="173"/>
      <c r="AL594" s="173"/>
      <c r="AM594" s="173"/>
      <c r="AN594" s="173"/>
      <c r="AO594" s="173"/>
      <c r="AP594" s="173"/>
      <c r="AQ594" s="173"/>
      <c r="AR594" s="173"/>
      <c r="AS594" s="173"/>
      <c r="AT594" s="173"/>
      <c r="AU594" s="173"/>
      <c r="AV594" s="173"/>
      <c r="AW594" s="173"/>
      <c r="AX594" s="173"/>
      <c r="AY594" s="173"/>
      <c r="AZ594" s="173"/>
      <c r="BA594" s="173"/>
      <c r="BB594" s="173"/>
      <c r="BC594" s="173"/>
      <c r="BD594" s="172"/>
      <c r="BE594" s="172"/>
      <c r="BF594" s="172"/>
      <c r="BG594" s="172"/>
      <c r="BH594" s="172"/>
      <c r="BI594" s="172"/>
      <c r="BJ594" s="172"/>
      <c r="BK594" s="146"/>
      <c r="BL594" s="146"/>
    </row>
    <row r="595" spans="1:64" ht="12.75" customHeight="1" outlineLevel="1" x14ac:dyDescent="0.25">
      <c r="A595" s="143"/>
      <c r="B595" s="143"/>
      <c r="C595" s="169"/>
      <c r="D595" s="174">
        <v>0</v>
      </c>
      <c r="E595" s="143"/>
      <c r="F595" s="143"/>
      <c r="G595" s="42">
        <v>0</v>
      </c>
      <c r="H595" s="170"/>
      <c r="I595" s="170"/>
      <c r="J595" s="170"/>
      <c r="K595" s="170"/>
      <c r="L595" s="170"/>
      <c r="M595" s="170"/>
      <c r="N595" s="171"/>
      <c r="O595" s="171"/>
      <c r="P595" s="171"/>
      <c r="Q595" s="171"/>
      <c r="R595" s="171"/>
      <c r="S595" s="172"/>
      <c r="T595" s="172"/>
      <c r="U595" s="172"/>
      <c r="V595" s="172"/>
      <c r="W595" s="172"/>
      <c r="X595" s="172"/>
      <c r="Y595" s="172"/>
      <c r="Z595" s="172"/>
      <c r="AA595" s="172"/>
      <c r="AB595" s="173"/>
      <c r="AC595" s="173"/>
      <c r="AD595" s="173"/>
      <c r="AE595" s="173"/>
      <c r="AF595" s="173"/>
      <c r="AG595" s="173"/>
      <c r="AH595" s="173"/>
      <c r="AI595" s="173"/>
      <c r="AJ595" s="173"/>
      <c r="AK595" s="173"/>
      <c r="AL595" s="173"/>
      <c r="AM595" s="173"/>
      <c r="AN595" s="173"/>
      <c r="AO595" s="173"/>
      <c r="AP595" s="173"/>
      <c r="AQ595" s="173"/>
      <c r="AR595" s="173"/>
      <c r="AS595" s="173"/>
      <c r="AT595" s="173"/>
      <c r="AU595" s="173"/>
      <c r="AV595" s="173"/>
      <c r="AW595" s="173"/>
      <c r="AX595" s="173"/>
      <c r="AY595" s="173"/>
      <c r="AZ595" s="173"/>
      <c r="BA595" s="173"/>
      <c r="BB595" s="173"/>
      <c r="BC595" s="173"/>
      <c r="BD595" s="172"/>
      <c r="BE595" s="172"/>
      <c r="BF595" s="172"/>
      <c r="BG595" s="172"/>
      <c r="BH595" s="172"/>
      <c r="BI595" s="172"/>
      <c r="BJ595" s="172"/>
      <c r="BK595" s="146"/>
      <c r="BL595" s="146"/>
    </row>
    <row r="596" spans="1:64" x14ac:dyDescent="0.25">
      <c r="A596" s="143"/>
      <c r="B596" s="143"/>
      <c r="C596" s="169"/>
      <c r="D596" s="176"/>
      <c r="E596" s="143"/>
      <c r="F596" s="143"/>
      <c r="G596" s="43"/>
      <c r="H596" s="170"/>
      <c r="I596" s="170"/>
      <c r="J596" s="170"/>
      <c r="K596" s="170"/>
      <c r="L596" s="170"/>
      <c r="M596" s="170"/>
      <c r="N596" s="171"/>
      <c r="O596" s="171"/>
      <c r="P596" s="171"/>
      <c r="Q596" s="171"/>
      <c r="R596" s="171"/>
      <c r="S596" s="172"/>
      <c r="T596" s="172"/>
      <c r="U596" s="172"/>
      <c r="V596" s="172"/>
      <c r="W596" s="172"/>
      <c r="X596" s="172"/>
      <c r="Y596" s="172"/>
      <c r="Z596" s="172"/>
      <c r="AA596" s="172"/>
      <c r="AB596" s="173"/>
      <c r="AC596" s="173"/>
      <c r="AD596" s="173"/>
      <c r="AE596" s="173"/>
      <c r="AF596" s="173"/>
      <c r="AG596" s="173"/>
      <c r="AH596" s="173"/>
      <c r="AI596" s="173"/>
      <c r="AJ596" s="173"/>
      <c r="AK596" s="173"/>
      <c r="AL596" s="173"/>
      <c r="AM596" s="173"/>
      <c r="AN596" s="173"/>
      <c r="AO596" s="173"/>
      <c r="AP596" s="173"/>
      <c r="AQ596" s="173"/>
      <c r="AR596" s="173"/>
      <c r="AS596" s="173"/>
      <c r="AT596" s="173"/>
      <c r="AU596" s="173"/>
      <c r="AV596" s="173"/>
      <c r="AW596" s="173"/>
      <c r="AX596" s="173"/>
      <c r="AY596" s="173"/>
      <c r="AZ596" s="173"/>
      <c r="BA596" s="173"/>
      <c r="BB596" s="173"/>
      <c r="BC596" s="173"/>
      <c r="BD596" s="172"/>
      <c r="BE596" s="172"/>
      <c r="BF596" s="172"/>
      <c r="BG596" s="172"/>
      <c r="BH596" s="172"/>
      <c r="BI596" s="172"/>
      <c r="BJ596" s="172"/>
      <c r="BK596" s="146"/>
      <c r="BL596" s="146"/>
    </row>
    <row r="597" spans="1:64" x14ac:dyDescent="0.25">
      <c r="A597" s="143"/>
      <c r="B597" s="143"/>
      <c r="C597" s="169" t="s">
        <v>36</v>
      </c>
      <c r="D597" s="174"/>
      <c r="E597" s="143"/>
      <c r="F597" s="143"/>
      <c r="G597" s="194">
        <v>0</v>
      </c>
      <c r="H597" s="175"/>
      <c r="I597" s="175"/>
      <c r="J597" s="175"/>
      <c r="K597" s="175"/>
      <c r="L597" s="175"/>
      <c r="M597" s="175"/>
      <c r="N597" s="171"/>
      <c r="O597" s="171"/>
      <c r="P597" s="171"/>
      <c r="Q597" s="171"/>
      <c r="R597" s="171"/>
      <c r="S597" s="172"/>
      <c r="T597" s="172"/>
      <c r="U597" s="172"/>
      <c r="V597" s="172"/>
      <c r="W597" s="172"/>
      <c r="X597" s="172"/>
      <c r="Y597" s="172"/>
      <c r="Z597" s="172"/>
      <c r="AA597" s="172"/>
      <c r="AB597" s="173"/>
      <c r="AC597" s="173"/>
      <c r="AD597" s="173"/>
      <c r="AE597" s="173"/>
      <c r="AF597" s="173"/>
      <c r="AG597" s="173"/>
      <c r="AH597" s="173"/>
      <c r="AI597" s="173"/>
      <c r="AJ597" s="173"/>
      <c r="AK597" s="173"/>
      <c r="AL597" s="173"/>
      <c r="AM597" s="173"/>
      <c r="AN597" s="173"/>
      <c r="AO597" s="173"/>
      <c r="AP597" s="173"/>
      <c r="AQ597" s="173"/>
      <c r="AR597" s="173"/>
      <c r="AS597" s="173"/>
      <c r="AT597" s="173"/>
      <c r="AU597" s="173"/>
      <c r="AV597" s="173"/>
      <c r="AW597" s="173"/>
      <c r="AX597" s="173"/>
      <c r="AY597" s="173"/>
      <c r="AZ597" s="173"/>
      <c r="BA597" s="173"/>
      <c r="BB597" s="173"/>
      <c r="BC597" s="173"/>
      <c r="BD597" s="172"/>
      <c r="BE597" s="172"/>
      <c r="BF597" s="172"/>
      <c r="BG597" s="172"/>
      <c r="BH597" s="172"/>
      <c r="BI597" s="172"/>
      <c r="BJ597" s="172"/>
      <c r="BK597" s="146"/>
      <c r="BL597" s="146"/>
    </row>
    <row r="598" spans="1:64" ht="12.75" customHeight="1" outlineLevel="1" x14ac:dyDescent="0.25">
      <c r="A598" s="143"/>
      <c r="B598" s="143"/>
      <c r="C598" s="169"/>
      <c r="D598" s="174" t="s">
        <v>0</v>
      </c>
      <c r="E598" s="143"/>
      <c r="F598" s="143"/>
      <c r="G598" s="42">
        <v>0</v>
      </c>
      <c r="H598" s="175"/>
      <c r="I598" s="175"/>
      <c r="J598" s="175"/>
      <c r="K598" s="175"/>
      <c r="L598" s="175"/>
      <c r="M598" s="175"/>
      <c r="N598" s="171"/>
      <c r="O598" s="171"/>
      <c r="P598" s="171"/>
      <c r="Q598" s="171"/>
      <c r="R598" s="171"/>
      <c r="S598" s="172"/>
      <c r="T598" s="172"/>
      <c r="U598" s="172"/>
      <c r="V598" s="172"/>
      <c r="W598" s="172"/>
      <c r="X598" s="172"/>
      <c r="Y598" s="172"/>
      <c r="Z598" s="172"/>
      <c r="AA598" s="172"/>
      <c r="AB598" s="173"/>
      <c r="AC598" s="173"/>
      <c r="AD598" s="173"/>
      <c r="AE598" s="173"/>
      <c r="AF598" s="173"/>
      <c r="AG598" s="173"/>
      <c r="AH598" s="173"/>
      <c r="AI598" s="173"/>
      <c r="AJ598" s="173"/>
      <c r="AK598" s="173"/>
      <c r="AL598" s="173"/>
      <c r="AM598" s="173"/>
      <c r="AN598" s="173"/>
      <c r="AO598" s="173"/>
      <c r="AP598" s="173"/>
      <c r="AQ598" s="173"/>
      <c r="AR598" s="173"/>
      <c r="AS598" s="173"/>
      <c r="AT598" s="173"/>
      <c r="AU598" s="173"/>
      <c r="AV598" s="173"/>
      <c r="AW598" s="173"/>
      <c r="AX598" s="173"/>
      <c r="AY598" s="173"/>
      <c r="AZ598" s="173"/>
      <c r="BA598" s="173"/>
      <c r="BB598" s="173"/>
      <c r="BC598" s="173"/>
      <c r="BD598" s="172"/>
      <c r="BE598" s="172"/>
      <c r="BF598" s="172"/>
      <c r="BG598" s="172"/>
      <c r="BH598" s="172"/>
      <c r="BI598" s="172"/>
      <c r="BJ598" s="172"/>
      <c r="BK598" s="146"/>
      <c r="BL598" s="146"/>
    </row>
    <row r="599" spans="1:64" ht="12.75" customHeight="1" outlineLevel="1" x14ac:dyDescent="0.25">
      <c r="A599" s="143"/>
      <c r="B599" s="143"/>
      <c r="C599" s="169"/>
      <c r="D599" s="174" t="s">
        <v>1</v>
      </c>
      <c r="E599" s="143"/>
      <c r="F599" s="143"/>
      <c r="G599" s="42">
        <v>0</v>
      </c>
      <c r="H599" s="175"/>
      <c r="I599" s="175"/>
      <c r="J599" s="175"/>
      <c r="K599" s="175"/>
      <c r="L599" s="175"/>
      <c r="M599" s="175"/>
      <c r="N599" s="171"/>
      <c r="O599" s="171"/>
      <c r="P599" s="171"/>
      <c r="Q599" s="171"/>
      <c r="R599" s="171"/>
      <c r="S599" s="172"/>
      <c r="T599" s="172"/>
      <c r="U599" s="172"/>
      <c r="V599" s="172"/>
      <c r="W599" s="172"/>
      <c r="X599" s="172"/>
      <c r="Y599" s="172"/>
      <c r="Z599" s="172"/>
      <c r="AA599" s="172"/>
      <c r="AB599" s="173"/>
      <c r="AC599" s="173"/>
      <c r="AD599" s="173"/>
      <c r="AE599" s="173"/>
      <c r="AF599" s="173"/>
      <c r="AG599" s="173"/>
      <c r="AH599" s="173"/>
      <c r="AI599" s="173"/>
      <c r="AJ599" s="173"/>
      <c r="AK599" s="173"/>
      <c r="AL599" s="173"/>
      <c r="AM599" s="173"/>
      <c r="AN599" s="173"/>
      <c r="AO599" s="173"/>
      <c r="AP599" s="173"/>
      <c r="AQ599" s="173"/>
      <c r="AR599" s="173"/>
      <c r="AS599" s="173"/>
      <c r="AT599" s="173"/>
      <c r="AU599" s="173"/>
      <c r="AV599" s="173"/>
      <c r="AW599" s="173"/>
      <c r="AX599" s="173"/>
      <c r="AY599" s="173"/>
      <c r="AZ599" s="173"/>
      <c r="BA599" s="173"/>
      <c r="BB599" s="173"/>
      <c r="BC599" s="173"/>
      <c r="BD599" s="172"/>
      <c r="BE599" s="172"/>
      <c r="BF599" s="172"/>
      <c r="BG599" s="172"/>
      <c r="BH599" s="172"/>
      <c r="BI599" s="172"/>
      <c r="BJ599" s="172"/>
      <c r="BK599" s="146"/>
      <c r="BL599" s="146"/>
    </row>
    <row r="600" spans="1:64" ht="12.75" customHeight="1" outlineLevel="1" x14ac:dyDescent="0.25">
      <c r="A600" s="143"/>
      <c r="B600" s="143"/>
      <c r="C600" s="169"/>
      <c r="D600" s="174" t="s">
        <v>2</v>
      </c>
      <c r="E600" s="143"/>
      <c r="F600" s="143"/>
      <c r="G600" s="42">
        <v>0</v>
      </c>
      <c r="H600" s="175"/>
      <c r="I600" s="175"/>
      <c r="J600" s="175"/>
      <c r="K600" s="175"/>
      <c r="L600" s="175"/>
      <c r="M600" s="175"/>
      <c r="N600" s="171"/>
      <c r="O600" s="171"/>
      <c r="P600" s="171"/>
      <c r="Q600" s="171"/>
      <c r="R600" s="171"/>
      <c r="S600" s="172"/>
      <c r="T600" s="172"/>
      <c r="U600" s="172"/>
      <c r="V600" s="172"/>
      <c r="W600" s="172"/>
      <c r="X600" s="172"/>
      <c r="Y600" s="172"/>
      <c r="Z600" s="172"/>
      <c r="AA600" s="172"/>
      <c r="AB600" s="173"/>
      <c r="AC600" s="173"/>
      <c r="AD600" s="173"/>
      <c r="AE600" s="173"/>
      <c r="AF600" s="173"/>
      <c r="AG600" s="173"/>
      <c r="AH600" s="173"/>
      <c r="AI600" s="173"/>
      <c r="AJ600" s="173"/>
      <c r="AK600" s="173"/>
      <c r="AL600" s="173"/>
      <c r="AM600" s="173"/>
      <c r="AN600" s="173"/>
      <c r="AO600" s="173"/>
      <c r="AP600" s="173"/>
      <c r="AQ600" s="173"/>
      <c r="AR600" s="173"/>
      <c r="AS600" s="173"/>
      <c r="AT600" s="173"/>
      <c r="AU600" s="173"/>
      <c r="AV600" s="173"/>
      <c r="AW600" s="173"/>
      <c r="AX600" s="173"/>
      <c r="AY600" s="173"/>
      <c r="AZ600" s="173"/>
      <c r="BA600" s="173"/>
      <c r="BB600" s="173"/>
      <c r="BC600" s="173"/>
      <c r="BD600" s="172"/>
      <c r="BE600" s="172"/>
      <c r="BF600" s="172"/>
      <c r="BG600" s="172"/>
      <c r="BH600" s="172"/>
      <c r="BI600" s="172"/>
      <c r="BJ600" s="172"/>
      <c r="BK600" s="146"/>
      <c r="BL600" s="146"/>
    </row>
    <row r="601" spans="1:64" ht="12.75" customHeight="1" outlineLevel="1" x14ac:dyDescent="0.25">
      <c r="A601" s="143"/>
      <c r="B601" s="143"/>
      <c r="C601" s="169"/>
      <c r="D601" s="174" t="s">
        <v>3</v>
      </c>
      <c r="E601" s="143"/>
      <c r="F601" s="143"/>
      <c r="G601" s="42">
        <v>0</v>
      </c>
      <c r="H601" s="175"/>
      <c r="I601" s="175"/>
      <c r="J601" s="175"/>
      <c r="K601" s="175"/>
      <c r="L601" s="175"/>
      <c r="M601" s="175"/>
      <c r="N601" s="171"/>
      <c r="O601" s="171"/>
      <c r="P601" s="171"/>
      <c r="Q601" s="171"/>
      <c r="R601" s="171"/>
      <c r="S601" s="172"/>
      <c r="T601" s="172"/>
      <c r="U601" s="172"/>
      <c r="V601" s="172"/>
      <c r="W601" s="172"/>
      <c r="X601" s="172"/>
      <c r="Y601" s="172"/>
      <c r="Z601" s="172"/>
      <c r="AA601" s="172"/>
      <c r="AB601" s="173"/>
      <c r="AC601" s="173"/>
      <c r="AD601" s="173"/>
      <c r="AE601" s="173"/>
      <c r="AF601" s="173"/>
      <c r="AG601" s="173"/>
      <c r="AH601" s="173"/>
      <c r="AI601" s="173"/>
      <c r="AJ601" s="173"/>
      <c r="AK601" s="173"/>
      <c r="AL601" s="173"/>
      <c r="AM601" s="173"/>
      <c r="AN601" s="173"/>
      <c r="AO601" s="173"/>
      <c r="AP601" s="173"/>
      <c r="AQ601" s="173"/>
      <c r="AR601" s="173"/>
      <c r="AS601" s="173"/>
      <c r="AT601" s="173"/>
      <c r="AU601" s="173"/>
      <c r="AV601" s="173"/>
      <c r="AW601" s="173"/>
      <c r="AX601" s="173"/>
      <c r="AY601" s="173"/>
      <c r="AZ601" s="173"/>
      <c r="BA601" s="173"/>
      <c r="BB601" s="173"/>
      <c r="BC601" s="173"/>
      <c r="BD601" s="172"/>
      <c r="BE601" s="172"/>
      <c r="BF601" s="172"/>
      <c r="BG601" s="172"/>
      <c r="BH601" s="172"/>
      <c r="BI601" s="172"/>
      <c r="BJ601" s="172"/>
      <c r="BK601" s="146"/>
      <c r="BL601" s="146"/>
    </row>
    <row r="602" spans="1:64" ht="12.75" customHeight="1" outlineLevel="1" x14ac:dyDescent="0.25">
      <c r="A602" s="143"/>
      <c r="B602" s="143"/>
      <c r="C602" s="169"/>
      <c r="D602" s="174" t="s">
        <v>4</v>
      </c>
      <c r="E602" s="143"/>
      <c r="F602" s="143"/>
      <c r="G602" s="42">
        <v>0</v>
      </c>
      <c r="H602" s="175"/>
      <c r="I602" s="175"/>
      <c r="J602" s="175"/>
      <c r="K602" s="175"/>
      <c r="L602" s="175"/>
      <c r="M602" s="175"/>
      <c r="N602" s="171"/>
      <c r="O602" s="171"/>
      <c r="P602" s="171"/>
      <c r="Q602" s="171"/>
      <c r="R602" s="171"/>
      <c r="S602" s="172"/>
      <c r="T602" s="172"/>
      <c r="U602" s="172"/>
      <c r="V602" s="172"/>
      <c r="W602" s="172"/>
      <c r="X602" s="172"/>
      <c r="Y602" s="172"/>
      <c r="Z602" s="172"/>
      <c r="AA602" s="172"/>
      <c r="AB602" s="173"/>
      <c r="AC602" s="173"/>
      <c r="AD602" s="173"/>
      <c r="AE602" s="173"/>
      <c r="AF602" s="173"/>
      <c r="AG602" s="173"/>
      <c r="AH602" s="173"/>
      <c r="AI602" s="173"/>
      <c r="AJ602" s="173"/>
      <c r="AK602" s="173"/>
      <c r="AL602" s="173"/>
      <c r="AM602" s="173"/>
      <c r="AN602" s="173"/>
      <c r="AO602" s="173"/>
      <c r="AP602" s="173"/>
      <c r="AQ602" s="173"/>
      <c r="AR602" s="173"/>
      <c r="AS602" s="173"/>
      <c r="AT602" s="173"/>
      <c r="AU602" s="173"/>
      <c r="AV602" s="173"/>
      <c r="AW602" s="173"/>
      <c r="AX602" s="173"/>
      <c r="AY602" s="173"/>
      <c r="AZ602" s="173"/>
      <c r="BA602" s="173"/>
      <c r="BB602" s="173"/>
      <c r="BC602" s="173"/>
      <c r="BD602" s="172"/>
      <c r="BE602" s="172"/>
      <c r="BF602" s="172"/>
      <c r="BG602" s="172"/>
      <c r="BH602" s="172"/>
      <c r="BI602" s="172"/>
      <c r="BJ602" s="172"/>
      <c r="BK602" s="146"/>
      <c r="BL602" s="146"/>
    </row>
    <row r="603" spans="1:64" ht="12.75" customHeight="1" outlineLevel="1" x14ac:dyDescent="0.25">
      <c r="A603" s="143"/>
      <c r="B603" s="143"/>
      <c r="C603" s="169"/>
      <c r="D603" s="174" t="s">
        <v>5</v>
      </c>
      <c r="E603" s="143"/>
      <c r="F603" s="143"/>
      <c r="G603" s="42">
        <v>0</v>
      </c>
      <c r="H603" s="175"/>
      <c r="I603" s="175"/>
      <c r="J603" s="175"/>
      <c r="K603" s="175"/>
      <c r="L603" s="175"/>
      <c r="M603" s="175"/>
      <c r="N603" s="171"/>
      <c r="O603" s="171"/>
      <c r="P603" s="171"/>
      <c r="Q603" s="171"/>
      <c r="R603" s="171"/>
      <c r="S603" s="172"/>
      <c r="T603" s="172"/>
      <c r="U603" s="172"/>
      <c r="V603" s="172"/>
      <c r="W603" s="172"/>
      <c r="X603" s="172"/>
      <c r="Y603" s="172"/>
      <c r="Z603" s="172"/>
      <c r="AA603" s="172"/>
      <c r="AB603" s="173"/>
      <c r="AC603" s="173"/>
      <c r="AD603" s="173"/>
      <c r="AE603" s="173"/>
      <c r="AF603" s="173"/>
      <c r="AG603" s="173"/>
      <c r="AH603" s="173"/>
      <c r="AI603" s="173"/>
      <c r="AJ603" s="173"/>
      <c r="AK603" s="173"/>
      <c r="AL603" s="173"/>
      <c r="AM603" s="173"/>
      <c r="AN603" s="173"/>
      <c r="AO603" s="173"/>
      <c r="AP603" s="173"/>
      <c r="AQ603" s="173"/>
      <c r="AR603" s="173"/>
      <c r="AS603" s="173"/>
      <c r="AT603" s="173"/>
      <c r="AU603" s="173"/>
      <c r="AV603" s="173"/>
      <c r="AW603" s="173"/>
      <c r="AX603" s="173"/>
      <c r="AY603" s="173"/>
      <c r="AZ603" s="173"/>
      <c r="BA603" s="173"/>
      <c r="BB603" s="173"/>
      <c r="BC603" s="173"/>
      <c r="BD603" s="172"/>
      <c r="BE603" s="172"/>
      <c r="BF603" s="172"/>
      <c r="BG603" s="172"/>
      <c r="BH603" s="172"/>
      <c r="BI603" s="172"/>
      <c r="BJ603" s="172"/>
      <c r="BK603" s="146"/>
      <c r="BL603" s="146"/>
    </row>
    <row r="604" spans="1:64" ht="12.75" customHeight="1" outlineLevel="1" x14ac:dyDescent="0.25">
      <c r="A604" s="143"/>
      <c r="B604" s="143"/>
      <c r="C604" s="169"/>
      <c r="D604" s="174" t="s">
        <v>6</v>
      </c>
      <c r="E604" s="143"/>
      <c r="F604" s="143"/>
      <c r="G604" s="42">
        <v>0</v>
      </c>
      <c r="H604" s="175"/>
      <c r="I604" s="175"/>
      <c r="J604" s="175"/>
      <c r="K604" s="175"/>
      <c r="L604" s="175"/>
      <c r="M604" s="175"/>
      <c r="N604" s="171"/>
      <c r="O604" s="171"/>
      <c r="P604" s="171"/>
      <c r="Q604" s="171"/>
      <c r="R604" s="171"/>
      <c r="S604" s="172"/>
      <c r="T604" s="172"/>
      <c r="U604" s="172"/>
      <c r="V604" s="172"/>
      <c r="W604" s="172"/>
      <c r="X604" s="172"/>
      <c r="Y604" s="172"/>
      <c r="Z604" s="172"/>
      <c r="AA604" s="172"/>
      <c r="AB604" s="173"/>
      <c r="AC604" s="173"/>
      <c r="AD604" s="173"/>
      <c r="AE604" s="173"/>
      <c r="AF604" s="173"/>
      <c r="AG604" s="173"/>
      <c r="AH604" s="173"/>
      <c r="AI604" s="173"/>
      <c r="AJ604" s="173"/>
      <c r="AK604" s="173"/>
      <c r="AL604" s="173"/>
      <c r="AM604" s="173"/>
      <c r="AN604" s="173"/>
      <c r="AO604" s="173"/>
      <c r="AP604" s="173"/>
      <c r="AQ604" s="173"/>
      <c r="AR604" s="173"/>
      <c r="AS604" s="173"/>
      <c r="AT604" s="173"/>
      <c r="AU604" s="173"/>
      <c r="AV604" s="173"/>
      <c r="AW604" s="173"/>
      <c r="AX604" s="173"/>
      <c r="AY604" s="173"/>
      <c r="AZ604" s="173"/>
      <c r="BA604" s="173"/>
      <c r="BB604" s="173"/>
      <c r="BC604" s="173"/>
      <c r="BD604" s="172"/>
      <c r="BE604" s="172"/>
      <c r="BF604" s="172"/>
      <c r="BG604" s="172"/>
      <c r="BH604" s="172"/>
      <c r="BI604" s="172"/>
      <c r="BJ604" s="172"/>
      <c r="BK604" s="146"/>
      <c r="BL604" s="146"/>
    </row>
    <row r="605" spans="1:64" ht="12.75" customHeight="1" outlineLevel="1" x14ac:dyDescent="0.25">
      <c r="A605" s="143"/>
      <c r="B605" s="143"/>
      <c r="C605" s="169"/>
      <c r="D605" s="174" t="s">
        <v>7</v>
      </c>
      <c r="E605" s="143"/>
      <c r="F605" s="143"/>
      <c r="G605" s="42">
        <v>0</v>
      </c>
      <c r="H605" s="175"/>
      <c r="I605" s="175"/>
      <c r="J605" s="175"/>
      <c r="K605" s="175"/>
      <c r="L605" s="175"/>
      <c r="M605" s="175"/>
      <c r="N605" s="171"/>
      <c r="O605" s="171"/>
      <c r="P605" s="171"/>
      <c r="Q605" s="171"/>
      <c r="R605" s="171"/>
      <c r="S605" s="172"/>
      <c r="T605" s="172"/>
      <c r="U605" s="172"/>
      <c r="V605" s="172"/>
      <c r="W605" s="172"/>
      <c r="X605" s="172"/>
      <c r="Y605" s="172"/>
      <c r="Z605" s="172"/>
      <c r="AA605" s="172"/>
      <c r="AB605" s="173"/>
      <c r="AC605" s="173"/>
      <c r="AD605" s="173"/>
      <c r="AE605" s="173"/>
      <c r="AF605" s="173"/>
      <c r="AG605" s="173"/>
      <c r="AH605" s="173"/>
      <c r="AI605" s="173"/>
      <c r="AJ605" s="173"/>
      <c r="AK605" s="173"/>
      <c r="AL605" s="173"/>
      <c r="AM605" s="173"/>
      <c r="AN605" s="173"/>
      <c r="AO605" s="173"/>
      <c r="AP605" s="173"/>
      <c r="AQ605" s="173"/>
      <c r="AR605" s="173"/>
      <c r="AS605" s="173"/>
      <c r="AT605" s="173"/>
      <c r="AU605" s="173"/>
      <c r="AV605" s="173"/>
      <c r="AW605" s="173"/>
      <c r="AX605" s="173"/>
      <c r="AY605" s="173"/>
      <c r="AZ605" s="173"/>
      <c r="BA605" s="173"/>
      <c r="BB605" s="173"/>
      <c r="BC605" s="173"/>
      <c r="BD605" s="172"/>
      <c r="BE605" s="172"/>
      <c r="BF605" s="172"/>
      <c r="BG605" s="172"/>
      <c r="BH605" s="172"/>
      <c r="BI605" s="172"/>
      <c r="BJ605" s="172"/>
      <c r="BK605" s="146"/>
      <c r="BL605" s="146"/>
    </row>
    <row r="606" spans="1:64" ht="12.75" customHeight="1" outlineLevel="1" x14ac:dyDescent="0.25">
      <c r="A606" s="143"/>
      <c r="B606" s="143"/>
      <c r="C606" s="169"/>
      <c r="D606" s="174" t="s">
        <v>8</v>
      </c>
      <c r="E606" s="143"/>
      <c r="F606" s="143"/>
      <c r="G606" s="42">
        <v>0</v>
      </c>
      <c r="H606" s="175"/>
      <c r="I606" s="175"/>
      <c r="J606" s="175"/>
      <c r="K606" s="175"/>
      <c r="L606" s="175"/>
      <c r="M606" s="175"/>
      <c r="N606" s="171"/>
      <c r="O606" s="171"/>
      <c r="P606" s="171"/>
      <c r="Q606" s="171"/>
      <c r="R606" s="171"/>
      <c r="S606" s="172"/>
      <c r="T606" s="172"/>
      <c r="U606" s="172"/>
      <c r="V606" s="172"/>
      <c r="W606" s="172"/>
      <c r="X606" s="172"/>
      <c r="Y606" s="172"/>
      <c r="Z606" s="172"/>
      <c r="AA606" s="172"/>
      <c r="AB606" s="173"/>
      <c r="AC606" s="173"/>
      <c r="AD606" s="173"/>
      <c r="AE606" s="173"/>
      <c r="AF606" s="173"/>
      <c r="AG606" s="173"/>
      <c r="AH606" s="173"/>
      <c r="AI606" s="173"/>
      <c r="AJ606" s="173"/>
      <c r="AK606" s="173"/>
      <c r="AL606" s="173"/>
      <c r="AM606" s="173"/>
      <c r="AN606" s="173"/>
      <c r="AO606" s="173"/>
      <c r="AP606" s="173"/>
      <c r="AQ606" s="173"/>
      <c r="AR606" s="173"/>
      <c r="AS606" s="173"/>
      <c r="AT606" s="173"/>
      <c r="AU606" s="173"/>
      <c r="AV606" s="173"/>
      <c r="AW606" s="173"/>
      <c r="AX606" s="173"/>
      <c r="AY606" s="173"/>
      <c r="AZ606" s="173"/>
      <c r="BA606" s="173"/>
      <c r="BB606" s="173"/>
      <c r="BC606" s="173"/>
      <c r="BD606" s="172"/>
      <c r="BE606" s="172"/>
      <c r="BF606" s="172"/>
      <c r="BG606" s="172"/>
      <c r="BH606" s="172"/>
      <c r="BI606" s="172"/>
      <c r="BJ606" s="172"/>
      <c r="BK606" s="146"/>
      <c r="BL606" s="146"/>
    </row>
    <row r="607" spans="1:64" ht="12.75" customHeight="1" outlineLevel="1" x14ac:dyDescent="0.25">
      <c r="A607" s="143"/>
      <c r="B607" s="143"/>
      <c r="C607" s="169"/>
      <c r="D607" s="174" t="s">
        <v>14</v>
      </c>
      <c r="E607" s="143"/>
      <c r="F607" s="143"/>
      <c r="G607" s="42">
        <v>0</v>
      </c>
      <c r="H607" s="175"/>
      <c r="I607" s="175"/>
      <c r="J607" s="175"/>
      <c r="K607" s="175"/>
      <c r="L607" s="175"/>
      <c r="M607" s="175"/>
      <c r="N607" s="171"/>
      <c r="O607" s="171"/>
      <c r="P607" s="171"/>
      <c r="Q607" s="171"/>
      <c r="R607" s="171"/>
      <c r="S607" s="172"/>
      <c r="T607" s="172"/>
      <c r="U607" s="172"/>
      <c r="V607" s="172"/>
      <c r="W607" s="172"/>
      <c r="X607" s="172"/>
      <c r="Y607" s="172"/>
      <c r="Z607" s="172"/>
      <c r="AA607" s="172"/>
      <c r="AB607" s="173"/>
      <c r="AC607" s="173"/>
      <c r="AD607" s="173"/>
      <c r="AE607" s="173"/>
      <c r="AF607" s="173"/>
      <c r="AG607" s="173"/>
      <c r="AH607" s="173"/>
      <c r="AI607" s="173"/>
      <c r="AJ607" s="173"/>
      <c r="AK607" s="173"/>
      <c r="AL607" s="173"/>
      <c r="AM607" s="173"/>
      <c r="AN607" s="173"/>
      <c r="AO607" s="173"/>
      <c r="AP607" s="173"/>
      <c r="AQ607" s="173"/>
      <c r="AR607" s="173"/>
      <c r="AS607" s="173"/>
      <c r="AT607" s="173"/>
      <c r="AU607" s="173"/>
      <c r="AV607" s="173"/>
      <c r="AW607" s="173"/>
      <c r="AX607" s="173"/>
      <c r="AY607" s="173"/>
      <c r="AZ607" s="173"/>
      <c r="BA607" s="173"/>
      <c r="BB607" s="173"/>
      <c r="BC607" s="173"/>
      <c r="BD607" s="172"/>
      <c r="BE607" s="172"/>
      <c r="BF607" s="172"/>
      <c r="BG607" s="172"/>
      <c r="BH607" s="172"/>
      <c r="BI607" s="172"/>
      <c r="BJ607" s="172"/>
      <c r="BK607" s="146"/>
      <c r="BL607" s="146"/>
    </row>
    <row r="608" spans="1:64" ht="12.75" customHeight="1" outlineLevel="1" x14ac:dyDescent="0.25">
      <c r="A608" s="143"/>
      <c r="B608" s="143"/>
      <c r="C608" s="169"/>
      <c r="D608" s="174">
        <v>0</v>
      </c>
      <c r="E608" s="143"/>
      <c r="F608" s="143"/>
      <c r="G608" s="42">
        <v>0</v>
      </c>
      <c r="H608" s="175"/>
      <c r="I608" s="175"/>
      <c r="J608" s="175"/>
      <c r="K608" s="175"/>
      <c r="L608" s="175"/>
      <c r="M608" s="175"/>
      <c r="N608" s="171"/>
      <c r="O608" s="171"/>
      <c r="P608" s="171"/>
      <c r="Q608" s="171"/>
      <c r="R608" s="171"/>
      <c r="S608" s="172"/>
      <c r="T608" s="172"/>
      <c r="U608" s="172"/>
      <c r="V608" s="172"/>
      <c r="W608" s="172"/>
      <c r="X608" s="172"/>
      <c r="Y608" s="172"/>
      <c r="Z608" s="172"/>
      <c r="AA608" s="172"/>
      <c r="AB608" s="173"/>
      <c r="AC608" s="173"/>
      <c r="AD608" s="173"/>
      <c r="AE608" s="173"/>
      <c r="AF608" s="173"/>
      <c r="AG608" s="173"/>
      <c r="AH608" s="173"/>
      <c r="AI608" s="173"/>
      <c r="AJ608" s="173"/>
      <c r="AK608" s="173"/>
      <c r="AL608" s="173"/>
      <c r="AM608" s="173"/>
      <c r="AN608" s="173"/>
      <c r="AO608" s="173"/>
      <c r="AP608" s="173"/>
      <c r="AQ608" s="173"/>
      <c r="AR608" s="173"/>
      <c r="AS608" s="173"/>
      <c r="AT608" s="173"/>
      <c r="AU608" s="173"/>
      <c r="AV608" s="173"/>
      <c r="AW608" s="173"/>
      <c r="AX608" s="173"/>
      <c r="AY608" s="173"/>
      <c r="AZ608" s="173"/>
      <c r="BA608" s="173"/>
      <c r="BB608" s="173"/>
      <c r="BC608" s="173"/>
      <c r="BD608" s="172"/>
      <c r="BE608" s="172"/>
      <c r="BF608" s="172"/>
      <c r="BG608" s="172"/>
      <c r="BH608" s="172"/>
      <c r="BI608" s="172"/>
      <c r="BJ608" s="172"/>
      <c r="BK608" s="146"/>
      <c r="BL608" s="146"/>
    </row>
    <row r="609" spans="1:64" ht="12.75" customHeight="1" outlineLevel="1" x14ac:dyDescent="0.25">
      <c r="A609" s="143"/>
      <c r="B609" s="143"/>
      <c r="C609" s="169"/>
      <c r="D609" s="174">
        <v>0</v>
      </c>
      <c r="E609" s="143"/>
      <c r="F609" s="143"/>
      <c r="G609" s="42">
        <v>0</v>
      </c>
      <c r="H609" s="175"/>
      <c r="I609" s="175"/>
      <c r="J609" s="175"/>
      <c r="K609" s="175"/>
      <c r="L609" s="175"/>
      <c r="M609" s="175"/>
      <c r="N609" s="171"/>
      <c r="O609" s="171"/>
      <c r="P609" s="171"/>
      <c r="Q609" s="171"/>
      <c r="R609" s="171"/>
      <c r="S609" s="172"/>
      <c r="T609" s="172"/>
      <c r="U609" s="172"/>
      <c r="V609" s="172"/>
      <c r="W609" s="172"/>
      <c r="X609" s="172"/>
      <c r="Y609" s="172"/>
      <c r="Z609" s="172"/>
      <c r="AA609" s="172"/>
      <c r="AB609" s="173"/>
      <c r="AC609" s="173"/>
      <c r="AD609" s="173"/>
      <c r="AE609" s="173"/>
      <c r="AF609" s="173"/>
      <c r="AG609" s="173"/>
      <c r="AH609" s="173"/>
      <c r="AI609" s="173"/>
      <c r="AJ609" s="173"/>
      <c r="AK609" s="173"/>
      <c r="AL609" s="173"/>
      <c r="AM609" s="173"/>
      <c r="AN609" s="173"/>
      <c r="AO609" s="173"/>
      <c r="AP609" s="173"/>
      <c r="AQ609" s="173"/>
      <c r="AR609" s="173"/>
      <c r="AS609" s="173"/>
      <c r="AT609" s="173"/>
      <c r="AU609" s="173"/>
      <c r="AV609" s="173"/>
      <c r="AW609" s="173"/>
      <c r="AX609" s="173"/>
      <c r="AY609" s="173"/>
      <c r="AZ609" s="173"/>
      <c r="BA609" s="173"/>
      <c r="BB609" s="173"/>
      <c r="BC609" s="173"/>
      <c r="BD609" s="172"/>
      <c r="BE609" s="172"/>
      <c r="BF609" s="172"/>
      <c r="BG609" s="172"/>
      <c r="BH609" s="172"/>
      <c r="BI609" s="172"/>
      <c r="BJ609" s="172"/>
      <c r="BK609" s="146"/>
      <c r="BL609" s="146"/>
    </row>
    <row r="610" spans="1:64" ht="12.75" customHeight="1" outlineLevel="1" x14ac:dyDescent="0.25">
      <c r="A610" s="143"/>
      <c r="B610" s="143"/>
      <c r="C610" s="169"/>
      <c r="D610" s="174">
        <v>0</v>
      </c>
      <c r="E610" s="143"/>
      <c r="F610" s="143"/>
      <c r="G610" s="42">
        <v>0</v>
      </c>
      <c r="H610" s="175"/>
      <c r="I610" s="175"/>
      <c r="J610" s="175"/>
      <c r="K610" s="175"/>
      <c r="L610" s="175"/>
      <c r="M610" s="175"/>
      <c r="N610" s="171"/>
      <c r="O610" s="171"/>
      <c r="P610" s="171"/>
      <c r="Q610" s="171"/>
      <c r="R610" s="171"/>
      <c r="S610" s="172"/>
      <c r="T610" s="172"/>
      <c r="U610" s="172"/>
      <c r="V610" s="172"/>
      <c r="W610" s="172"/>
      <c r="X610" s="172"/>
      <c r="Y610" s="172"/>
      <c r="Z610" s="172"/>
      <c r="AA610" s="172"/>
      <c r="AB610" s="173"/>
      <c r="AC610" s="173"/>
      <c r="AD610" s="173"/>
      <c r="AE610" s="173"/>
      <c r="AF610" s="173"/>
      <c r="AG610" s="173"/>
      <c r="AH610" s="173"/>
      <c r="AI610" s="173"/>
      <c r="AJ610" s="173"/>
      <c r="AK610" s="173"/>
      <c r="AL610" s="173"/>
      <c r="AM610" s="173"/>
      <c r="AN610" s="173"/>
      <c r="AO610" s="173"/>
      <c r="AP610" s="173"/>
      <c r="AQ610" s="173"/>
      <c r="AR610" s="173"/>
      <c r="AS610" s="173"/>
      <c r="AT610" s="173"/>
      <c r="AU610" s="173"/>
      <c r="AV610" s="173"/>
      <c r="AW610" s="173"/>
      <c r="AX610" s="173"/>
      <c r="AY610" s="173"/>
      <c r="AZ610" s="173"/>
      <c r="BA610" s="173"/>
      <c r="BB610" s="173"/>
      <c r="BC610" s="173"/>
      <c r="BD610" s="172"/>
      <c r="BE610" s="172"/>
      <c r="BF610" s="172"/>
      <c r="BG610" s="172"/>
      <c r="BH610" s="172"/>
      <c r="BI610" s="172"/>
      <c r="BJ610" s="172"/>
      <c r="BK610" s="146"/>
      <c r="BL610" s="146"/>
    </row>
    <row r="611" spans="1:64" ht="12.75" customHeight="1" outlineLevel="1" x14ac:dyDescent="0.25">
      <c r="A611" s="143"/>
      <c r="B611" s="143"/>
      <c r="C611" s="169"/>
      <c r="D611" s="174">
        <v>0</v>
      </c>
      <c r="E611" s="143"/>
      <c r="F611" s="143"/>
      <c r="G611" s="42">
        <v>0</v>
      </c>
      <c r="H611" s="175"/>
      <c r="I611" s="175"/>
      <c r="J611" s="175"/>
      <c r="K611" s="175"/>
      <c r="L611" s="175"/>
      <c r="M611" s="175"/>
      <c r="N611" s="171"/>
      <c r="O611" s="171"/>
      <c r="P611" s="171"/>
      <c r="Q611" s="171"/>
      <c r="R611" s="171"/>
      <c r="S611" s="172"/>
      <c r="T611" s="172"/>
      <c r="U611" s="172"/>
      <c r="V611" s="172"/>
      <c r="W611" s="172"/>
      <c r="X611" s="172"/>
      <c r="Y611" s="172"/>
      <c r="Z611" s="172"/>
      <c r="AA611" s="172"/>
      <c r="AB611" s="173"/>
      <c r="AC611" s="173"/>
      <c r="AD611" s="173"/>
      <c r="AE611" s="173"/>
      <c r="AF611" s="173"/>
      <c r="AG611" s="173"/>
      <c r="AH611" s="173"/>
      <c r="AI611" s="173"/>
      <c r="AJ611" s="173"/>
      <c r="AK611" s="173"/>
      <c r="AL611" s="173"/>
      <c r="AM611" s="173"/>
      <c r="AN611" s="173"/>
      <c r="AO611" s="173"/>
      <c r="AP611" s="173"/>
      <c r="AQ611" s="173"/>
      <c r="AR611" s="173"/>
      <c r="AS611" s="173"/>
      <c r="AT611" s="173"/>
      <c r="AU611" s="173"/>
      <c r="AV611" s="173"/>
      <c r="AW611" s="173"/>
      <c r="AX611" s="173"/>
      <c r="AY611" s="173"/>
      <c r="AZ611" s="173"/>
      <c r="BA611" s="173"/>
      <c r="BB611" s="173"/>
      <c r="BC611" s="173"/>
      <c r="BD611" s="172"/>
      <c r="BE611" s="172"/>
      <c r="BF611" s="172"/>
      <c r="BG611" s="172"/>
      <c r="BH611" s="172"/>
      <c r="BI611" s="172"/>
      <c r="BJ611" s="172"/>
      <c r="BK611" s="146"/>
      <c r="BL611" s="146"/>
    </row>
    <row r="612" spans="1:64" ht="12.75" customHeight="1" outlineLevel="1" x14ac:dyDescent="0.25">
      <c r="A612" s="143"/>
      <c r="B612" s="143"/>
      <c r="C612" s="169"/>
      <c r="D612" s="174">
        <v>0</v>
      </c>
      <c r="E612" s="143"/>
      <c r="F612" s="143"/>
      <c r="G612" s="42">
        <v>0</v>
      </c>
      <c r="H612" s="175"/>
      <c r="I612" s="175"/>
      <c r="J612" s="175"/>
      <c r="K612" s="175"/>
      <c r="L612" s="175"/>
      <c r="M612" s="175"/>
      <c r="N612" s="171"/>
      <c r="O612" s="171"/>
      <c r="P612" s="171"/>
      <c r="Q612" s="171"/>
      <c r="R612" s="171"/>
      <c r="S612" s="172"/>
      <c r="T612" s="172"/>
      <c r="U612" s="172"/>
      <c r="V612" s="172"/>
      <c r="W612" s="172"/>
      <c r="X612" s="172"/>
      <c r="Y612" s="172"/>
      <c r="Z612" s="172"/>
      <c r="AA612" s="172"/>
      <c r="AB612" s="173"/>
      <c r="AC612" s="173"/>
      <c r="AD612" s="173"/>
      <c r="AE612" s="173"/>
      <c r="AF612" s="173"/>
      <c r="AG612" s="173"/>
      <c r="AH612" s="173"/>
      <c r="AI612" s="173"/>
      <c r="AJ612" s="173"/>
      <c r="AK612" s="173"/>
      <c r="AL612" s="173"/>
      <c r="AM612" s="173"/>
      <c r="AN612" s="173"/>
      <c r="AO612" s="173"/>
      <c r="AP612" s="173"/>
      <c r="AQ612" s="173"/>
      <c r="AR612" s="173"/>
      <c r="AS612" s="173"/>
      <c r="AT612" s="173"/>
      <c r="AU612" s="173"/>
      <c r="AV612" s="173"/>
      <c r="AW612" s="173"/>
      <c r="AX612" s="173"/>
      <c r="AY612" s="173"/>
      <c r="AZ612" s="173"/>
      <c r="BA612" s="173"/>
      <c r="BB612" s="173"/>
      <c r="BC612" s="173"/>
      <c r="BD612" s="172"/>
      <c r="BE612" s="172"/>
      <c r="BF612" s="172"/>
      <c r="BG612" s="172"/>
      <c r="BH612" s="172"/>
      <c r="BI612" s="172"/>
      <c r="BJ612" s="172"/>
      <c r="BK612" s="146"/>
      <c r="BL612" s="146"/>
    </row>
    <row r="613" spans="1:64" ht="12.75" customHeight="1" outlineLevel="1" x14ac:dyDescent="0.25">
      <c r="A613" s="143"/>
      <c r="B613" s="143"/>
      <c r="C613" s="169"/>
      <c r="D613" s="174">
        <v>0</v>
      </c>
      <c r="E613" s="143"/>
      <c r="F613" s="143"/>
      <c r="G613" s="42">
        <v>0</v>
      </c>
      <c r="H613" s="175"/>
      <c r="I613" s="175"/>
      <c r="J613" s="175"/>
      <c r="K613" s="175"/>
      <c r="L613" s="175"/>
      <c r="M613" s="175"/>
      <c r="N613" s="171"/>
      <c r="O613" s="171"/>
      <c r="P613" s="171"/>
      <c r="Q613" s="171"/>
      <c r="R613" s="171"/>
      <c r="S613" s="172"/>
      <c r="T613" s="172"/>
      <c r="U613" s="172"/>
      <c r="V613" s="172"/>
      <c r="W613" s="172"/>
      <c r="X613" s="172"/>
      <c r="Y613" s="172"/>
      <c r="Z613" s="172"/>
      <c r="AA613" s="172"/>
      <c r="AB613" s="173"/>
      <c r="AC613" s="173"/>
      <c r="AD613" s="173"/>
      <c r="AE613" s="173"/>
      <c r="AF613" s="173"/>
      <c r="AG613" s="173"/>
      <c r="AH613" s="173"/>
      <c r="AI613" s="173"/>
      <c r="AJ613" s="173"/>
      <c r="AK613" s="173"/>
      <c r="AL613" s="173"/>
      <c r="AM613" s="173"/>
      <c r="AN613" s="173"/>
      <c r="AO613" s="173"/>
      <c r="AP613" s="173"/>
      <c r="AQ613" s="173"/>
      <c r="AR613" s="173"/>
      <c r="AS613" s="173"/>
      <c r="AT613" s="173"/>
      <c r="AU613" s="173"/>
      <c r="AV613" s="173"/>
      <c r="AW613" s="173"/>
      <c r="AX613" s="173"/>
      <c r="AY613" s="173"/>
      <c r="AZ613" s="173"/>
      <c r="BA613" s="173"/>
      <c r="BB613" s="173"/>
      <c r="BC613" s="173"/>
      <c r="BD613" s="172"/>
      <c r="BE613" s="172"/>
      <c r="BF613" s="172"/>
      <c r="BG613" s="172"/>
      <c r="BH613" s="172"/>
      <c r="BI613" s="172"/>
      <c r="BJ613" s="172"/>
      <c r="BK613" s="146"/>
      <c r="BL613" s="146"/>
    </row>
    <row r="614" spans="1:64" ht="12.75" customHeight="1" outlineLevel="1" x14ac:dyDescent="0.25">
      <c r="A614" s="143"/>
      <c r="B614" s="143"/>
      <c r="C614" s="169"/>
      <c r="D614" s="174">
        <v>0</v>
      </c>
      <c r="E614" s="143"/>
      <c r="F614" s="143"/>
      <c r="G614" s="42">
        <v>0</v>
      </c>
      <c r="H614" s="175"/>
      <c r="I614" s="175"/>
      <c r="J614" s="175"/>
      <c r="K614" s="175"/>
      <c r="L614" s="175"/>
      <c r="M614" s="175"/>
      <c r="N614" s="171"/>
      <c r="O614" s="171"/>
      <c r="P614" s="171"/>
      <c r="Q614" s="171"/>
      <c r="R614" s="171"/>
      <c r="S614" s="172"/>
      <c r="T614" s="172"/>
      <c r="U614" s="172"/>
      <c r="V614" s="172"/>
      <c r="W614" s="172"/>
      <c r="X614" s="172"/>
      <c r="Y614" s="172"/>
      <c r="Z614" s="172"/>
      <c r="AA614" s="172"/>
      <c r="AB614" s="173"/>
      <c r="AC614" s="173"/>
      <c r="AD614" s="173"/>
      <c r="AE614" s="173"/>
      <c r="AF614" s="173"/>
      <c r="AG614" s="173"/>
      <c r="AH614" s="173"/>
      <c r="AI614" s="173"/>
      <c r="AJ614" s="173"/>
      <c r="AK614" s="173"/>
      <c r="AL614" s="173"/>
      <c r="AM614" s="173"/>
      <c r="AN614" s="173"/>
      <c r="AO614" s="173"/>
      <c r="AP614" s="173"/>
      <c r="AQ614" s="173"/>
      <c r="AR614" s="173"/>
      <c r="AS614" s="173"/>
      <c r="AT614" s="173"/>
      <c r="AU614" s="173"/>
      <c r="AV614" s="173"/>
      <c r="AW614" s="173"/>
      <c r="AX614" s="173"/>
      <c r="AY614" s="173"/>
      <c r="AZ614" s="173"/>
      <c r="BA614" s="173"/>
      <c r="BB614" s="173"/>
      <c r="BC614" s="173"/>
      <c r="BD614" s="172"/>
      <c r="BE614" s="172"/>
      <c r="BF614" s="172"/>
      <c r="BG614" s="172"/>
      <c r="BH614" s="172"/>
      <c r="BI614" s="172"/>
      <c r="BJ614" s="172"/>
      <c r="BK614" s="146"/>
      <c r="BL614" s="146"/>
    </row>
    <row r="615" spans="1:64" ht="12.75" customHeight="1" outlineLevel="1" x14ac:dyDescent="0.25">
      <c r="A615" s="143"/>
      <c r="B615" s="143"/>
      <c r="C615" s="169"/>
      <c r="D615" s="174">
        <v>0</v>
      </c>
      <c r="E615" s="143"/>
      <c r="F615" s="143"/>
      <c r="G615" s="42">
        <v>0</v>
      </c>
      <c r="H615" s="175"/>
      <c r="I615" s="175"/>
      <c r="J615" s="175"/>
      <c r="K615" s="175"/>
      <c r="L615" s="175"/>
      <c r="M615" s="175"/>
      <c r="N615" s="171"/>
      <c r="O615" s="171"/>
      <c r="P615" s="171"/>
      <c r="Q615" s="171"/>
      <c r="R615" s="171"/>
      <c r="S615" s="172"/>
      <c r="T615" s="172"/>
      <c r="U615" s="172"/>
      <c r="V615" s="172"/>
      <c r="W615" s="172"/>
      <c r="X615" s="172"/>
      <c r="Y615" s="172"/>
      <c r="Z615" s="172"/>
      <c r="AA615" s="172"/>
      <c r="AB615" s="173"/>
      <c r="AC615" s="173"/>
      <c r="AD615" s="173"/>
      <c r="AE615" s="173"/>
      <c r="AF615" s="173"/>
      <c r="AG615" s="173"/>
      <c r="AH615" s="173"/>
      <c r="AI615" s="173"/>
      <c r="AJ615" s="173"/>
      <c r="AK615" s="173"/>
      <c r="AL615" s="173"/>
      <c r="AM615" s="173"/>
      <c r="AN615" s="173"/>
      <c r="AO615" s="173"/>
      <c r="AP615" s="173"/>
      <c r="AQ615" s="173"/>
      <c r="AR615" s="173"/>
      <c r="AS615" s="173"/>
      <c r="AT615" s="173"/>
      <c r="AU615" s="173"/>
      <c r="AV615" s="173"/>
      <c r="AW615" s="173"/>
      <c r="AX615" s="173"/>
      <c r="AY615" s="173"/>
      <c r="AZ615" s="173"/>
      <c r="BA615" s="173"/>
      <c r="BB615" s="173"/>
      <c r="BC615" s="173"/>
      <c r="BD615" s="172"/>
      <c r="BE615" s="172"/>
      <c r="BF615" s="172"/>
      <c r="BG615" s="172"/>
      <c r="BH615" s="172"/>
      <c r="BI615" s="172"/>
      <c r="BJ615" s="172"/>
      <c r="BK615" s="146"/>
      <c r="BL615" s="146"/>
    </row>
    <row r="616" spans="1:64" ht="12.75" customHeight="1" outlineLevel="1" x14ac:dyDescent="0.25">
      <c r="A616" s="143"/>
      <c r="B616" s="143"/>
      <c r="C616" s="169"/>
      <c r="D616" s="174">
        <v>0</v>
      </c>
      <c r="E616" s="143"/>
      <c r="F616" s="143"/>
      <c r="G616" s="42">
        <v>0</v>
      </c>
      <c r="H616" s="175"/>
      <c r="I616" s="175"/>
      <c r="J616" s="175"/>
      <c r="K616" s="175"/>
      <c r="L616" s="175"/>
      <c r="M616" s="175"/>
      <c r="N616" s="171"/>
      <c r="O616" s="171"/>
      <c r="P616" s="171"/>
      <c r="Q616" s="171"/>
      <c r="R616" s="171"/>
      <c r="S616" s="172"/>
      <c r="T616" s="172"/>
      <c r="U616" s="172"/>
      <c r="V616" s="172"/>
      <c r="W616" s="172"/>
      <c r="X616" s="172"/>
      <c r="Y616" s="172"/>
      <c r="Z616" s="172"/>
      <c r="AA616" s="172"/>
      <c r="AB616" s="173"/>
      <c r="AC616" s="173"/>
      <c r="AD616" s="173"/>
      <c r="AE616" s="173"/>
      <c r="AF616" s="173"/>
      <c r="AG616" s="173"/>
      <c r="AH616" s="173"/>
      <c r="AI616" s="173"/>
      <c r="AJ616" s="173"/>
      <c r="AK616" s="173"/>
      <c r="AL616" s="173"/>
      <c r="AM616" s="173"/>
      <c r="AN616" s="173"/>
      <c r="AO616" s="173"/>
      <c r="AP616" s="173"/>
      <c r="AQ616" s="173"/>
      <c r="AR616" s="173"/>
      <c r="AS616" s="173"/>
      <c r="AT616" s="173"/>
      <c r="AU616" s="173"/>
      <c r="AV616" s="173"/>
      <c r="AW616" s="173"/>
      <c r="AX616" s="173"/>
      <c r="AY616" s="173"/>
      <c r="AZ616" s="173"/>
      <c r="BA616" s="173"/>
      <c r="BB616" s="173"/>
      <c r="BC616" s="173"/>
      <c r="BD616" s="172"/>
      <c r="BE616" s="172"/>
      <c r="BF616" s="172"/>
      <c r="BG616" s="172"/>
      <c r="BH616" s="172"/>
      <c r="BI616" s="172"/>
      <c r="BJ616" s="172"/>
      <c r="BK616" s="146"/>
      <c r="BL616" s="146"/>
    </row>
    <row r="617" spans="1:64" ht="12.75" customHeight="1" outlineLevel="1" x14ac:dyDescent="0.25">
      <c r="A617" s="143"/>
      <c r="B617" s="143"/>
      <c r="C617" s="169"/>
      <c r="D617" s="174">
        <v>0</v>
      </c>
      <c r="E617" s="143"/>
      <c r="F617" s="143"/>
      <c r="G617" s="42">
        <v>0</v>
      </c>
      <c r="H617" s="175"/>
      <c r="I617" s="175"/>
      <c r="J617" s="175"/>
      <c r="K617" s="175"/>
      <c r="L617" s="175"/>
      <c r="M617" s="175"/>
      <c r="N617" s="171"/>
      <c r="O617" s="171"/>
      <c r="P617" s="171"/>
      <c r="Q617" s="171"/>
      <c r="R617" s="171"/>
      <c r="S617" s="172"/>
      <c r="T617" s="172"/>
      <c r="U617" s="172"/>
      <c r="V617" s="172"/>
      <c r="W617" s="172"/>
      <c r="X617" s="172"/>
      <c r="Y617" s="172"/>
      <c r="Z617" s="172"/>
      <c r="AA617" s="172"/>
      <c r="AB617" s="173"/>
      <c r="AC617" s="173"/>
      <c r="AD617" s="173"/>
      <c r="AE617" s="173"/>
      <c r="AF617" s="173"/>
      <c r="AG617" s="173"/>
      <c r="AH617" s="173"/>
      <c r="AI617" s="173"/>
      <c r="AJ617" s="173"/>
      <c r="AK617" s="173"/>
      <c r="AL617" s="173"/>
      <c r="AM617" s="173"/>
      <c r="AN617" s="173"/>
      <c r="AO617" s="173"/>
      <c r="AP617" s="173"/>
      <c r="AQ617" s="173"/>
      <c r="AR617" s="173"/>
      <c r="AS617" s="173"/>
      <c r="AT617" s="173"/>
      <c r="AU617" s="173"/>
      <c r="AV617" s="173"/>
      <c r="AW617" s="173"/>
      <c r="AX617" s="173"/>
      <c r="AY617" s="173"/>
      <c r="AZ617" s="173"/>
      <c r="BA617" s="173"/>
      <c r="BB617" s="173"/>
      <c r="BC617" s="173"/>
      <c r="BD617" s="172"/>
      <c r="BE617" s="172"/>
      <c r="BF617" s="172"/>
      <c r="BG617" s="172"/>
      <c r="BH617" s="172"/>
      <c r="BI617" s="172"/>
      <c r="BJ617" s="172"/>
      <c r="BK617" s="146"/>
      <c r="BL617" s="146"/>
    </row>
    <row r="618" spans="1:64" ht="12.75" customHeight="1" outlineLevel="1" x14ac:dyDescent="0.25">
      <c r="A618" s="143"/>
      <c r="B618" s="143"/>
      <c r="C618" s="169"/>
      <c r="D618" s="174">
        <v>0</v>
      </c>
      <c r="E618" s="143"/>
      <c r="F618" s="143"/>
      <c r="G618" s="42">
        <v>0</v>
      </c>
      <c r="H618" s="175"/>
      <c r="I618" s="175"/>
      <c r="J618" s="175"/>
      <c r="K618" s="175"/>
      <c r="L618" s="175"/>
      <c r="M618" s="175"/>
      <c r="N618" s="171"/>
      <c r="O618" s="171"/>
      <c r="P618" s="171"/>
      <c r="Q618" s="171"/>
      <c r="R618" s="171"/>
      <c r="S618" s="172"/>
      <c r="T618" s="172"/>
      <c r="U618" s="172"/>
      <c r="V618" s="172"/>
      <c r="W618" s="172"/>
      <c r="X618" s="172"/>
      <c r="Y618" s="172"/>
      <c r="Z618" s="172"/>
      <c r="AA618" s="172"/>
      <c r="AB618" s="173"/>
      <c r="AC618" s="173"/>
      <c r="AD618" s="173"/>
      <c r="AE618" s="173"/>
      <c r="AF618" s="173"/>
      <c r="AG618" s="173"/>
      <c r="AH618" s="173"/>
      <c r="AI618" s="173"/>
      <c r="AJ618" s="173"/>
      <c r="AK618" s="173"/>
      <c r="AL618" s="173"/>
      <c r="AM618" s="173"/>
      <c r="AN618" s="173"/>
      <c r="AO618" s="173"/>
      <c r="AP618" s="173"/>
      <c r="AQ618" s="173"/>
      <c r="AR618" s="173"/>
      <c r="AS618" s="173"/>
      <c r="AT618" s="173"/>
      <c r="AU618" s="173"/>
      <c r="AV618" s="173"/>
      <c r="AW618" s="173"/>
      <c r="AX618" s="173"/>
      <c r="AY618" s="173"/>
      <c r="AZ618" s="173"/>
      <c r="BA618" s="173"/>
      <c r="BB618" s="173"/>
      <c r="BC618" s="173"/>
      <c r="BD618" s="172"/>
      <c r="BE618" s="172"/>
      <c r="BF618" s="172"/>
      <c r="BG618" s="172"/>
      <c r="BH618" s="172"/>
      <c r="BI618" s="172"/>
      <c r="BJ618" s="172"/>
      <c r="BK618" s="146"/>
      <c r="BL618" s="146"/>
    </row>
    <row r="619" spans="1:64" ht="12.75" customHeight="1" outlineLevel="1" x14ac:dyDescent="0.25">
      <c r="A619" s="143"/>
      <c r="B619" s="143"/>
      <c r="C619" s="169"/>
      <c r="D619" s="174">
        <v>0</v>
      </c>
      <c r="E619" s="143"/>
      <c r="F619" s="143"/>
      <c r="G619" s="42">
        <v>0</v>
      </c>
      <c r="H619" s="175"/>
      <c r="I619" s="175"/>
      <c r="J619" s="175"/>
      <c r="K619" s="175"/>
      <c r="L619" s="175"/>
      <c r="M619" s="175"/>
      <c r="N619" s="171"/>
      <c r="O619" s="171"/>
      <c r="P619" s="171"/>
      <c r="Q619" s="171"/>
      <c r="R619" s="171"/>
      <c r="S619" s="172"/>
      <c r="T619" s="172"/>
      <c r="U619" s="172"/>
      <c r="V619" s="172"/>
      <c r="W619" s="172"/>
      <c r="X619" s="172"/>
      <c r="Y619" s="172"/>
      <c r="Z619" s="172"/>
      <c r="AA619" s="172"/>
      <c r="AB619" s="173"/>
      <c r="AC619" s="173"/>
      <c r="AD619" s="173"/>
      <c r="AE619" s="173"/>
      <c r="AF619" s="173"/>
      <c r="AG619" s="173"/>
      <c r="AH619" s="173"/>
      <c r="AI619" s="173"/>
      <c r="AJ619" s="173"/>
      <c r="AK619" s="173"/>
      <c r="AL619" s="173"/>
      <c r="AM619" s="173"/>
      <c r="AN619" s="173"/>
      <c r="AO619" s="173"/>
      <c r="AP619" s="173"/>
      <c r="AQ619" s="173"/>
      <c r="AR619" s="173"/>
      <c r="AS619" s="173"/>
      <c r="AT619" s="173"/>
      <c r="AU619" s="173"/>
      <c r="AV619" s="173"/>
      <c r="AW619" s="173"/>
      <c r="AX619" s="173"/>
      <c r="AY619" s="173"/>
      <c r="AZ619" s="173"/>
      <c r="BA619" s="173"/>
      <c r="BB619" s="173"/>
      <c r="BC619" s="173"/>
      <c r="BD619" s="172"/>
      <c r="BE619" s="172"/>
      <c r="BF619" s="172"/>
      <c r="BG619" s="172"/>
      <c r="BH619" s="172"/>
      <c r="BI619" s="172"/>
      <c r="BJ619" s="172"/>
      <c r="BK619" s="146"/>
      <c r="BL619" s="146"/>
    </row>
    <row r="620" spans="1:64" ht="12.75" customHeight="1" outlineLevel="1" x14ac:dyDescent="0.25">
      <c r="A620" s="143"/>
      <c r="B620" s="143"/>
      <c r="C620" s="169"/>
      <c r="D620" s="174">
        <v>0</v>
      </c>
      <c r="E620" s="143"/>
      <c r="F620" s="143"/>
      <c r="G620" s="42">
        <v>0</v>
      </c>
      <c r="H620" s="175"/>
      <c r="I620" s="175"/>
      <c r="J620" s="175"/>
      <c r="K620" s="175"/>
      <c r="L620" s="175"/>
      <c r="M620" s="175"/>
      <c r="N620" s="171"/>
      <c r="O620" s="171"/>
      <c r="P620" s="171"/>
      <c r="Q620" s="171"/>
      <c r="R620" s="171"/>
      <c r="S620" s="172"/>
      <c r="T620" s="172"/>
      <c r="U620" s="172"/>
      <c r="V620" s="172"/>
      <c r="W620" s="172"/>
      <c r="X620" s="172"/>
      <c r="Y620" s="172"/>
      <c r="Z620" s="172"/>
      <c r="AA620" s="172"/>
      <c r="AB620" s="173"/>
      <c r="AC620" s="173"/>
      <c r="AD620" s="173"/>
      <c r="AE620" s="173"/>
      <c r="AF620" s="173"/>
      <c r="AG620" s="173"/>
      <c r="AH620" s="173"/>
      <c r="AI620" s="173"/>
      <c r="AJ620" s="173"/>
      <c r="AK620" s="173"/>
      <c r="AL620" s="173"/>
      <c r="AM620" s="173"/>
      <c r="AN620" s="173"/>
      <c r="AO620" s="173"/>
      <c r="AP620" s="173"/>
      <c r="AQ620" s="173"/>
      <c r="AR620" s="173"/>
      <c r="AS620" s="173"/>
      <c r="AT620" s="173"/>
      <c r="AU620" s="173"/>
      <c r="AV620" s="173"/>
      <c r="AW620" s="173"/>
      <c r="AX620" s="173"/>
      <c r="AY620" s="173"/>
      <c r="AZ620" s="173"/>
      <c r="BA620" s="173"/>
      <c r="BB620" s="173"/>
      <c r="BC620" s="173"/>
      <c r="BD620" s="172"/>
      <c r="BE620" s="172"/>
      <c r="BF620" s="172"/>
      <c r="BG620" s="172"/>
      <c r="BH620" s="172"/>
      <c r="BI620" s="172"/>
      <c r="BJ620" s="172"/>
      <c r="BK620" s="146"/>
      <c r="BL620" s="146"/>
    </row>
    <row r="621" spans="1:64" ht="12.75" customHeight="1" outlineLevel="1" x14ac:dyDescent="0.25">
      <c r="A621" s="143"/>
      <c r="B621" s="143"/>
      <c r="C621" s="169"/>
      <c r="D621" s="174">
        <v>0</v>
      </c>
      <c r="E621" s="143"/>
      <c r="F621" s="143"/>
      <c r="G621" s="42">
        <v>0</v>
      </c>
      <c r="H621" s="175"/>
      <c r="I621" s="175"/>
      <c r="J621" s="175"/>
      <c r="K621" s="175"/>
      <c r="L621" s="175"/>
      <c r="M621" s="175"/>
      <c r="N621" s="171"/>
      <c r="O621" s="171"/>
      <c r="P621" s="171"/>
      <c r="Q621" s="171"/>
      <c r="R621" s="171"/>
      <c r="S621" s="172"/>
      <c r="T621" s="172"/>
      <c r="U621" s="172"/>
      <c r="V621" s="172"/>
      <c r="W621" s="172"/>
      <c r="X621" s="172"/>
      <c r="Y621" s="172"/>
      <c r="Z621" s="172"/>
      <c r="AA621" s="172"/>
      <c r="AB621" s="173"/>
      <c r="AC621" s="173"/>
      <c r="AD621" s="173"/>
      <c r="AE621" s="173"/>
      <c r="AF621" s="173"/>
      <c r="AG621" s="173"/>
      <c r="AH621" s="173"/>
      <c r="AI621" s="173"/>
      <c r="AJ621" s="173"/>
      <c r="AK621" s="173"/>
      <c r="AL621" s="173"/>
      <c r="AM621" s="173"/>
      <c r="AN621" s="173"/>
      <c r="AO621" s="173"/>
      <c r="AP621" s="173"/>
      <c r="AQ621" s="173"/>
      <c r="AR621" s="173"/>
      <c r="AS621" s="173"/>
      <c r="AT621" s="173"/>
      <c r="AU621" s="173"/>
      <c r="AV621" s="173"/>
      <c r="AW621" s="173"/>
      <c r="AX621" s="173"/>
      <c r="AY621" s="173"/>
      <c r="AZ621" s="173"/>
      <c r="BA621" s="173"/>
      <c r="BB621" s="173"/>
      <c r="BC621" s="173"/>
      <c r="BD621" s="172"/>
      <c r="BE621" s="172"/>
      <c r="BF621" s="172"/>
      <c r="BG621" s="172"/>
      <c r="BH621" s="172"/>
      <c r="BI621" s="172"/>
      <c r="BJ621" s="172"/>
      <c r="BK621" s="146"/>
      <c r="BL621" s="146"/>
    </row>
    <row r="622" spans="1:64" ht="12.75" customHeight="1" outlineLevel="1" x14ac:dyDescent="0.25">
      <c r="A622" s="143"/>
      <c r="B622" s="143"/>
      <c r="C622" s="169"/>
      <c r="D622" s="174">
        <v>0</v>
      </c>
      <c r="E622" s="143"/>
      <c r="F622" s="143"/>
      <c r="G622" s="42">
        <v>0</v>
      </c>
      <c r="H622" s="175"/>
      <c r="I622" s="175"/>
      <c r="J622" s="175"/>
      <c r="K622" s="175"/>
      <c r="L622" s="175"/>
      <c r="M622" s="175"/>
      <c r="N622" s="171"/>
      <c r="O622" s="171"/>
      <c r="P622" s="171"/>
      <c r="Q622" s="171"/>
      <c r="R622" s="171"/>
      <c r="S622" s="172"/>
      <c r="T622" s="172"/>
      <c r="U622" s="172"/>
      <c r="V622" s="172"/>
      <c r="W622" s="172"/>
      <c r="X622" s="172"/>
      <c r="Y622" s="172"/>
      <c r="Z622" s="172"/>
      <c r="AA622" s="172"/>
      <c r="AB622" s="173"/>
      <c r="AC622" s="173"/>
      <c r="AD622" s="173"/>
      <c r="AE622" s="173"/>
      <c r="AF622" s="173"/>
      <c r="AG622" s="173"/>
      <c r="AH622" s="173"/>
      <c r="AI622" s="173"/>
      <c r="AJ622" s="173"/>
      <c r="AK622" s="173"/>
      <c r="AL622" s="173"/>
      <c r="AM622" s="173"/>
      <c r="AN622" s="173"/>
      <c r="AO622" s="173"/>
      <c r="AP622" s="173"/>
      <c r="AQ622" s="173"/>
      <c r="AR622" s="173"/>
      <c r="AS622" s="173"/>
      <c r="AT622" s="173"/>
      <c r="AU622" s="173"/>
      <c r="AV622" s="173"/>
      <c r="AW622" s="173"/>
      <c r="AX622" s="173"/>
      <c r="AY622" s="173"/>
      <c r="AZ622" s="173"/>
      <c r="BA622" s="173"/>
      <c r="BB622" s="173"/>
      <c r="BC622" s="173"/>
      <c r="BD622" s="172"/>
      <c r="BE622" s="172"/>
      <c r="BF622" s="172"/>
      <c r="BG622" s="172"/>
      <c r="BH622" s="172"/>
      <c r="BI622" s="172"/>
      <c r="BJ622" s="172"/>
      <c r="BK622" s="146"/>
      <c r="BL622" s="146"/>
    </row>
    <row r="623" spans="1:64" ht="12.75" customHeight="1" outlineLevel="1" x14ac:dyDescent="0.25">
      <c r="A623" s="143"/>
      <c r="B623" s="143"/>
      <c r="C623" s="169"/>
      <c r="D623" s="174">
        <v>0</v>
      </c>
      <c r="E623" s="143"/>
      <c r="F623" s="143"/>
      <c r="G623" s="42">
        <v>0</v>
      </c>
      <c r="H623" s="175"/>
      <c r="I623" s="175"/>
      <c r="J623" s="175"/>
      <c r="K623" s="175"/>
      <c r="L623" s="175"/>
      <c r="M623" s="175"/>
      <c r="N623" s="171"/>
      <c r="O623" s="171"/>
      <c r="P623" s="171"/>
      <c r="Q623" s="171"/>
      <c r="R623" s="171"/>
      <c r="S623" s="172"/>
      <c r="T623" s="172"/>
      <c r="U623" s="172"/>
      <c r="V623" s="172"/>
      <c r="W623" s="172"/>
      <c r="X623" s="172"/>
      <c r="Y623" s="172"/>
      <c r="Z623" s="172"/>
      <c r="AA623" s="172"/>
      <c r="AB623" s="173"/>
      <c r="AC623" s="173"/>
      <c r="AD623" s="173"/>
      <c r="AE623" s="173"/>
      <c r="AF623" s="173"/>
      <c r="AG623" s="173"/>
      <c r="AH623" s="173"/>
      <c r="AI623" s="173"/>
      <c r="AJ623" s="173"/>
      <c r="AK623" s="173"/>
      <c r="AL623" s="173"/>
      <c r="AM623" s="173"/>
      <c r="AN623" s="173"/>
      <c r="AO623" s="173"/>
      <c r="AP623" s="173"/>
      <c r="AQ623" s="173"/>
      <c r="AR623" s="173"/>
      <c r="AS623" s="173"/>
      <c r="AT623" s="173"/>
      <c r="AU623" s="173"/>
      <c r="AV623" s="173"/>
      <c r="AW623" s="173"/>
      <c r="AX623" s="173"/>
      <c r="AY623" s="173"/>
      <c r="AZ623" s="173"/>
      <c r="BA623" s="173"/>
      <c r="BB623" s="173"/>
      <c r="BC623" s="173"/>
      <c r="BD623" s="172"/>
      <c r="BE623" s="172"/>
      <c r="BF623" s="172"/>
      <c r="BG623" s="172"/>
      <c r="BH623" s="172"/>
      <c r="BI623" s="172"/>
      <c r="BJ623" s="172"/>
      <c r="BK623" s="146"/>
      <c r="BL623" s="146"/>
    </row>
    <row r="624" spans="1:64" ht="12.75" customHeight="1" outlineLevel="1" x14ac:dyDescent="0.25">
      <c r="A624" s="143"/>
      <c r="B624" s="143"/>
      <c r="C624" s="169"/>
      <c r="D624" s="174">
        <v>0</v>
      </c>
      <c r="E624" s="143"/>
      <c r="F624" s="143"/>
      <c r="G624" s="42">
        <v>0</v>
      </c>
      <c r="H624" s="175"/>
      <c r="I624" s="175"/>
      <c r="J624" s="175"/>
      <c r="K624" s="175"/>
      <c r="L624" s="175"/>
      <c r="M624" s="175"/>
      <c r="N624" s="171"/>
      <c r="O624" s="171"/>
      <c r="P624" s="171"/>
      <c r="Q624" s="171"/>
      <c r="R624" s="171"/>
      <c r="S624" s="172"/>
      <c r="T624" s="172"/>
      <c r="U624" s="172"/>
      <c r="V624" s="172"/>
      <c r="W624" s="172"/>
      <c r="X624" s="172"/>
      <c r="Y624" s="172"/>
      <c r="Z624" s="172"/>
      <c r="AA624" s="172"/>
      <c r="AB624" s="173"/>
      <c r="AC624" s="173"/>
      <c r="AD624" s="173"/>
      <c r="AE624" s="173"/>
      <c r="AF624" s="173"/>
      <c r="AG624" s="173"/>
      <c r="AH624" s="173"/>
      <c r="AI624" s="173"/>
      <c r="AJ624" s="173"/>
      <c r="AK624" s="173"/>
      <c r="AL624" s="173"/>
      <c r="AM624" s="173"/>
      <c r="AN624" s="173"/>
      <c r="AO624" s="173"/>
      <c r="AP624" s="173"/>
      <c r="AQ624" s="173"/>
      <c r="AR624" s="173"/>
      <c r="AS624" s="173"/>
      <c r="AT624" s="173"/>
      <c r="AU624" s="173"/>
      <c r="AV624" s="173"/>
      <c r="AW624" s="173"/>
      <c r="AX624" s="173"/>
      <c r="AY624" s="173"/>
      <c r="AZ624" s="173"/>
      <c r="BA624" s="173"/>
      <c r="BB624" s="173"/>
      <c r="BC624" s="173"/>
      <c r="BD624" s="172"/>
      <c r="BE624" s="172"/>
      <c r="BF624" s="172"/>
      <c r="BG624" s="172"/>
      <c r="BH624" s="172"/>
      <c r="BI624" s="172"/>
      <c r="BJ624" s="172"/>
      <c r="BK624" s="146"/>
      <c r="BL624" s="146"/>
    </row>
    <row r="625" spans="1:64" ht="12.75" customHeight="1" outlineLevel="1" x14ac:dyDescent="0.25">
      <c r="A625" s="143"/>
      <c r="B625" s="143"/>
      <c r="C625" s="169"/>
      <c r="D625" s="174">
        <v>0</v>
      </c>
      <c r="E625" s="143"/>
      <c r="F625" s="143"/>
      <c r="G625" s="42">
        <v>0</v>
      </c>
      <c r="H625" s="175"/>
      <c r="I625" s="175"/>
      <c r="J625" s="175"/>
      <c r="K625" s="175"/>
      <c r="L625" s="175"/>
      <c r="M625" s="175"/>
      <c r="N625" s="171"/>
      <c r="O625" s="171"/>
      <c r="P625" s="171"/>
      <c r="Q625" s="171"/>
      <c r="R625" s="171"/>
      <c r="S625" s="172"/>
      <c r="T625" s="172"/>
      <c r="U625" s="172"/>
      <c r="V625" s="172"/>
      <c r="W625" s="172"/>
      <c r="X625" s="172"/>
      <c r="Y625" s="172"/>
      <c r="Z625" s="172"/>
      <c r="AA625" s="172"/>
      <c r="AB625" s="173"/>
      <c r="AC625" s="173"/>
      <c r="AD625" s="173"/>
      <c r="AE625" s="173"/>
      <c r="AF625" s="173"/>
      <c r="AG625" s="173"/>
      <c r="AH625" s="173"/>
      <c r="AI625" s="173"/>
      <c r="AJ625" s="173"/>
      <c r="AK625" s="173"/>
      <c r="AL625" s="173"/>
      <c r="AM625" s="173"/>
      <c r="AN625" s="173"/>
      <c r="AO625" s="173"/>
      <c r="AP625" s="173"/>
      <c r="AQ625" s="173"/>
      <c r="AR625" s="173"/>
      <c r="AS625" s="173"/>
      <c r="AT625" s="173"/>
      <c r="AU625" s="173"/>
      <c r="AV625" s="173"/>
      <c r="AW625" s="173"/>
      <c r="AX625" s="173"/>
      <c r="AY625" s="173"/>
      <c r="AZ625" s="173"/>
      <c r="BA625" s="173"/>
      <c r="BB625" s="173"/>
      <c r="BC625" s="173"/>
      <c r="BD625" s="172"/>
      <c r="BE625" s="172"/>
      <c r="BF625" s="172"/>
      <c r="BG625" s="172"/>
      <c r="BH625" s="172"/>
      <c r="BI625" s="172"/>
      <c r="BJ625" s="172"/>
      <c r="BK625" s="146"/>
      <c r="BL625" s="146"/>
    </row>
    <row r="626" spans="1:64" ht="12.75" customHeight="1" outlineLevel="1" x14ac:dyDescent="0.25">
      <c r="A626" s="143"/>
      <c r="B626" s="143"/>
      <c r="C626" s="169"/>
      <c r="D626" s="174">
        <v>0</v>
      </c>
      <c r="E626" s="143"/>
      <c r="F626" s="143"/>
      <c r="G626" s="42">
        <v>0</v>
      </c>
      <c r="H626" s="175"/>
      <c r="I626" s="175"/>
      <c r="J626" s="175"/>
      <c r="K626" s="175"/>
      <c r="L626" s="175"/>
      <c r="M626" s="175"/>
      <c r="N626" s="171"/>
      <c r="O626" s="171"/>
      <c r="P626" s="171"/>
      <c r="Q626" s="171"/>
      <c r="R626" s="171"/>
      <c r="S626" s="172"/>
      <c r="T626" s="172"/>
      <c r="U626" s="172"/>
      <c r="V626" s="172"/>
      <c r="W626" s="172"/>
      <c r="X626" s="172"/>
      <c r="Y626" s="172"/>
      <c r="Z626" s="172"/>
      <c r="AA626" s="172"/>
      <c r="AB626" s="173"/>
      <c r="AC626" s="173"/>
      <c r="AD626" s="173"/>
      <c r="AE626" s="173"/>
      <c r="AF626" s="173"/>
      <c r="AG626" s="173"/>
      <c r="AH626" s="173"/>
      <c r="AI626" s="173"/>
      <c r="AJ626" s="173"/>
      <c r="AK626" s="173"/>
      <c r="AL626" s="173"/>
      <c r="AM626" s="173"/>
      <c r="AN626" s="173"/>
      <c r="AO626" s="173"/>
      <c r="AP626" s="173"/>
      <c r="AQ626" s="173"/>
      <c r="AR626" s="173"/>
      <c r="AS626" s="173"/>
      <c r="AT626" s="173"/>
      <c r="AU626" s="173"/>
      <c r="AV626" s="173"/>
      <c r="AW626" s="173"/>
      <c r="AX626" s="173"/>
      <c r="AY626" s="173"/>
      <c r="AZ626" s="173"/>
      <c r="BA626" s="173"/>
      <c r="BB626" s="173"/>
      <c r="BC626" s="173"/>
      <c r="BD626" s="172"/>
      <c r="BE626" s="172"/>
      <c r="BF626" s="172"/>
      <c r="BG626" s="172"/>
      <c r="BH626" s="172"/>
      <c r="BI626" s="172"/>
      <c r="BJ626" s="172"/>
      <c r="BK626" s="146"/>
      <c r="BL626" s="146"/>
    </row>
    <row r="627" spans="1:64" ht="12.75" customHeight="1" outlineLevel="1" x14ac:dyDescent="0.25">
      <c r="A627" s="143"/>
      <c r="B627" s="143"/>
      <c r="C627" s="169"/>
      <c r="D627" s="174">
        <v>0</v>
      </c>
      <c r="E627" s="143"/>
      <c r="F627" s="143"/>
      <c r="G627" s="42">
        <v>0</v>
      </c>
      <c r="H627" s="175"/>
      <c r="I627" s="175"/>
      <c r="J627" s="175"/>
      <c r="K627" s="175"/>
      <c r="L627" s="175"/>
      <c r="M627" s="175"/>
      <c r="N627" s="171"/>
      <c r="O627" s="171"/>
      <c r="P627" s="171"/>
      <c r="Q627" s="171"/>
      <c r="R627" s="171"/>
      <c r="S627" s="172"/>
      <c r="T627" s="172"/>
      <c r="U627" s="172"/>
      <c r="V627" s="172"/>
      <c r="W627" s="172"/>
      <c r="X627" s="172"/>
      <c r="Y627" s="172"/>
      <c r="Z627" s="172"/>
      <c r="AA627" s="172"/>
      <c r="AB627" s="173"/>
      <c r="AC627" s="173"/>
      <c r="AD627" s="173"/>
      <c r="AE627" s="173"/>
      <c r="AF627" s="173"/>
      <c r="AG627" s="173"/>
      <c r="AH627" s="173"/>
      <c r="AI627" s="173"/>
      <c r="AJ627" s="173"/>
      <c r="AK627" s="173"/>
      <c r="AL627" s="173"/>
      <c r="AM627" s="173"/>
      <c r="AN627" s="173"/>
      <c r="AO627" s="173"/>
      <c r="AP627" s="173"/>
      <c r="AQ627" s="173"/>
      <c r="AR627" s="173"/>
      <c r="AS627" s="173"/>
      <c r="AT627" s="173"/>
      <c r="AU627" s="173"/>
      <c r="AV627" s="173"/>
      <c r="AW627" s="173"/>
      <c r="AX627" s="173"/>
      <c r="AY627" s="173"/>
      <c r="AZ627" s="173"/>
      <c r="BA627" s="173"/>
      <c r="BB627" s="173"/>
      <c r="BC627" s="173"/>
      <c r="BD627" s="172"/>
      <c r="BE627" s="172"/>
      <c r="BF627" s="172"/>
      <c r="BG627" s="172"/>
      <c r="BH627" s="172"/>
      <c r="BI627" s="172"/>
      <c r="BJ627" s="172"/>
      <c r="BK627" s="146"/>
      <c r="BL627" s="146"/>
    </row>
    <row r="628" spans="1:64" x14ac:dyDescent="0.25">
      <c r="A628" s="143"/>
      <c r="B628" s="143"/>
      <c r="C628" s="169"/>
      <c r="D628" s="174"/>
      <c r="E628" s="143"/>
      <c r="F628" s="143"/>
      <c r="G628" s="41"/>
      <c r="H628" s="175"/>
      <c r="I628" s="175"/>
      <c r="J628" s="175"/>
      <c r="K628" s="175"/>
      <c r="L628" s="175"/>
      <c r="M628" s="175"/>
      <c r="N628" s="171"/>
      <c r="O628" s="171"/>
      <c r="P628" s="171"/>
      <c r="Q628" s="171"/>
      <c r="R628" s="171"/>
      <c r="S628" s="172"/>
      <c r="T628" s="172"/>
      <c r="U628" s="172"/>
      <c r="V628" s="172"/>
      <c r="W628" s="172"/>
      <c r="X628" s="172"/>
      <c r="Y628" s="172"/>
      <c r="Z628" s="172"/>
      <c r="AA628" s="172"/>
      <c r="AB628" s="173"/>
      <c r="AC628" s="173"/>
      <c r="AD628" s="173"/>
      <c r="AE628" s="173"/>
      <c r="AF628" s="173"/>
      <c r="AG628" s="173"/>
      <c r="AH628" s="173"/>
      <c r="AI628" s="173"/>
      <c r="AJ628" s="173"/>
      <c r="AK628" s="173"/>
      <c r="AL628" s="173"/>
      <c r="AM628" s="173"/>
      <c r="AN628" s="173"/>
      <c r="AO628" s="173"/>
      <c r="AP628" s="173"/>
      <c r="AQ628" s="173"/>
      <c r="AR628" s="173"/>
      <c r="AS628" s="173"/>
      <c r="AT628" s="173"/>
      <c r="AU628" s="173"/>
      <c r="AV628" s="173"/>
      <c r="AW628" s="173"/>
      <c r="AX628" s="173"/>
      <c r="AY628" s="173"/>
      <c r="AZ628" s="173"/>
      <c r="BA628" s="173"/>
      <c r="BB628" s="173"/>
      <c r="BC628" s="173"/>
      <c r="BD628" s="172"/>
      <c r="BE628" s="172"/>
      <c r="BF628" s="172"/>
      <c r="BG628" s="172"/>
      <c r="BH628" s="172"/>
      <c r="BI628" s="172"/>
      <c r="BJ628" s="172"/>
      <c r="BK628" s="146"/>
      <c r="BL628" s="146"/>
    </row>
    <row r="629" spans="1:64" x14ac:dyDescent="0.25">
      <c r="A629" s="199"/>
      <c r="B629" s="199"/>
      <c r="C629" s="199"/>
      <c r="D629" s="200"/>
      <c r="E629" s="201"/>
      <c r="F629" s="201"/>
      <c r="G629" s="40"/>
      <c r="H629" s="202"/>
      <c r="I629" s="202"/>
      <c r="J629" s="202"/>
      <c r="K629" s="202"/>
      <c r="L629" s="202"/>
      <c r="M629" s="202"/>
      <c r="N629" s="203"/>
      <c r="O629" s="203"/>
      <c r="P629" s="203"/>
      <c r="Q629" s="203"/>
      <c r="R629" s="203"/>
      <c r="S629" s="203"/>
      <c r="T629" s="172"/>
      <c r="U629" s="172"/>
      <c r="V629" s="172"/>
      <c r="W629" s="172"/>
      <c r="X629" s="172"/>
      <c r="Y629" s="172"/>
      <c r="Z629" s="172"/>
      <c r="AA629" s="172"/>
      <c r="AB629" s="173"/>
      <c r="AC629" s="173"/>
      <c r="AD629" s="173"/>
      <c r="AE629" s="173"/>
      <c r="AF629" s="173"/>
      <c r="AG629" s="173"/>
      <c r="AH629" s="173"/>
      <c r="AI629" s="173"/>
      <c r="AJ629" s="173"/>
      <c r="AK629" s="173"/>
      <c r="AL629" s="173"/>
      <c r="AM629" s="173"/>
      <c r="AN629" s="173"/>
      <c r="AO629" s="173"/>
      <c r="AP629" s="173"/>
      <c r="AQ629" s="173"/>
      <c r="AR629" s="173"/>
      <c r="AS629" s="173"/>
      <c r="AT629" s="173"/>
      <c r="AU629" s="173"/>
      <c r="AV629" s="173"/>
      <c r="AW629" s="173"/>
      <c r="AX629" s="173"/>
      <c r="AY629" s="173"/>
      <c r="AZ629" s="173"/>
      <c r="BA629" s="173"/>
      <c r="BB629" s="173"/>
      <c r="BC629" s="173"/>
      <c r="BD629" s="172"/>
      <c r="BE629" s="172"/>
      <c r="BF629" s="172"/>
      <c r="BG629" s="172"/>
      <c r="BH629" s="172"/>
      <c r="BI629" s="172"/>
      <c r="BJ629" s="172"/>
      <c r="BK629" s="146"/>
      <c r="BL629" s="146"/>
    </row>
    <row r="630" spans="1:64" x14ac:dyDescent="0.25">
      <c r="A630" s="143"/>
      <c r="B630" s="146"/>
      <c r="C630" s="151"/>
      <c r="D630" s="176"/>
      <c r="E630" s="146"/>
      <c r="F630" s="146"/>
      <c r="G630" s="39"/>
      <c r="H630" s="204"/>
      <c r="I630" s="204"/>
      <c r="J630" s="204"/>
      <c r="K630" s="204"/>
      <c r="L630" s="204"/>
      <c r="M630" s="204"/>
      <c r="N630" s="172"/>
      <c r="O630" s="172"/>
      <c r="P630" s="172"/>
      <c r="Q630" s="172"/>
      <c r="R630" s="172"/>
      <c r="S630" s="172"/>
      <c r="T630" s="172"/>
      <c r="U630" s="172"/>
      <c r="V630" s="172"/>
      <c r="W630" s="172"/>
      <c r="X630" s="172"/>
      <c r="Y630" s="172"/>
      <c r="Z630" s="172"/>
      <c r="AA630" s="172"/>
      <c r="AB630" s="173"/>
      <c r="AC630" s="173"/>
      <c r="AD630" s="173"/>
      <c r="AE630" s="173"/>
      <c r="AF630" s="173"/>
      <c r="AG630" s="173"/>
      <c r="AH630" s="173"/>
      <c r="AI630" s="173"/>
      <c r="AJ630" s="173"/>
      <c r="AK630" s="173"/>
      <c r="AL630" s="173"/>
      <c r="AM630" s="173"/>
      <c r="AN630" s="173"/>
      <c r="AO630" s="173"/>
      <c r="AP630" s="173"/>
      <c r="AQ630" s="173"/>
      <c r="AR630" s="173"/>
      <c r="AS630" s="173"/>
      <c r="AT630" s="173"/>
      <c r="AU630" s="173"/>
      <c r="AV630" s="173"/>
      <c r="AW630" s="173"/>
      <c r="AX630" s="173"/>
      <c r="AY630" s="173"/>
      <c r="AZ630" s="173"/>
      <c r="BA630" s="173"/>
      <c r="BB630" s="173"/>
      <c r="BC630" s="173"/>
      <c r="BD630" s="172"/>
      <c r="BE630" s="172"/>
      <c r="BF630" s="172"/>
      <c r="BG630" s="172"/>
      <c r="BH630" s="172"/>
      <c r="BI630" s="172"/>
      <c r="BJ630" s="172"/>
      <c r="BK630" s="146"/>
      <c r="BL630" s="146"/>
    </row>
    <row r="631" spans="1:64" s="143" customFormat="1" x14ac:dyDescent="0.25">
      <c r="B631" s="146"/>
      <c r="C631" s="151" t="s">
        <v>35</v>
      </c>
      <c r="D631" s="146"/>
      <c r="E631" s="146"/>
      <c r="F631" s="146"/>
      <c r="G631" s="205">
        <v>-82.571335642107925</v>
      </c>
      <c r="H631" s="178">
        <v>-76.702141844835651</v>
      </c>
      <c r="I631" s="178">
        <v>-94.965050405278134</v>
      </c>
      <c r="J631" s="178">
        <v>-106.14245657625908</v>
      </c>
      <c r="K631" s="178">
        <v>-116.12481993447021</v>
      </c>
      <c r="L631" s="178">
        <v>-129.14278974819706</v>
      </c>
      <c r="M631" s="178">
        <v>0</v>
      </c>
      <c r="N631" s="178">
        <v>0</v>
      </c>
      <c r="O631" s="178">
        <v>0</v>
      </c>
      <c r="P631" s="178">
        <v>0</v>
      </c>
      <c r="Q631" s="178">
        <v>0</v>
      </c>
      <c r="R631" s="37"/>
      <c r="S631" s="37"/>
      <c r="T631" s="37"/>
      <c r="U631" s="37"/>
      <c r="V631" s="37"/>
      <c r="W631" s="37"/>
      <c r="X631" s="37"/>
      <c r="Y631" s="37"/>
      <c r="Z631" s="37"/>
      <c r="AA631" s="37"/>
      <c r="AB631" s="38"/>
      <c r="AC631" s="38"/>
      <c r="AD631" s="38"/>
      <c r="AE631" s="38"/>
      <c r="AF631" s="38"/>
      <c r="AG631" s="38"/>
      <c r="AH631" s="38"/>
      <c r="AI631" s="38"/>
      <c r="AJ631" s="38"/>
      <c r="AK631" s="38"/>
      <c r="AL631" s="38"/>
      <c r="AM631" s="38"/>
      <c r="AN631" s="38"/>
      <c r="AO631" s="38"/>
      <c r="AP631" s="38"/>
      <c r="AQ631" s="38"/>
      <c r="AR631" s="38"/>
      <c r="AS631" s="38"/>
      <c r="AT631" s="38"/>
      <c r="AU631" s="38"/>
      <c r="AV631" s="38"/>
      <c r="AW631" s="38"/>
      <c r="AX631" s="38"/>
      <c r="AY631" s="38"/>
      <c r="AZ631" s="38"/>
      <c r="BA631" s="38"/>
      <c r="BB631" s="38"/>
      <c r="BC631" s="38"/>
      <c r="BD631" s="37"/>
      <c r="BE631" s="37"/>
      <c r="BF631" s="37"/>
      <c r="BG631" s="37"/>
      <c r="BH631" s="37"/>
      <c r="BI631" s="37"/>
      <c r="BJ631" s="37"/>
      <c r="BK631" s="146"/>
      <c r="BL631" s="146"/>
    </row>
    <row r="632" spans="1:64" ht="12" customHeight="1" outlineLevel="1" x14ac:dyDescent="0.25">
      <c r="A632" s="143"/>
      <c r="B632" s="143"/>
      <c r="C632" s="143"/>
      <c r="D632" s="174" t="s">
        <v>0</v>
      </c>
      <c r="E632" s="143"/>
      <c r="F632" s="143"/>
      <c r="G632" s="196">
        <v>-6.3225818740649089</v>
      </c>
      <c r="H632" s="175">
        <v>-16.112081050601741</v>
      </c>
      <c r="I632" s="175">
        <v>-17.075986657608958</v>
      </c>
      <c r="J632" s="175">
        <v>-18.367053429842638</v>
      </c>
      <c r="K632" s="175">
        <v>-19.399033872764008</v>
      </c>
      <c r="L632" s="175">
        <v>-20.555978142339548</v>
      </c>
      <c r="M632" s="175">
        <v>0</v>
      </c>
      <c r="N632" s="175">
        <v>0</v>
      </c>
      <c r="O632" s="175">
        <v>0</v>
      </c>
      <c r="P632" s="175">
        <v>0</v>
      </c>
      <c r="Q632" s="175">
        <v>0</v>
      </c>
      <c r="R632" s="143"/>
      <c r="S632" s="146"/>
      <c r="T632" s="146"/>
      <c r="U632" s="146"/>
      <c r="V632" s="146"/>
      <c r="W632" s="146"/>
      <c r="X632" s="146"/>
      <c r="Y632" s="146"/>
      <c r="Z632" s="146"/>
      <c r="AA632" s="146"/>
      <c r="AB632" s="113"/>
      <c r="AC632" s="113"/>
      <c r="AD632" s="113"/>
      <c r="AE632" s="113"/>
      <c r="AF632" s="113"/>
      <c r="AG632" s="113"/>
      <c r="AH632" s="113"/>
      <c r="AI632" s="113"/>
      <c r="AJ632" s="113"/>
      <c r="AK632" s="113"/>
      <c r="AL632" s="113"/>
      <c r="AM632" s="113"/>
      <c r="AN632" s="113"/>
      <c r="AO632" s="113"/>
      <c r="AP632" s="113"/>
      <c r="AQ632" s="113"/>
      <c r="AR632" s="113"/>
      <c r="AS632" s="113"/>
      <c r="AT632" s="113"/>
      <c r="AU632" s="113"/>
      <c r="AV632" s="113"/>
      <c r="AW632" s="113"/>
      <c r="AX632" s="113"/>
      <c r="AY632" s="113"/>
      <c r="AZ632" s="113"/>
      <c r="BA632" s="113"/>
      <c r="BB632" s="113"/>
      <c r="BC632" s="113"/>
      <c r="BD632" s="146"/>
      <c r="BE632" s="146"/>
      <c r="BF632" s="146"/>
      <c r="BG632" s="146"/>
      <c r="BH632" s="146"/>
      <c r="BI632" s="146"/>
      <c r="BJ632" s="146"/>
      <c r="BK632" s="146"/>
      <c r="BL632" s="146"/>
    </row>
    <row r="633" spans="1:64" ht="12" customHeight="1" outlineLevel="1" x14ac:dyDescent="0.25">
      <c r="A633" s="143"/>
      <c r="B633" s="143"/>
      <c r="C633" s="143"/>
      <c r="D633" s="174" t="s">
        <v>1</v>
      </c>
      <c r="E633" s="143"/>
      <c r="F633" s="143"/>
      <c r="G633" s="196">
        <v>-43.597538580705034</v>
      </c>
      <c r="H633" s="175">
        <v>-38.371755921216142</v>
      </c>
      <c r="I633" s="175">
        <v>-42.431463058479885</v>
      </c>
      <c r="J633" s="175">
        <v>-46.452956275356286</v>
      </c>
      <c r="K633" s="175">
        <v>-51.12954702920711</v>
      </c>
      <c r="L633" s="175">
        <v>-56.333771485865505</v>
      </c>
      <c r="M633" s="175">
        <v>0</v>
      </c>
      <c r="N633" s="175">
        <v>0</v>
      </c>
      <c r="O633" s="175">
        <v>0</v>
      </c>
      <c r="P633" s="175">
        <v>0</v>
      </c>
      <c r="Q633" s="175">
        <v>0</v>
      </c>
      <c r="R633" s="143"/>
      <c r="S633" s="146"/>
      <c r="T633" s="146"/>
      <c r="U633" s="146"/>
      <c r="V633" s="146"/>
      <c r="W633" s="146"/>
      <c r="X633" s="146"/>
      <c r="Y633" s="146"/>
      <c r="Z633" s="146"/>
      <c r="AA633" s="146"/>
      <c r="AB633" s="113"/>
      <c r="AC633" s="113"/>
      <c r="AD633" s="113"/>
      <c r="AE633" s="113"/>
      <c r="AF633" s="113"/>
      <c r="AG633" s="113"/>
      <c r="AH633" s="113"/>
      <c r="AI633" s="113"/>
      <c r="AJ633" s="113"/>
      <c r="AK633" s="113"/>
      <c r="AL633" s="113"/>
      <c r="AM633" s="113"/>
      <c r="AN633" s="113"/>
      <c r="AO633" s="113"/>
      <c r="AP633" s="113"/>
      <c r="AQ633" s="113"/>
      <c r="AR633" s="113"/>
      <c r="AS633" s="113"/>
      <c r="AT633" s="113"/>
      <c r="AU633" s="113"/>
      <c r="AV633" s="113"/>
      <c r="AW633" s="113"/>
      <c r="AX633" s="113"/>
      <c r="AY633" s="113"/>
      <c r="AZ633" s="113"/>
      <c r="BA633" s="113"/>
      <c r="BB633" s="113"/>
      <c r="BC633" s="113"/>
      <c r="BD633" s="146"/>
      <c r="BE633" s="146"/>
      <c r="BF633" s="146"/>
      <c r="BG633" s="146"/>
      <c r="BH633" s="146"/>
      <c r="BI633" s="146"/>
      <c r="BJ633" s="146"/>
      <c r="BK633" s="146"/>
      <c r="BL633" s="146"/>
    </row>
    <row r="634" spans="1:64" ht="12" customHeight="1" outlineLevel="1" x14ac:dyDescent="0.25">
      <c r="A634" s="143"/>
      <c r="B634" s="143"/>
      <c r="C634" s="143"/>
      <c r="D634" s="174" t="s">
        <v>2</v>
      </c>
      <c r="E634" s="143"/>
      <c r="F634" s="143"/>
      <c r="G634" s="196">
        <v>-4.3507345393168695</v>
      </c>
      <c r="H634" s="175">
        <v>-9.6537448322908546</v>
      </c>
      <c r="I634" s="175">
        <v>-9.9924415875423858</v>
      </c>
      <c r="J634" s="175">
        <v>-10.192690917954055</v>
      </c>
      <c r="K634" s="175">
        <v>-10.412965181406893</v>
      </c>
      <c r="L634" s="175">
        <v>-10.6532643779009</v>
      </c>
      <c r="M634" s="175">
        <v>0</v>
      </c>
      <c r="N634" s="175">
        <v>0</v>
      </c>
      <c r="O634" s="175">
        <v>0</v>
      </c>
      <c r="P634" s="175">
        <v>0</v>
      </c>
      <c r="Q634" s="175">
        <v>0</v>
      </c>
      <c r="R634" s="143"/>
      <c r="S634" s="146"/>
      <c r="T634" s="146"/>
      <c r="U634" s="146"/>
      <c r="V634" s="146"/>
      <c r="W634" s="146"/>
      <c r="X634" s="146"/>
      <c r="Y634" s="146"/>
      <c r="Z634" s="146"/>
      <c r="AA634" s="146"/>
      <c r="AB634" s="113"/>
      <c r="AC634" s="113"/>
      <c r="AD634" s="113"/>
      <c r="AE634" s="113"/>
      <c r="AF634" s="113"/>
      <c r="AG634" s="113"/>
      <c r="AH634" s="113"/>
      <c r="AI634" s="113"/>
      <c r="AJ634" s="113"/>
      <c r="AK634" s="113"/>
      <c r="AL634" s="113"/>
      <c r="AM634" s="113"/>
      <c r="AN634" s="113"/>
      <c r="AO634" s="113"/>
      <c r="AP634" s="113"/>
      <c r="AQ634" s="113"/>
      <c r="AR634" s="113"/>
      <c r="AS634" s="113"/>
      <c r="AT634" s="113"/>
      <c r="AU634" s="113"/>
      <c r="AV634" s="113"/>
      <c r="AW634" s="113"/>
      <c r="AX634" s="113"/>
      <c r="AY634" s="113"/>
      <c r="AZ634" s="113"/>
      <c r="BA634" s="113"/>
      <c r="BB634" s="113"/>
      <c r="BC634" s="113"/>
      <c r="BD634" s="146"/>
      <c r="BE634" s="146"/>
      <c r="BF634" s="146"/>
      <c r="BG634" s="146"/>
      <c r="BH634" s="146"/>
      <c r="BI634" s="146"/>
      <c r="BJ634" s="146"/>
      <c r="BK634" s="146"/>
      <c r="BL634" s="146"/>
    </row>
    <row r="635" spans="1:64" ht="12" customHeight="1" outlineLevel="1" x14ac:dyDescent="0.25">
      <c r="A635" s="143"/>
      <c r="B635" s="143"/>
      <c r="C635" s="143"/>
      <c r="D635" s="174" t="s">
        <v>3</v>
      </c>
      <c r="E635" s="143"/>
      <c r="F635" s="143"/>
      <c r="G635" s="196">
        <v>-0.49981221260287334</v>
      </c>
      <c r="H635" s="175">
        <v>-0.69219530800425988</v>
      </c>
      <c r="I635" s="175">
        <v>-0.70513029739612376</v>
      </c>
      <c r="J635" s="175">
        <v>-0.69567149248745941</v>
      </c>
      <c r="K635" s="175">
        <v>-0.71070565047834755</v>
      </c>
      <c r="L635" s="175">
        <v>-0.7271065501047711</v>
      </c>
      <c r="M635" s="175">
        <v>0</v>
      </c>
      <c r="N635" s="175">
        <v>0</v>
      </c>
      <c r="O635" s="175">
        <v>0</v>
      </c>
      <c r="P635" s="175">
        <v>0</v>
      </c>
      <c r="Q635" s="175">
        <v>0</v>
      </c>
      <c r="R635" s="143"/>
      <c r="S635" s="146"/>
      <c r="T635" s="146"/>
      <c r="U635" s="146"/>
      <c r="V635" s="146"/>
      <c r="W635" s="146"/>
      <c r="X635" s="146"/>
      <c r="Y635" s="146"/>
      <c r="Z635" s="146"/>
      <c r="AA635" s="146"/>
      <c r="AB635" s="113"/>
      <c r="AC635" s="113"/>
      <c r="AD635" s="113"/>
      <c r="AE635" s="113"/>
      <c r="AF635" s="113"/>
      <c r="AG635" s="113"/>
      <c r="AH635" s="113"/>
      <c r="AI635" s="113"/>
      <c r="AJ635" s="113"/>
      <c r="AK635" s="113"/>
      <c r="AL635" s="113"/>
      <c r="AM635" s="113"/>
      <c r="AN635" s="113"/>
      <c r="AO635" s="113"/>
      <c r="AP635" s="113"/>
      <c r="AQ635" s="113"/>
      <c r="AR635" s="113"/>
      <c r="AS635" s="113"/>
      <c r="AT635" s="113"/>
      <c r="AU635" s="113"/>
      <c r="AV635" s="113"/>
      <c r="AW635" s="113"/>
      <c r="AX635" s="113"/>
      <c r="AY635" s="113"/>
      <c r="AZ635" s="113"/>
      <c r="BA635" s="113"/>
      <c r="BB635" s="113"/>
      <c r="BC635" s="113"/>
      <c r="BD635" s="146"/>
      <c r="BE635" s="146"/>
      <c r="BF635" s="146"/>
      <c r="BG635" s="146"/>
      <c r="BH635" s="146"/>
      <c r="BI635" s="146"/>
      <c r="BJ635" s="146"/>
      <c r="BK635" s="146"/>
      <c r="BL635" s="146"/>
    </row>
    <row r="636" spans="1:64" ht="12" customHeight="1" outlineLevel="1" x14ac:dyDescent="0.25">
      <c r="A636" s="143"/>
      <c r="B636" s="143"/>
      <c r="C636" s="143"/>
      <c r="D636" s="174" t="s">
        <v>4</v>
      </c>
      <c r="E636" s="143"/>
      <c r="F636" s="143"/>
      <c r="G636" s="196">
        <v>0</v>
      </c>
      <c r="H636" s="175">
        <v>-4.5646892091942984E-17</v>
      </c>
      <c r="I636" s="175">
        <v>-0.21783345909264759</v>
      </c>
      <c r="J636" s="175">
        <v>-1.183718567261973</v>
      </c>
      <c r="K636" s="175">
        <v>-1.6477972991043357</v>
      </c>
      <c r="L636" s="175">
        <v>-1.6749763383252965</v>
      </c>
      <c r="M636" s="175">
        <v>0</v>
      </c>
      <c r="N636" s="175">
        <v>0</v>
      </c>
      <c r="O636" s="175">
        <v>0</v>
      </c>
      <c r="P636" s="175">
        <v>0</v>
      </c>
      <c r="Q636" s="175">
        <v>0</v>
      </c>
      <c r="R636" s="143"/>
      <c r="S636" s="146"/>
      <c r="T636" s="146"/>
      <c r="U636" s="146"/>
      <c r="V636" s="146"/>
      <c r="W636" s="146"/>
      <c r="X636" s="146"/>
      <c r="Y636" s="146"/>
      <c r="Z636" s="146"/>
      <c r="AA636" s="146"/>
      <c r="AB636" s="113"/>
      <c r="AC636" s="113"/>
      <c r="AD636" s="113"/>
      <c r="AE636" s="113"/>
      <c r="AF636" s="113"/>
      <c r="AG636" s="113"/>
      <c r="AH636" s="113"/>
      <c r="AI636" s="113"/>
      <c r="AJ636" s="113"/>
      <c r="AK636" s="113"/>
      <c r="AL636" s="113"/>
      <c r="AM636" s="113"/>
      <c r="AN636" s="113"/>
      <c r="AO636" s="113"/>
      <c r="AP636" s="113"/>
      <c r="AQ636" s="113"/>
      <c r="AR636" s="113"/>
      <c r="AS636" s="113"/>
      <c r="AT636" s="113"/>
      <c r="AU636" s="113"/>
      <c r="AV636" s="113"/>
      <c r="AW636" s="113"/>
      <c r="AX636" s="113"/>
      <c r="AY636" s="113"/>
      <c r="AZ636" s="113"/>
      <c r="BA636" s="113"/>
      <c r="BB636" s="113"/>
      <c r="BC636" s="113"/>
      <c r="BD636" s="146"/>
      <c r="BE636" s="146"/>
      <c r="BF636" s="146"/>
      <c r="BG636" s="146"/>
      <c r="BH636" s="146"/>
      <c r="BI636" s="146"/>
      <c r="BJ636" s="146"/>
      <c r="BK636" s="146"/>
      <c r="BL636" s="146"/>
    </row>
    <row r="637" spans="1:64" ht="12" customHeight="1" outlineLevel="1" x14ac:dyDescent="0.25">
      <c r="A637" s="143"/>
      <c r="B637" s="143"/>
      <c r="C637" s="143"/>
      <c r="D637" s="174" t="s">
        <v>5</v>
      </c>
      <c r="E637" s="143"/>
      <c r="F637" s="143"/>
      <c r="G637" s="196">
        <v>-23.99820816223718</v>
      </c>
      <c r="H637" s="175">
        <v>-1.0590078965330771E-14</v>
      </c>
      <c r="I637" s="175">
        <v>-10.814810484295057</v>
      </c>
      <c r="J637" s="175">
        <v>-13.470309982494937</v>
      </c>
      <c r="K637" s="175">
        <v>-15.522918993721424</v>
      </c>
      <c r="L637" s="175">
        <v>-20.949794985874462</v>
      </c>
      <c r="M637" s="175">
        <v>0</v>
      </c>
      <c r="N637" s="175">
        <v>0</v>
      </c>
      <c r="O637" s="175">
        <v>0</v>
      </c>
      <c r="P637" s="175">
        <v>0</v>
      </c>
      <c r="Q637" s="175">
        <v>0</v>
      </c>
      <c r="R637" s="143"/>
      <c r="S637" s="146"/>
      <c r="T637" s="146"/>
      <c r="U637" s="146"/>
      <c r="V637" s="146"/>
      <c r="W637" s="146"/>
      <c r="X637" s="146"/>
      <c r="Y637" s="146"/>
      <c r="Z637" s="146"/>
      <c r="AA637" s="146"/>
      <c r="AB637" s="113"/>
      <c r="AC637" s="113"/>
      <c r="AD637" s="113"/>
      <c r="AE637" s="113"/>
      <c r="AF637" s="113"/>
      <c r="AG637" s="113"/>
      <c r="AH637" s="113"/>
      <c r="AI637" s="113"/>
      <c r="AJ637" s="113"/>
      <c r="AK637" s="113"/>
      <c r="AL637" s="113"/>
      <c r="AM637" s="113"/>
      <c r="AN637" s="113"/>
      <c r="AO637" s="113"/>
      <c r="AP637" s="113"/>
      <c r="AQ637" s="113"/>
      <c r="AR637" s="113"/>
      <c r="AS637" s="113"/>
      <c r="AT637" s="113"/>
      <c r="AU637" s="113"/>
      <c r="AV637" s="113"/>
      <c r="AW637" s="113"/>
      <c r="AX637" s="113"/>
      <c r="AY637" s="113"/>
      <c r="AZ637" s="113"/>
      <c r="BA637" s="113"/>
      <c r="BB637" s="113"/>
      <c r="BC637" s="113"/>
      <c r="BD637" s="146"/>
      <c r="BE637" s="146"/>
      <c r="BF637" s="146"/>
      <c r="BG637" s="146"/>
      <c r="BH637" s="146"/>
      <c r="BI637" s="146"/>
      <c r="BJ637" s="146"/>
      <c r="BK637" s="146"/>
      <c r="BL637" s="146"/>
    </row>
    <row r="638" spans="1:64" ht="12" customHeight="1" outlineLevel="1" x14ac:dyDescent="0.25">
      <c r="A638" s="143"/>
      <c r="B638" s="143"/>
      <c r="C638" s="143"/>
      <c r="D638" s="174" t="s">
        <v>6</v>
      </c>
      <c r="E638" s="143"/>
      <c r="F638" s="143"/>
      <c r="G638" s="196">
        <v>-3.8024602731810582</v>
      </c>
      <c r="H638" s="175">
        <v>-5.2828532261983332</v>
      </c>
      <c r="I638" s="175">
        <v>-6.8110291421006046</v>
      </c>
      <c r="J638" s="175">
        <v>-8.7250958690779417</v>
      </c>
      <c r="K638" s="175">
        <v>-10.094427110680918</v>
      </c>
      <c r="L638" s="175">
        <v>-10.874147883053856</v>
      </c>
      <c r="M638" s="175">
        <v>0</v>
      </c>
      <c r="N638" s="175">
        <v>0</v>
      </c>
      <c r="O638" s="175">
        <v>0</v>
      </c>
      <c r="P638" s="175">
        <v>0</v>
      </c>
      <c r="Q638" s="175">
        <v>0</v>
      </c>
      <c r="R638" s="143"/>
      <c r="S638" s="146"/>
      <c r="T638" s="146"/>
      <c r="U638" s="146"/>
      <c r="V638" s="146"/>
      <c r="W638" s="146"/>
      <c r="X638" s="146"/>
      <c r="Y638" s="146"/>
      <c r="Z638" s="146"/>
      <c r="AA638" s="146"/>
      <c r="AB638" s="113"/>
      <c r="AC638" s="113"/>
      <c r="AD638" s="113"/>
      <c r="AE638" s="113"/>
      <c r="AF638" s="113"/>
      <c r="AG638" s="113"/>
      <c r="AH638" s="113"/>
      <c r="AI638" s="113"/>
      <c r="AJ638" s="113"/>
      <c r="AK638" s="113"/>
      <c r="AL638" s="113"/>
      <c r="AM638" s="113"/>
      <c r="AN638" s="113"/>
      <c r="AO638" s="113"/>
      <c r="AP638" s="113"/>
      <c r="AQ638" s="113"/>
      <c r="AR638" s="113"/>
      <c r="AS638" s="113"/>
      <c r="AT638" s="113"/>
      <c r="AU638" s="113"/>
      <c r="AV638" s="113"/>
      <c r="AW638" s="113"/>
      <c r="AX638" s="113"/>
      <c r="AY638" s="113"/>
      <c r="AZ638" s="113"/>
      <c r="BA638" s="113"/>
      <c r="BB638" s="113"/>
      <c r="BC638" s="113"/>
      <c r="BD638" s="146"/>
      <c r="BE638" s="146"/>
      <c r="BF638" s="146"/>
      <c r="BG638" s="146"/>
      <c r="BH638" s="146"/>
      <c r="BI638" s="146"/>
      <c r="BJ638" s="146"/>
      <c r="BK638" s="146"/>
      <c r="BL638" s="146"/>
    </row>
    <row r="639" spans="1:64" ht="12" customHeight="1" outlineLevel="1" x14ac:dyDescent="0.25">
      <c r="A639" s="143"/>
      <c r="B639" s="143"/>
      <c r="C639" s="143"/>
      <c r="D639" s="174" t="s">
        <v>7</v>
      </c>
      <c r="E639" s="143"/>
      <c r="F639" s="143"/>
      <c r="G639" s="196">
        <v>0</v>
      </c>
      <c r="H639" s="175">
        <v>-5.3914185053380788</v>
      </c>
      <c r="I639" s="175">
        <v>-5.5810775250431712</v>
      </c>
      <c r="J639" s="175">
        <v>-5.6929227660259993</v>
      </c>
      <c r="K639" s="175">
        <v>-5.8159525311071114</v>
      </c>
      <c r="L639" s="175">
        <v>-5.9501668202865075</v>
      </c>
      <c r="M639" s="175">
        <v>0</v>
      </c>
      <c r="N639" s="175">
        <v>0</v>
      </c>
      <c r="O639" s="175">
        <v>0</v>
      </c>
      <c r="P639" s="175">
        <v>0</v>
      </c>
      <c r="Q639" s="175">
        <v>0</v>
      </c>
      <c r="R639" s="143"/>
      <c r="S639" s="146"/>
      <c r="T639" s="146"/>
      <c r="U639" s="146"/>
      <c r="V639" s="146"/>
      <c r="W639" s="146"/>
      <c r="X639" s="146"/>
      <c r="Y639" s="146"/>
      <c r="Z639" s="146"/>
      <c r="AA639" s="146"/>
      <c r="AB639" s="113"/>
      <c r="AC639" s="113"/>
      <c r="AD639" s="113"/>
      <c r="AE639" s="113"/>
      <c r="AF639" s="113"/>
      <c r="AG639" s="113"/>
      <c r="AH639" s="113"/>
      <c r="AI639" s="113"/>
      <c r="AJ639" s="113"/>
      <c r="AK639" s="113"/>
      <c r="AL639" s="113"/>
      <c r="AM639" s="113"/>
      <c r="AN639" s="113"/>
      <c r="AO639" s="113"/>
      <c r="AP639" s="113"/>
      <c r="AQ639" s="113"/>
      <c r="AR639" s="113"/>
      <c r="AS639" s="113"/>
      <c r="AT639" s="113"/>
      <c r="AU639" s="113"/>
      <c r="AV639" s="113"/>
      <c r="AW639" s="113"/>
      <c r="AX639" s="113"/>
      <c r="AY639" s="113"/>
      <c r="AZ639" s="113"/>
      <c r="BA639" s="113"/>
      <c r="BB639" s="113"/>
      <c r="BC639" s="113"/>
      <c r="BD639" s="146"/>
      <c r="BE639" s="146"/>
      <c r="BF639" s="146"/>
      <c r="BG639" s="146"/>
      <c r="BH639" s="146"/>
      <c r="BI639" s="146"/>
      <c r="BJ639" s="146"/>
      <c r="BK639" s="146"/>
      <c r="BL639" s="146"/>
    </row>
    <row r="640" spans="1:64" ht="12" customHeight="1" outlineLevel="1" x14ac:dyDescent="0.25">
      <c r="A640" s="143"/>
      <c r="B640" s="143"/>
      <c r="C640" s="143"/>
      <c r="D640" s="174" t="s">
        <v>8</v>
      </c>
      <c r="E640" s="143"/>
      <c r="F640" s="143"/>
      <c r="G640" s="196">
        <v>0</v>
      </c>
      <c r="H640" s="175">
        <v>-1.1980930011862398</v>
      </c>
      <c r="I640" s="175">
        <v>-1.2402394500095937</v>
      </c>
      <c r="J640" s="175">
        <v>-1.2650939480057777</v>
      </c>
      <c r="K640" s="175">
        <v>-1.2924338958015802</v>
      </c>
      <c r="L640" s="175">
        <v>-1.3222592933970017</v>
      </c>
      <c r="M640" s="175">
        <v>0</v>
      </c>
      <c r="N640" s="175">
        <v>0</v>
      </c>
      <c r="O640" s="175">
        <v>0</v>
      </c>
      <c r="P640" s="175">
        <v>0</v>
      </c>
      <c r="Q640" s="175">
        <v>0</v>
      </c>
      <c r="R640" s="143"/>
      <c r="S640" s="146"/>
      <c r="T640" s="146"/>
      <c r="U640" s="146"/>
      <c r="V640" s="146"/>
      <c r="W640" s="146"/>
      <c r="X640" s="146"/>
      <c r="Y640" s="146"/>
      <c r="Z640" s="146"/>
      <c r="AA640" s="146"/>
      <c r="AB640" s="113"/>
      <c r="AC640" s="113"/>
      <c r="AD640" s="113"/>
      <c r="AE640" s="113"/>
      <c r="AF640" s="113"/>
      <c r="AG640" s="113"/>
      <c r="AH640" s="113"/>
      <c r="AI640" s="113"/>
      <c r="AJ640" s="113"/>
      <c r="AK640" s="113"/>
      <c r="AL640" s="113"/>
      <c r="AM640" s="113"/>
      <c r="AN640" s="113"/>
      <c r="AO640" s="113"/>
      <c r="AP640" s="113"/>
      <c r="AQ640" s="113"/>
      <c r="AR640" s="113"/>
      <c r="AS640" s="113"/>
      <c r="AT640" s="113"/>
      <c r="AU640" s="113"/>
      <c r="AV640" s="113"/>
      <c r="AW640" s="113"/>
      <c r="AX640" s="113"/>
      <c r="AY640" s="113"/>
      <c r="AZ640" s="113"/>
      <c r="BA640" s="113"/>
      <c r="BB640" s="113"/>
      <c r="BC640" s="113"/>
      <c r="BD640" s="146"/>
      <c r="BE640" s="146"/>
      <c r="BF640" s="146"/>
      <c r="BG640" s="146"/>
      <c r="BH640" s="146"/>
      <c r="BI640" s="146"/>
      <c r="BJ640" s="146"/>
      <c r="BK640" s="146"/>
      <c r="BL640" s="146"/>
    </row>
    <row r="641" spans="1:64" ht="12" customHeight="1" outlineLevel="1" x14ac:dyDescent="0.25">
      <c r="A641" s="143"/>
      <c r="B641" s="143"/>
      <c r="C641" s="143"/>
      <c r="D641" s="174" t="s">
        <v>14</v>
      </c>
      <c r="E641" s="143"/>
      <c r="F641" s="143"/>
      <c r="G641" s="196">
        <v>0</v>
      </c>
      <c r="H641" s="175">
        <v>0</v>
      </c>
      <c r="I641" s="175">
        <v>-9.5038743709702292E-2</v>
      </c>
      <c r="J641" s="175">
        <v>-9.6943327751980876E-2</v>
      </c>
      <c r="K641" s="175">
        <v>-9.9038370198487338E-2</v>
      </c>
      <c r="L641" s="175">
        <v>-0.10132387104922168</v>
      </c>
      <c r="M641" s="175">
        <v>0</v>
      </c>
      <c r="N641" s="175">
        <v>0</v>
      </c>
      <c r="O641" s="175">
        <v>0</v>
      </c>
      <c r="P641" s="175">
        <v>0</v>
      </c>
      <c r="Q641" s="175">
        <v>0</v>
      </c>
      <c r="R641" s="143"/>
      <c r="S641" s="146"/>
      <c r="T641" s="146"/>
      <c r="U641" s="146"/>
      <c r="V641" s="146"/>
      <c r="W641" s="146"/>
      <c r="X641" s="146"/>
      <c r="Y641" s="146"/>
      <c r="Z641" s="146"/>
      <c r="AA641" s="146"/>
      <c r="AB641" s="113"/>
      <c r="AC641" s="113"/>
      <c r="AD641" s="113"/>
      <c r="AE641" s="113"/>
      <c r="AF641" s="113"/>
      <c r="AG641" s="113"/>
      <c r="AH641" s="113"/>
      <c r="AI641" s="113"/>
      <c r="AJ641" s="113"/>
      <c r="AK641" s="113"/>
      <c r="AL641" s="113"/>
      <c r="AM641" s="113"/>
      <c r="AN641" s="113"/>
      <c r="AO641" s="113"/>
      <c r="AP641" s="113"/>
      <c r="AQ641" s="113"/>
      <c r="AR641" s="113"/>
      <c r="AS641" s="113"/>
      <c r="AT641" s="113"/>
      <c r="AU641" s="113"/>
      <c r="AV641" s="113"/>
      <c r="AW641" s="113"/>
      <c r="AX641" s="113"/>
      <c r="AY641" s="113"/>
      <c r="AZ641" s="113"/>
      <c r="BA641" s="113"/>
      <c r="BB641" s="113"/>
      <c r="BC641" s="113"/>
      <c r="BD641" s="146"/>
      <c r="BE641" s="146"/>
      <c r="BF641" s="146"/>
      <c r="BG641" s="146"/>
      <c r="BH641" s="146"/>
      <c r="BI641" s="146"/>
      <c r="BJ641" s="146"/>
      <c r="BK641" s="146"/>
      <c r="BL641" s="146"/>
    </row>
    <row r="642" spans="1:64" ht="12" customHeight="1" outlineLevel="1" x14ac:dyDescent="0.25">
      <c r="A642" s="143"/>
      <c r="B642" s="143"/>
      <c r="C642" s="143"/>
      <c r="D642" s="174">
        <v>0</v>
      </c>
      <c r="E642" s="143"/>
      <c r="F642" s="143"/>
      <c r="G642" s="196">
        <v>0</v>
      </c>
      <c r="H642" s="175">
        <v>0</v>
      </c>
      <c r="I642" s="175">
        <v>0</v>
      </c>
      <c r="J642" s="175">
        <v>0</v>
      </c>
      <c r="K642" s="175">
        <v>0</v>
      </c>
      <c r="L642" s="175">
        <v>0</v>
      </c>
      <c r="M642" s="175">
        <v>0</v>
      </c>
      <c r="N642" s="175">
        <v>0</v>
      </c>
      <c r="O642" s="175">
        <v>0</v>
      </c>
      <c r="P642" s="175">
        <v>0</v>
      </c>
      <c r="Q642" s="175">
        <v>0</v>
      </c>
      <c r="R642" s="143"/>
      <c r="S642" s="146"/>
      <c r="T642" s="146"/>
      <c r="U642" s="146"/>
      <c r="V642" s="146"/>
      <c r="W642" s="146"/>
      <c r="X642" s="146"/>
      <c r="Y642" s="146"/>
      <c r="Z642" s="146"/>
      <c r="AA642" s="146"/>
      <c r="AB642" s="113"/>
      <c r="AC642" s="113"/>
      <c r="AD642" s="113"/>
      <c r="AE642" s="113"/>
      <c r="AF642" s="113"/>
      <c r="AG642" s="113"/>
      <c r="AH642" s="113"/>
      <c r="AI642" s="113"/>
      <c r="AJ642" s="113"/>
      <c r="AK642" s="113"/>
      <c r="AL642" s="113"/>
      <c r="AM642" s="113"/>
      <c r="AN642" s="113"/>
      <c r="AO642" s="113"/>
      <c r="AP642" s="113"/>
      <c r="AQ642" s="113"/>
      <c r="AR642" s="113"/>
      <c r="AS642" s="113"/>
      <c r="AT642" s="113"/>
      <c r="AU642" s="113"/>
      <c r="AV642" s="113"/>
      <c r="AW642" s="113"/>
      <c r="AX642" s="113"/>
      <c r="AY642" s="113"/>
      <c r="AZ642" s="113"/>
      <c r="BA642" s="113"/>
      <c r="BB642" s="113"/>
      <c r="BC642" s="113"/>
      <c r="BD642" s="146"/>
      <c r="BE642" s="146"/>
      <c r="BF642" s="146"/>
      <c r="BG642" s="146"/>
      <c r="BH642" s="146"/>
      <c r="BI642" s="146"/>
      <c r="BJ642" s="146"/>
      <c r="BK642" s="146"/>
      <c r="BL642" s="146"/>
    </row>
    <row r="643" spans="1:64" ht="12" customHeight="1" outlineLevel="1" x14ac:dyDescent="0.25">
      <c r="A643" s="143"/>
      <c r="B643" s="143"/>
      <c r="C643" s="143"/>
      <c r="D643" s="174">
        <v>0</v>
      </c>
      <c r="E643" s="143"/>
      <c r="F643" s="143"/>
      <c r="G643" s="196">
        <v>0</v>
      </c>
      <c r="H643" s="175">
        <v>0</v>
      </c>
      <c r="I643" s="175">
        <v>0</v>
      </c>
      <c r="J643" s="175">
        <v>0</v>
      </c>
      <c r="K643" s="175">
        <v>0</v>
      </c>
      <c r="L643" s="175">
        <v>0</v>
      </c>
      <c r="M643" s="175">
        <v>0</v>
      </c>
      <c r="N643" s="175">
        <v>0</v>
      </c>
      <c r="O643" s="175">
        <v>0</v>
      </c>
      <c r="P643" s="175">
        <v>0</v>
      </c>
      <c r="Q643" s="175">
        <v>0</v>
      </c>
      <c r="R643" s="143"/>
      <c r="S643" s="146"/>
      <c r="T643" s="146"/>
      <c r="U643" s="146"/>
      <c r="V643" s="146"/>
      <c r="W643" s="146"/>
      <c r="X643" s="146"/>
      <c r="Y643" s="146"/>
      <c r="Z643" s="146"/>
      <c r="AA643" s="146"/>
      <c r="AB643" s="113"/>
      <c r="AC643" s="113"/>
      <c r="AD643" s="113"/>
      <c r="AE643" s="113"/>
      <c r="AF643" s="113"/>
      <c r="AG643" s="113"/>
      <c r="AH643" s="113"/>
      <c r="AI643" s="113"/>
      <c r="AJ643" s="113"/>
      <c r="AK643" s="113"/>
      <c r="AL643" s="113"/>
      <c r="AM643" s="113"/>
      <c r="AN643" s="113"/>
      <c r="AO643" s="113"/>
      <c r="AP643" s="113"/>
      <c r="AQ643" s="113"/>
      <c r="AR643" s="113"/>
      <c r="AS643" s="113"/>
      <c r="AT643" s="113"/>
      <c r="AU643" s="113"/>
      <c r="AV643" s="113"/>
      <c r="AW643" s="113"/>
      <c r="AX643" s="113"/>
      <c r="AY643" s="113"/>
      <c r="AZ643" s="113"/>
      <c r="BA643" s="113"/>
      <c r="BB643" s="113"/>
      <c r="BC643" s="113"/>
      <c r="BD643" s="146"/>
      <c r="BE643" s="146"/>
      <c r="BF643" s="146"/>
      <c r="BG643" s="146"/>
      <c r="BH643" s="146"/>
      <c r="BI643" s="146"/>
      <c r="BJ643" s="146"/>
      <c r="BK643" s="146"/>
      <c r="BL643" s="146"/>
    </row>
    <row r="644" spans="1:64" ht="12" customHeight="1" outlineLevel="1" x14ac:dyDescent="0.25">
      <c r="A644" s="143"/>
      <c r="B644" s="143"/>
      <c r="C644" s="143"/>
      <c r="D644" s="174">
        <v>0</v>
      </c>
      <c r="E644" s="143"/>
      <c r="F644" s="143"/>
      <c r="G644" s="196">
        <v>0</v>
      </c>
      <c r="H644" s="175">
        <v>0</v>
      </c>
      <c r="I644" s="175">
        <v>0</v>
      </c>
      <c r="J644" s="175">
        <v>0</v>
      </c>
      <c r="K644" s="175">
        <v>0</v>
      </c>
      <c r="L644" s="175">
        <v>0</v>
      </c>
      <c r="M644" s="175">
        <v>0</v>
      </c>
      <c r="N644" s="175">
        <v>0</v>
      </c>
      <c r="O644" s="175">
        <v>0</v>
      </c>
      <c r="P644" s="175">
        <v>0</v>
      </c>
      <c r="Q644" s="175">
        <v>0</v>
      </c>
      <c r="R644" s="143"/>
      <c r="S644" s="146"/>
      <c r="T644" s="146"/>
      <c r="U644" s="146"/>
      <c r="V644" s="146"/>
      <c r="W644" s="146"/>
      <c r="X644" s="146"/>
      <c r="Y644" s="146"/>
      <c r="Z644" s="146"/>
      <c r="AA644" s="146"/>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13"/>
      <c r="AY644" s="113"/>
      <c r="AZ644" s="113"/>
      <c r="BA644" s="113"/>
      <c r="BB644" s="113"/>
      <c r="BC644" s="113"/>
      <c r="BD644" s="146"/>
      <c r="BE644" s="146"/>
      <c r="BF644" s="146"/>
      <c r="BG644" s="146"/>
      <c r="BH644" s="146"/>
      <c r="BI644" s="146"/>
      <c r="BJ644" s="146"/>
      <c r="BK644" s="146"/>
      <c r="BL644" s="146"/>
    </row>
    <row r="645" spans="1:64" ht="12" customHeight="1" outlineLevel="1" x14ac:dyDescent="0.25">
      <c r="A645" s="143"/>
      <c r="B645" s="143"/>
      <c r="C645" s="143"/>
      <c r="D645" s="174">
        <v>0</v>
      </c>
      <c r="E645" s="143"/>
      <c r="F645" s="143"/>
      <c r="G645" s="196">
        <v>0</v>
      </c>
      <c r="H645" s="175">
        <v>0</v>
      </c>
      <c r="I645" s="175">
        <v>0</v>
      </c>
      <c r="J645" s="175">
        <v>0</v>
      </c>
      <c r="K645" s="175">
        <v>0</v>
      </c>
      <c r="L645" s="175">
        <v>0</v>
      </c>
      <c r="M645" s="175">
        <v>0</v>
      </c>
      <c r="N645" s="175">
        <v>0</v>
      </c>
      <c r="O645" s="175">
        <v>0</v>
      </c>
      <c r="P645" s="175">
        <v>0</v>
      </c>
      <c r="Q645" s="175">
        <v>0</v>
      </c>
      <c r="R645" s="143"/>
      <c r="S645" s="146"/>
      <c r="T645" s="146"/>
      <c r="U645" s="146"/>
      <c r="V645" s="146"/>
      <c r="W645" s="146"/>
      <c r="X645" s="146"/>
      <c r="Y645" s="146"/>
      <c r="Z645" s="146"/>
      <c r="AA645" s="146"/>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13"/>
      <c r="AY645" s="113"/>
      <c r="AZ645" s="113"/>
      <c r="BA645" s="113"/>
      <c r="BB645" s="113"/>
      <c r="BC645" s="113"/>
      <c r="BD645" s="146"/>
      <c r="BE645" s="146"/>
      <c r="BF645" s="146"/>
      <c r="BG645" s="146"/>
      <c r="BH645" s="146"/>
      <c r="BI645" s="146"/>
      <c r="BJ645" s="146"/>
      <c r="BK645" s="146"/>
      <c r="BL645" s="146"/>
    </row>
    <row r="646" spans="1:64" ht="12" customHeight="1" outlineLevel="1" x14ac:dyDescent="0.25">
      <c r="A646" s="143"/>
      <c r="B646" s="143"/>
      <c r="C646" s="143"/>
      <c r="D646" s="174">
        <v>0</v>
      </c>
      <c r="E646" s="143"/>
      <c r="F646" s="143"/>
      <c r="G646" s="196">
        <v>0</v>
      </c>
      <c r="H646" s="175">
        <v>0</v>
      </c>
      <c r="I646" s="175">
        <v>0</v>
      </c>
      <c r="J646" s="175">
        <v>0</v>
      </c>
      <c r="K646" s="175">
        <v>0</v>
      </c>
      <c r="L646" s="175">
        <v>0</v>
      </c>
      <c r="M646" s="175">
        <v>0</v>
      </c>
      <c r="N646" s="175">
        <v>0</v>
      </c>
      <c r="O646" s="175">
        <v>0</v>
      </c>
      <c r="P646" s="175">
        <v>0</v>
      </c>
      <c r="Q646" s="175">
        <v>0</v>
      </c>
      <c r="R646" s="143"/>
      <c r="S646" s="146"/>
      <c r="T646" s="146"/>
      <c r="U646" s="146"/>
      <c r="V646" s="146"/>
      <c r="W646" s="146"/>
      <c r="X646" s="146"/>
      <c r="Y646" s="146"/>
      <c r="Z646" s="146"/>
      <c r="AA646" s="146"/>
      <c r="AB646" s="113"/>
      <c r="AC646" s="113"/>
      <c r="AD646" s="113"/>
      <c r="AE646" s="113"/>
      <c r="AF646" s="113"/>
      <c r="AG646" s="113"/>
      <c r="AH646" s="113"/>
      <c r="AI646" s="113"/>
      <c r="AJ646" s="113"/>
      <c r="AK646" s="113"/>
      <c r="AL646" s="113"/>
      <c r="AM646" s="113"/>
      <c r="AN646" s="113"/>
      <c r="AO646" s="113"/>
      <c r="AP646" s="113"/>
      <c r="AQ646" s="113"/>
      <c r="AR646" s="113"/>
      <c r="AS646" s="113"/>
      <c r="AT646" s="113"/>
      <c r="AU646" s="113"/>
      <c r="AV646" s="113"/>
      <c r="AW646" s="113"/>
      <c r="AX646" s="113"/>
      <c r="AY646" s="113"/>
      <c r="AZ646" s="113"/>
      <c r="BA646" s="113"/>
      <c r="BB646" s="113"/>
      <c r="BC646" s="113"/>
      <c r="BD646" s="146"/>
      <c r="BE646" s="146"/>
      <c r="BF646" s="146"/>
      <c r="BG646" s="146"/>
      <c r="BH646" s="146"/>
      <c r="BI646" s="146"/>
      <c r="BJ646" s="146"/>
      <c r="BK646" s="146"/>
      <c r="BL646" s="146"/>
    </row>
    <row r="647" spans="1:64" ht="12" customHeight="1" outlineLevel="1" x14ac:dyDescent="0.25">
      <c r="A647" s="143"/>
      <c r="B647" s="143"/>
      <c r="C647" s="143"/>
      <c r="D647" s="174">
        <v>0</v>
      </c>
      <c r="E647" s="143"/>
      <c r="F647" s="143"/>
      <c r="G647" s="196">
        <v>0</v>
      </c>
      <c r="H647" s="175">
        <v>0</v>
      </c>
      <c r="I647" s="175">
        <v>0</v>
      </c>
      <c r="J647" s="175">
        <v>0</v>
      </c>
      <c r="K647" s="175">
        <v>0</v>
      </c>
      <c r="L647" s="175">
        <v>0</v>
      </c>
      <c r="M647" s="175">
        <v>0</v>
      </c>
      <c r="N647" s="175">
        <v>0</v>
      </c>
      <c r="O647" s="175">
        <v>0</v>
      </c>
      <c r="P647" s="175">
        <v>0</v>
      </c>
      <c r="Q647" s="175">
        <v>0</v>
      </c>
      <c r="R647" s="143"/>
      <c r="S647" s="146"/>
      <c r="T647" s="146"/>
      <c r="U647" s="146"/>
      <c r="V647" s="146"/>
      <c r="W647" s="146"/>
      <c r="X647" s="146"/>
      <c r="Y647" s="146"/>
      <c r="Z647" s="146"/>
      <c r="AA647" s="146"/>
      <c r="AB647" s="113"/>
      <c r="AC647" s="113"/>
      <c r="AD647" s="113"/>
      <c r="AE647" s="113"/>
      <c r="AF647" s="113"/>
      <c r="AG647" s="113"/>
      <c r="AH647" s="113"/>
      <c r="AI647" s="113"/>
      <c r="AJ647" s="113"/>
      <c r="AK647" s="113"/>
      <c r="AL647" s="113"/>
      <c r="AM647" s="113"/>
      <c r="AN647" s="113"/>
      <c r="AO647" s="113"/>
      <c r="AP647" s="113"/>
      <c r="AQ647" s="113"/>
      <c r="AR647" s="113"/>
      <c r="AS647" s="113"/>
      <c r="AT647" s="113"/>
      <c r="AU647" s="113"/>
      <c r="AV647" s="113"/>
      <c r="AW647" s="113"/>
      <c r="AX647" s="113"/>
      <c r="AY647" s="113"/>
      <c r="AZ647" s="113"/>
      <c r="BA647" s="113"/>
      <c r="BB647" s="113"/>
      <c r="BC647" s="113"/>
      <c r="BD647" s="146"/>
      <c r="BE647" s="146"/>
      <c r="BF647" s="146"/>
      <c r="BG647" s="146"/>
      <c r="BH647" s="146"/>
      <c r="BI647" s="146"/>
      <c r="BJ647" s="146"/>
      <c r="BK647" s="146"/>
      <c r="BL647" s="146"/>
    </row>
    <row r="648" spans="1:64" ht="12" customHeight="1" outlineLevel="1" x14ac:dyDescent="0.25">
      <c r="A648" s="143"/>
      <c r="B648" s="143"/>
      <c r="C648" s="143"/>
      <c r="D648" s="174">
        <v>0</v>
      </c>
      <c r="E648" s="143"/>
      <c r="F648" s="143"/>
      <c r="G648" s="196">
        <v>0</v>
      </c>
      <c r="H648" s="175">
        <v>0</v>
      </c>
      <c r="I648" s="175">
        <v>0</v>
      </c>
      <c r="J648" s="175">
        <v>0</v>
      </c>
      <c r="K648" s="175">
        <v>0</v>
      </c>
      <c r="L648" s="175">
        <v>0</v>
      </c>
      <c r="M648" s="175">
        <v>0</v>
      </c>
      <c r="N648" s="175">
        <v>0</v>
      </c>
      <c r="O648" s="175">
        <v>0</v>
      </c>
      <c r="P648" s="175">
        <v>0</v>
      </c>
      <c r="Q648" s="175">
        <v>0</v>
      </c>
      <c r="R648" s="143"/>
      <c r="S648" s="146"/>
      <c r="T648" s="146"/>
      <c r="U648" s="146"/>
      <c r="V648" s="146"/>
      <c r="W648" s="146"/>
      <c r="X648" s="146"/>
      <c r="Y648" s="146"/>
      <c r="Z648" s="146"/>
      <c r="AA648" s="146"/>
      <c r="AB648" s="113"/>
      <c r="AC648" s="113"/>
      <c r="AD648" s="113"/>
      <c r="AE648" s="113"/>
      <c r="AF648" s="113"/>
      <c r="AG648" s="113"/>
      <c r="AH648" s="113"/>
      <c r="AI648" s="113"/>
      <c r="AJ648" s="113"/>
      <c r="AK648" s="113"/>
      <c r="AL648" s="113"/>
      <c r="AM648" s="113"/>
      <c r="AN648" s="113"/>
      <c r="AO648" s="113"/>
      <c r="AP648" s="113"/>
      <c r="AQ648" s="113"/>
      <c r="AR648" s="113"/>
      <c r="AS648" s="113"/>
      <c r="AT648" s="113"/>
      <c r="AU648" s="113"/>
      <c r="AV648" s="113"/>
      <c r="AW648" s="113"/>
      <c r="AX648" s="113"/>
      <c r="AY648" s="113"/>
      <c r="AZ648" s="113"/>
      <c r="BA648" s="113"/>
      <c r="BB648" s="113"/>
      <c r="BC648" s="113"/>
      <c r="BD648" s="146"/>
      <c r="BE648" s="146"/>
      <c r="BF648" s="146"/>
      <c r="BG648" s="146"/>
      <c r="BH648" s="146"/>
      <c r="BI648" s="146"/>
      <c r="BJ648" s="146"/>
      <c r="BK648" s="146"/>
      <c r="BL648" s="146"/>
    </row>
    <row r="649" spans="1:64" ht="12" customHeight="1" outlineLevel="1" x14ac:dyDescent="0.25">
      <c r="A649" s="143"/>
      <c r="B649" s="143"/>
      <c r="C649" s="143"/>
      <c r="D649" s="174">
        <v>0</v>
      </c>
      <c r="E649" s="143"/>
      <c r="F649" s="143"/>
      <c r="G649" s="196">
        <v>0</v>
      </c>
      <c r="H649" s="175">
        <v>0</v>
      </c>
      <c r="I649" s="175">
        <v>0</v>
      </c>
      <c r="J649" s="175">
        <v>0</v>
      </c>
      <c r="K649" s="175">
        <v>0</v>
      </c>
      <c r="L649" s="175">
        <v>0</v>
      </c>
      <c r="M649" s="175">
        <v>0</v>
      </c>
      <c r="N649" s="175">
        <v>0</v>
      </c>
      <c r="O649" s="175">
        <v>0</v>
      </c>
      <c r="P649" s="175">
        <v>0</v>
      </c>
      <c r="Q649" s="175">
        <v>0</v>
      </c>
      <c r="R649" s="143"/>
      <c r="S649" s="146"/>
      <c r="T649" s="146"/>
      <c r="U649" s="146"/>
      <c r="V649" s="146"/>
      <c r="W649" s="146"/>
      <c r="X649" s="146"/>
      <c r="Y649" s="146"/>
      <c r="Z649" s="146"/>
      <c r="AA649" s="146"/>
      <c r="AB649" s="113"/>
      <c r="AC649" s="113"/>
      <c r="AD649" s="113"/>
      <c r="AE649" s="113"/>
      <c r="AF649" s="113"/>
      <c r="AG649" s="113"/>
      <c r="AH649" s="113"/>
      <c r="AI649" s="113"/>
      <c r="AJ649" s="113"/>
      <c r="AK649" s="113"/>
      <c r="AL649" s="113"/>
      <c r="AM649" s="113"/>
      <c r="AN649" s="113"/>
      <c r="AO649" s="113"/>
      <c r="AP649" s="113"/>
      <c r="AQ649" s="113"/>
      <c r="AR649" s="113"/>
      <c r="AS649" s="113"/>
      <c r="AT649" s="113"/>
      <c r="AU649" s="113"/>
      <c r="AV649" s="113"/>
      <c r="AW649" s="113"/>
      <c r="AX649" s="113"/>
      <c r="AY649" s="113"/>
      <c r="AZ649" s="113"/>
      <c r="BA649" s="113"/>
      <c r="BB649" s="113"/>
      <c r="BC649" s="113"/>
      <c r="BD649" s="146"/>
      <c r="BE649" s="146"/>
      <c r="BF649" s="146"/>
      <c r="BG649" s="146"/>
      <c r="BH649" s="146"/>
      <c r="BI649" s="146"/>
      <c r="BJ649" s="146"/>
      <c r="BK649" s="146"/>
      <c r="BL649" s="146"/>
    </row>
    <row r="650" spans="1:64" ht="12" customHeight="1" outlineLevel="1" x14ac:dyDescent="0.25">
      <c r="A650" s="143"/>
      <c r="B650" s="143"/>
      <c r="C650" s="143"/>
      <c r="D650" s="174">
        <v>0</v>
      </c>
      <c r="E650" s="143"/>
      <c r="F650" s="143"/>
      <c r="G650" s="196">
        <v>0</v>
      </c>
      <c r="H650" s="175">
        <v>0</v>
      </c>
      <c r="I650" s="175">
        <v>0</v>
      </c>
      <c r="J650" s="175">
        <v>0</v>
      </c>
      <c r="K650" s="175">
        <v>0</v>
      </c>
      <c r="L650" s="175">
        <v>0</v>
      </c>
      <c r="M650" s="175">
        <v>0</v>
      </c>
      <c r="N650" s="175">
        <v>0</v>
      </c>
      <c r="O650" s="175">
        <v>0</v>
      </c>
      <c r="P650" s="175">
        <v>0</v>
      </c>
      <c r="Q650" s="175">
        <v>0</v>
      </c>
      <c r="R650" s="143"/>
      <c r="S650" s="146"/>
      <c r="T650" s="146"/>
      <c r="U650" s="146"/>
      <c r="V650" s="146"/>
      <c r="W650" s="146"/>
      <c r="X650" s="146"/>
      <c r="Y650" s="146"/>
      <c r="Z650" s="146"/>
      <c r="AA650" s="146"/>
      <c r="AB650" s="113"/>
      <c r="AC650" s="113"/>
      <c r="AD650" s="113"/>
      <c r="AE650" s="113"/>
      <c r="AF650" s="113"/>
      <c r="AG650" s="113"/>
      <c r="AH650" s="113"/>
      <c r="AI650" s="113"/>
      <c r="AJ650" s="113"/>
      <c r="AK650" s="113"/>
      <c r="AL650" s="113"/>
      <c r="AM650" s="113"/>
      <c r="AN650" s="113"/>
      <c r="AO650" s="113"/>
      <c r="AP650" s="113"/>
      <c r="AQ650" s="113"/>
      <c r="AR650" s="113"/>
      <c r="AS650" s="113"/>
      <c r="AT650" s="113"/>
      <c r="AU650" s="113"/>
      <c r="AV650" s="113"/>
      <c r="AW650" s="113"/>
      <c r="AX650" s="113"/>
      <c r="AY650" s="113"/>
      <c r="AZ650" s="113"/>
      <c r="BA650" s="113"/>
      <c r="BB650" s="113"/>
      <c r="BC650" s="113"/>
      <c r="BD650" s="146"/>
      <c r="BE650" s="146"/>
      <c r="BF650" s="146"/>
      <c r="BG650" s="146"/>
      <c r="BH650" s="146"/>
      <c r="BI650" s="146"/>
      <c r="BJ650" s="146"/>
      <c r="BK650" s="146"/>
      <c r="BL650" s="146"/>
    </row>
    <row r="651" spans="1:64" ht="12" customHeight="1" outlineLevel="1" x14ac:dyDescent="0.25">
      <c r="A651" s="143"/>
      <c r="B651" s="143"/>
      <c r="C651" s="143"/>
      <c r="D651" s="174">
        <v>0</v>
      </c>
      <c r="E651" s="143"/>
      <c r="F651" s="143"/>
      <c r="G651" s="196">
        <v>0</v>
      </c>
      <c r="H651" s="175">
        <v>0</v>
      </c>
      <c r="I651" s="175">
        <v>0</v>
      </c>
      <c r="J651" s="175">
        <v>0</v>
      </c>
      <c r="K651" s="175">
        <v>0</v>
      </c>
      <c r="L651" s="175">
        <v>0</v>
      </c>
      <c r="M651" s="175">
        <v>0</v>
      </c>
      <c r="N651" s="175">
        <v>0</v>
      </c>
      <c r="O651" s="175">
        <v>0</v>
      </c>
      <c r="P651" s="175">
        <v>0</v>
      </c>
      <c r="Q651" s="175">
        <v>0</v>
      </c>
      <c r="R651" s="143"/>
      <c r="S651" s="146"/>
      <c r="T651" s="146"/>
      <c r="U651" s="146"/>
      <c r="V651" s="146"/>
      <c r="W651" s="146"/>
      <c r="X651" s="146"/>
      <c r="Y651" s="146"/>
      <c r="Z651" s="146"/>
      <c r="AA651" s="146"/>
      <c r="AB651" s="113"/>
      <c r="AC651" s="113"/>
      <c r="AD651" s="113"/>
      <c r="AE651" s="113"/>
      <c r="AF651" s="113"/>
      <c r="AG651" s="113"/>
      <c r="AH651" s="113"/>
      <c r="AI651" s="113"/>
      <c r="AJ651" s="113"/>
      <c r="AK651" s="113"/>
      <c r="AL651" s="113"/>
      <c r="AM651" s="113"/>
      <c r="AN651" s="113"/>
      <c r="AO651" s="113"/>
      <c r="AP651" s="113"/>
      <c r="AQ651" s="113"/>
      <c r="AR651" s="113"/>
      <c r="AS651" s="113"/>
      <c r="AT651" s="113"/>
      <c r="AU651" s="113"/>
      <c r="AV651" s="113"/>
      <c r="AW651" s="113"/>
      <c r="AX651" s="113"/>
      <c r="AY651" s="113"/>
      <c r="AZ651" s="113"/>
      <c r="BA651" s="113"/>
      <c r="BB651" s="113"/>
      <c r="BC651" s="113"/>
      <c r="BD651" s="146"/>
      <c r="BE651" s="146"/>
      <c r="BF651" s="146"/>
      <c r="BG651" s="146"/>
      <c r="BH651" s="146"/>
      <c r="BI651" s="146"/>
      <c r="BJ651" s="146"/>
      <c r="BK651" s="146"/>
      <c r="BL651" s="146"/>
    </row>
    <row r="652" spans="1:64" ht="12.75" customHeight="1" outlineLevel="1" x14ac:dyDescent="0.25">
      <c r="A652" s="143"/>
      <c r="B652" s="143"/>
      <c r="C652" s="143"/>
      <c r="D652" s="174">
        <v>0</v>
      </c>
      <c r="E652" s="143"/>
      <c r="F652" s="143"/>
      <c r="G652" s="196">
        <v>0</v>
      </c>
      <c r="H652" s="175">
        <v>0</v>
      </c>
      <c r="I652" s="175">
        <v>0</v>
      </c>
      <c r="J652" s="175">
        <v>0</v>
      </c>
      <c r="K652" s="175">
        <v>0</v>
      </c>
      <c r="L652" s="175">
        <v>0</v>
      </c>
      <c r="M652" s="175">
        <v>0</v>
      </c>
      <c r="N652" s="175">
        <v>0</v>
      </c>
      <c r="O652" s="175">
        <v>0</v>
      </c>
      <c r="P652" s="175">
        <v>0</v>
      </c>
      <c r="Q652" s="175">
        <v>0</v>
      </c>
      <c r="R652" s="143"/>
      <c r="S652" s="143"/>
      <c r="T652" s="143"/>
      <c r="U652" s="143"/>
      <c r="V652" s="143"/>
      <c r="W652" s="143"/>
      <c r="X652" s="143"/>
      <c r="Y652" s="143"/>
      <c r="Z652" s="143"/>
      <c r="AA652" s="143"/>
      <c r="AB652" s="179"/>
      <c r="AC652" s="179"/>
      <c r="AD652" s="179"/>
      <c r="AE652" s="179"/>
      <c r="AF652" s="179"/>
      <c r="AG652" s="179"/>
      <c r="AH652" s="179"/>
      <c r="AI652" s="179"/>
      <c r="AJ652" s="179"/>
      <c r="AK652" s="179"/>
      <c r="AL652" s="179"/>
      <c r="AM652" s="179"/>
      <c r="AN652" s="179"/>
      <c r="AO652" s="179"/>
      <c r="AP652" s="179"/>
      <c r="AQ652" s="179"/>
      <c r="AR652" s="179"/>
      <c r="AS652" s="179"/>
      <c r="AT652" s="179"/>
      <c r="AU652" s="179"/>
      <c r="AV652" s="179"/>
      <c r="AW652" s="179"/>
      <c r="AX652" s="179"/>
      <c r="AY652" s="179"/>
      <c r="AZ652" s="179"/>
      <c r="BA652" s="179"/>
      <c r="BB652" s="179"/>
      <c r="BC652" s="179"/>
      <c r="BD652" s="143"/>
      <c r="BE652" s="143"/>
      <c r="BF652" s="143"/>
      <c r="BG652" s="143"/>
      <c r="BH652" s="143"/>
      <c r="BI652" s="143"/>
      <c r="BJ652" s="143"/>
      <c r="BK652" s="143"/>
      <c r="BL652" s="143"/>
    </row>
    <row r="653" spans="1:64" ht="12.75" customHeight="1" outlineLevel="1" x14ac:dyDescent="0.25">
      <c r="A653" s="143"/>
      <c r="B653" s="143"/>
      <c r="C653" s="143"/>
      <c r="D653" s="174">
        <v>0</v>
      </c>
      <c r="E653" s="143"/>
      <c r="F653" s="143"/>
      <c r="G653" s="196">
        <v>0</v>
      </c>
      <c r="H653" s="175">
        <v>0</v>
      </c>
      <c r="I653" s="175">
        <v>0</v>
      </c>
      <c r="J653" s="175">
        <v>0</v>
      </c>
      <c r="K653" s="175">
        <v>0</v>
      </c>
      <c r="L653" s="175">
        <v>0</v>
      </c>
      <c r="M653" s="175">
        <v>0</v>
      </c>
      <c r="N653" s="175">
        <v>0</v>
      </c>
      <c r="O653" s="175">
        <v>0</v>
      </c>
      <c r="P653" s="175">
        <v>0</v>
      </c>
      <c r="Q653" s="175">
        <v>0</v>
      </c>
      <c r="R653" s="143"/>
      <c r="S653" s="143"/>
      <c r="T653" s="143"/>
      <c r="U653" s="143"/>
      <c r="V653" s="143"/>
      <c r="W653" s="143"/>
      <c r="X653" s="143"/>
      <c r="Y653" s="143"/>
      <c r="Z653" s="143"/>
      <c r="AA653" s="143"/>
      <c r="AB653" s="179"/>
      <c r="AC653" s="179"/>
      <c r="AD653" s="179"/>
      <c r="AE653" s="179"/>
      <c r="AF653" s="179"/>
      <c r="AG653" s="179"/>
      <c r="AH653" s="179"/>
      <c r="AI653" s="179"/>
      <c r="AJ653" s="179"/>
      <c r="AK653" s="179"/>
      <c r="AL653" s="179"/>
      <c r="AM653" s="179"/>
      <c r="AN653" s="179"/>
      <c r="AO653" s="179"/>
      <c r="AP653" s="179"/>
      <c r="AQ653" s="179"/>
      <c r="AR653" s="179"/>
      <c r="AS653" s="179"/>
      <c r="AT653" s="179"/>
      <c r="AU653" s="179"/>
      <c r="AV653" s="179"/>
      <c r="AW653" s="179"/>
      <c r="AX653" s="179"/>
      <c r="AY653" s="179"/>
      <c r="AZ653" s="179"/>
      <c r="BA653" s="179"/>
      <c r="BB653" s="179"/>
      <c r="BC653" s="179"/>
      <c r="BD653" s="143"/>
      <c r="BE653" s="143"/>
      <c r="BF653" s="143"/>
      <c r="BG653" s="143"/>
      <c r="BH653" s="143"/>
      <c r="BI653" s="143"/>
      <c r="BJ653" s="143"/>
      <c r="BK653" s="143"/>
      <c r="BL653" s="143"/>
    </row>
    <row r="654" spans="1:64" ht="12.75" customHeight="1" outlineLevel="1" x14ac:dyDescent="0.25">
      <c r="A654" s="143"/>
      <c r="B654" s="143"/>
      <c r="C654" s="143"/>
      <c r="D654" s="174">
        <v>0</v>
      </c>
      <c r="E654" s="143"/>
      <c r="F654" s="143"/>
      <c r="G654" s="196">
        <v>0</v>
      </c>
      <c r="H654" s="175">
        <v>0</v>
      </c>
      <c r="I654" s="175">
        <v>0</v>
      </c>
      <c r="J654" s="175">
        <v>0</v>
      </c>
      <c r="K654" s="175">
        <v>0</v>
      </c>
      <c r="L654" s="175">
        <v>0</v>
      </c>
      <c r="M654" s="175">
        <v>0</v>
      </c>
      <c r="N654" s="175">
        <v>0</v>
      </c>
      <c r="O654" s="175">
        <v>0</v>
      </c>
      <c r="P654" s="175">
        <v>0</v>
      </c>
      <c r="Q654" s="175">
        <v>0</v>
      </c>
      <c r="R654" s="143"/>
      <c r="S654" s="143"/>
      <c r="T654" s="143"/>
      <c r="U654" s="143"/>
      <c r="V654" s="143"/>
      <c r="W654" s="143"/>
      <c r="X654" s="143"/>
      <c r="Y654" s="143"/>
      <c r="Z654" s="143"/>
      <c r="AA654" s="143"/>
      <c r="AB654" s="179"/>
      <c r="AC654" s="179"/>
      <c r="AD654" s="179"/>
      <c r="AE654" s="179"/>
      <c r="AF654" s="179"/>
      <c r="AG654" s="179"/>
      <c r="AH654" s="179"/>
      <c r="AI654" s="179"/>
      <c r="AJ654" s="179"/>
      <c r="AK654" s="179"/>
      <c r="AL654" s="179"/>
      <c r="AM654" s="179"/>
      <c r="AN654" s="179"/>
      <c r="AO654" s="179"/>
      <c r="AP654" s="179"/>
      <c r="AQ654" s="179"/>
      <c r="AR654" s="179"/>
      <c r="AS654" s="179"/>
      <c r="AT654" s="179"/>
      <c r="AU654" s="179"/>
      <c r="AV654" s="179"/>
      <c r="AW654" s="179"/>
      <c r="AX654" s="179"/>
      <c r="AY654" s="179"/>
      <c r="AZ654" s="179"/>
      <c r="BA654" s="179"/>
      <c r="BB654" s="179"/>
      <c r="BC654" s="179"/>
      <c r="BD654" s="143"/>
      <c r="BE654" s="143"/>
      <c r="BF654" s="143"/>
      <c r="BG654" s="143"/>
      <c r="BH654" s="143"/>
      <c r="BI654" s="143"/>
      <c r="BJ654" s="143"/>
      <c r="BK654" s="143"/>
      <c r="BL654" s="143"/>
    </row>
    <row r="655" spans="1:64" ht="12.75" customHeight="1" outlineLevel="1" x14ac:dyDescent="0.25">
      <c r="A655" s="143"/>
      <c r="B655" s="143"/>
      <c r="C655" s="143"/>
      <c r="D655" s="174">
        <v>0</v>
      </c>
      <c r="E655" s="143"/>
      <c r="F655" s="143"/>
      <c r="G655" s="196">
        <v>0</v>
      </c>
      <c r="H655" s="175">
        <v>0</v>
      </c>
      <c r="I655" s="175">
        <v>0</v>
      </c>
      <c r="J655" s="175">
        <v>0</v>
      </c>
      <c r="K655" s="175">
        <v>0</v>
      </c>
      <c r="L655" s="175">
        <v>0</v>
      </c>
      <c r="M655" s="175">
        <v>0</v>
      </c>
      <c r="N655" s="175">
        <v>0</v>
      </c>
      <c r="O655" s="175">
        <v>0</v>
      </c>
      <c r="P655" s="175">
        <v>0</v>
      </c>
      <c r="Q655" s="175">
        <v>0</v>
      </c>
      <c r="R655" s="143"/>
      <c r="S655" s="143"/>
      <c r="T655" s="143"/>
      <c r="U655" s="143"/>
      <c r="V655" s="143"/>
      <c r="W655" s="143"/>
      <c r="X655" s="143"/>
      <c r="Y655" s="143"/>
      <c r="Z655" s="143"/>
      <c r="AA655" s="143"/>
      <c r="AB655" s="179"/>
      <c r="AC655" s="179"/>
      <c r="AD655" s="179"/>
      <c r="AE655" s="179"/>
      <c r="AF655" s="179"/>
      <c r="AG655" s="179"/>
      <c r="AH655" s="179"/>
      <c r="AI655" s="179"/>
      <c r="AJ655" s="179"/>
      <c r="AK655" s="179"/>
      <c r="AL655" s="179"/>
      <c r="AM655" s="179"/>
      <c r="AN655" s="179"/>
      <c r="AO655" s="179"/>
      <c r="AP655" s="179"/>
      <c r="AQ655" s="179"/>
      <c r="AR655" s="179"/>
      <c r="AS655" s="179"/>
      <c r="AT655" s="179"/>
      <c r="AU655" s="179"/>
      <c r="AV655" s="179"/>
      <c r="AW655" s="179"/>
      <c r="AX655" s="179"/>
      <c r="AY655" s="179"/>
      <c r="AZ655" s="179"/>
      <c r="BA655" s="179"/>
      <c r="BB655" s="179"/>
      <c r="BC655" s="179"/>
      <c r="BD655" s="143"/>
      <c r="BE655" s="143"/>
      <c r="BF655" s="143"/>
      <c r="BG655" s="143"/>
      <c r="BH655" s="143"/>
      <c r="BI655" s="143"/>
      <c r="BJ655" s="143"/>
      <c r="BK655" s="143"/>
      <c r="BL655" s="143"/>
    </row>
    <row r="656" spans="1:64" ht="12.75" customHeight="1" outlineLevel="1" x14ac:dyDescent="0.25">
      <c r="A656" s="143"/>
      <c r="B656" s="143"/>
      <c r="C656" s="143"/>
      <c r="D656" s="174">
        <v>0</v>
      </c>
      <c r="E656" s="143"/>
      <c r="F656" s="143"/>
      <c r="G656" s="196">
        <v>0</v>
      </c>
      <c r="H656" s="175">
        <v>0</v>
      </c>
      <c r="I656" s="175">
        <v>0</v>
      </c>
      <c r="J656" s="175">
        <v>0</v>
      </c>
      <c r="K656" s="175">
        <v>0</v>
      </c>
      <c r="L656" s="175">
        <v>0</v>
      </c>
      <c r="M656" s="175">
        <v>0</v>
      </c>
      <c r="N656" s="175">
        <v>0</v>
      </c>
      <c r="O656" s="175">
        <v>0</v>
      </c>
      <c r="P656" s="175">
        <v>0</v>
      </c>
      <c r="Q656" s="175">
        <v>0</v>
      </c>
      <c r="R656" s="143"/>
      <c r="S656" s="143"/>
      <c r="T656" s="143"/>
      <c r="U656" s="143"/>
      <c r="V656" s="143"/>
      <c r="W656" s="143"/>
      <c r="X656" s="143"/>
      <c r="Y656" s="143"/>
      <c r="Z656" s="143"/>
      <c r="AA656" s="143"/>
      <c r="AB656" s="179"/>
      <c r="AC656" s="179"/>
      <c r="AD656" s="179"/>
      <c r="AE656" s="179"/>
      <c r="AF656" s="179"/>
      <c r="AG656" s="179"/>
      <c r="AH656" s="179"/>
      <c r="AI656" s="179"/>
      <c r="AJ656" s="179"/>
      <c r="AK656" s="179"/>
      <c r="AL656" s="179"/>
      <c r="AM656" s="179"/>
      <c r="AN656" s="179"/>
      <c r="AO656" s="179"/>
      <c r="AP656" s="179"/>
      <c r="AQ656" s="179"/>
      <c r="AR656" s="179"/>
      <c r="AS656" s="179"/>
      <c r="AT656" s="179"/>
      <c r="AU656" s="179"/>
      <c r="AV656" s="179"/>
      <c r="AW656" s="179"/>
      <c r="AX656" s="179"/>
      <c r="AY656" s="179"/>
      <c r="AZ656" s="179"/>
      <c r="BA656" s="179"/>
      <c r="BB656" s="179"/>
      <c r="BC656" s="179"/>
      <c r="BD656" s="143"/>
      <c r="BE656" s="143"/>
      <c r="BF656" s="143"/>
      <c r="BG656" s="143"/>
      <c r="BH656" s="143"/>
      <c r="BI656" s="143"/>
      <c r="BJ656" s="143"/>
      <c r="BK656" s="143"/>
      <c r="BL656" s="143"/>
    </row>
    <row r="657" spans="1:64" ht="12.75" customHeight="1" outlineLevel="1" x14ac:dyDescent="0.25">
      <c r="A657" s="143"/>
      <c r="B657" s="143"/>
      <c r="C657" s="143"/>
      <c r="D657" s="174">
        <v>0</v>
      </c>
      <c r="E657" s="143"/>
      <c r="F657" s="143"/>
      <c r="G657" s="196">
        <v>0</v>
      </c>
      <c r="H657" s="175">
        <v>0</v>
      </c>
      <c r="I657" s="175">
        <v>0</v>
      </c>
      <c r="J657" s="175">
        <v>0</v>
      </c>
      <c r="K657" s="175">
        <v>0</v>
      </c>
      <c r="L657" s="175">
        <v>0</v>
      </c>
      <c r="M657" s="175">
        <v>0</v>
      </c>
      <c r="N657" s="175">
        <v>0</v>
      </c>
      <c r="O657" s="175">
        <v>0</v>
      </c>
      <c r="P657" s="175">
        <v>0</v>
      </c>
      <c r="Q657" s="175">
        <v>0</v>
      </c>
      <c r="R657" s="143"/>
      <c r="S657" s="143"/>
      <c r="T657" s="143"/>
      <c r="U657" s="143"/>
      <c r="V657" s="143"/>
      <c r="W657" s="143"/>
      <c r="X657" s="143"/>
      <c r="Y657" s="143"/>
      <c r="Z657" s="143"/>
      <c r="AA657" s="143"/>
      <c r="AB657" s="179"/>
      <c r="AC657" s="179"/>
      <c r="AD657" s="179"/>
      <c r="AE657" s="179"/>
      <c r="AF657" s="179"/>
      <c r="AG657" s="179"/>
      <c r="AH657" s="179"/>
      <c r="AI657" s="179"/>
      <c r="AJ657" s="179"/>
      <c r="AK657" s="179"/>
      <c r="AL657" s="179"/>
      <c r="AM657" s="179"/>
      <c r="AN657" s="179"/>
      <c r="AO657" s="179"/>
      <c r="AP657" s="179"/>
      <c r="AQ657" s="179"/>
      <c r="AR657" s="179"/>
      <c r="AS657" s="179"/>
      <c r="AT657" s="179"/>
      <c r="AU657" s="179"/>
      <c r="AV657" s="179"/>
      <c r="AW657" s="179"/>
      <c r="AX657" s="179"/>
      <c r="AY657" s="179"/>
      <c r="AZ657" s="179"/>
      <c r="BA657" s="179"/>
      <c r="BB657" s="179"/>
      <c r="BC657" s="179"/>
      <c r="BD657" s="143"/>
      <c r="BE657" s="143"/>
      <c r="BF657" s="143"/>
      <c r="BG657" s="143"/>
      <c r="BH657" s="143"/>
      <c r="BI657" s="143"/>
      <c r="BJ657" s="143"/>
      <c r="BK657" s="143"/>
      <c r="BL657" s="143"/>
    </row>
    <row r="658" spans="1:64" ht="12.75" customHeight="1" outlineLevel="1" x14ac:dyDescent="0.25">
      <c r="A658" s="143"/>
      <c r="B658" s="143"/>
      <c r="C658" s="143"/>
      <c r="D658" s="174">
        <v>0</v>
      </c>
      <c r="E658" s="143"/>
      <c r="F658" s="143"/>
      <c r="G658" s="196">
        <v>0</v>
      </c>
      <c r="H658" s="175">
        <v>0</v>
      </c>
      <c r="I658" s="175">
        <v>0</v>
      </c>
      <c r="J658" s="175">
        <v>0</v>
      </c>
      <c r="K658" s="175">
        <v>0</v>
      </c>
      <c r="L658" s="175">
        <v>0</v>
      </c>
      <c r="M658" s="175">
        <v>0</v>
      </c>
      <c r="N658" s="175">
        <v>0</v>
      </c>
      <c r="O658" s="175">
        <v>0</v>
      </c>
      <c r="P658" s="175">
        <v>0</v>
      </c>
      <c r="Q658" s="175">
        <v>0</v>
      </c>
      <c r="R658" s="143"/>
      <c r="S658" s="143"/>
      <c r="T658" s="143"/>
      <c r="U658" s="143"/>
      <c r="V658" s="143"/>
      <c r="W658" s="143"/>
      <c r="X658" s="143"/>
      <c r="Y658" s="143"/>
      <c r="Z658" s="143"/>
      <c r="AA658" s="143"/>
      <c r="AB658" s="179"/>
      <c r="AC658" s="179"/>
      <c r="AD658" s="179"/>
      <c r="AE658" s="179"/>
      <c r="AF658" s="179"/>
      <c r="AG658" s="179"/>
      <c r="AH658" s="179"/>
      <c r="AI658" s="179"/>
      <c r="AJ658" s="179"/>
      <c r="AK658" s="179"/>
      <c r="AL658" s="179"/>
      <c r="AM658" s="179"/>
      <c r="AN658" s="179"/>
      <c r="AO658" s="179"/>
      <c r="AP658" s="179"/>
      <c r="AQ658" s="179"/>
      <c r="AR658" s="179"/>
      <c r="AS658" s="179"/>
      <c r="AT658" s="179"/>
      <c r="AU658" s="179"/>
      <c r="AV658" s="179"/>
      <c r="AW658" s="179"/>
      <c r="AX658" s="179"/>
      <c r="AY658" s="179"/>
      <c r="AZ658" s="179"/>
      <c r="BA658" s="179"/>
      <c r="BB658" s="179"/>
      <c r="BC658" s="179"/>
      <c r="BD658" s="143"/>
      <c r="BE658" s="143"/>
      <c r="BF658" s="143"/>
      <c r="BG658" s="143"/>
      <c r="BH658" s="143"/>
      <c r="BI658" s="143"/>
      <c r="BJ658" s="143"/>
      <c r="BK658" s="143"/>
      <c r="BL658" s="143"/>
    </row>
    <row r="659" spans="1:64" ht="12.75" customHeight="1" outlineLevel="1" x14ac:dyDescent="0.25">
      <c r="A659" s="143"/>
      <c r="B659" s="143"/>
      <c r="C659" s="143"/>
      <c r="D659" s="174">
        <v>0</v>
      </c>
      <c r="E659" s="143"/>
      <c r="F659" s="143"/>
      <c r="G659" s="196">
        <v>0</v>
      </c>
      <c r="H659" s="175">
        <v>0</v>
      </c>
      <c r="I659" s="175">
        <v>0</v>
      </c>
      <c r="J659" s="175">
        <v>0</v>
      </c>
      <c r="K659" s="175">
        <v>0</v>
      </c>
      <c r="L659" s="175">
        <v>0</v>
      </c>
      <c r="M659" s="175">
        <v>0</v>
      </c>
      <c r="N659" s="175">
        <v>0</v>
      </c>
      <c r="O659" s="175">
        <v>0</v>
      </c>
      <c r="P659" s="175">
        <v>0</v>
      </c>
      <c r="Q659" s="175">
        <v>0</v>
      </c>
      <c r="R659" s="143"/>
      <c r="S659" s="143"/>
      <c r="T659" s="143"/>
      <c r="U659" s="143"/>
      <c r="V659" s="143"/>
      <c r="W659" s="143"/>
      <c r="X659" s="143"/>
      <c r="Y659" s="143"/>
      <c r="Z659" s="143"/>
      <c r="AA659" s="143"/>
      <c r="AB659" s="179"/>
      <c r="AC659" s="179"/>
      <c r="AD659" s="179"/>
      <c r="AE659" s="179"/>
      <c r="AF659" s="179"/>
      <c r="AG659" s="179"/>
      <c r="AH659" s="179"/>
      <c r="AI659" s="179"/>
      <c r="AJ659" s="179"/>
      <c r="AK659" s="179"/>
      <c r="AL659" s="179"/>
      <c r="AM659" s="179"/>
      <c r="AN659" s="179"/>
      <c r="AO659" s="179"/>
      <c r="AP659" s="179"/>
      <c r="AQ659" s="179"/>
      <c r="AR659" s="179"/>
      <c r="AS659" s="179"/>
      <c r="AT659" s="179"/>
      <c r="AU659" s="179"/>
      <c r="AV659" s="179"/>
      <c r="AW659" s="179"/>
      <c r="AX659" s="179"/>
      <c r="AY659" s="179"/>
      <c r="AZ659" s="179"/>
      <c r="BA659" s="179"/>
      <c r="BB659" s="179"/>
      <c r="BC659" s="179"/>
      <c r="BD659" s="143"/>
      <c r="BE659" s="143"/>
      <c r="BF659" s="143"/>
      <c r="BG659" s="143"/>
      <c r="BH659" s="143"/>
      <c r="BI659" s="143"/>
      <c r="BJ659" s="143"/>
      <c r="BK659" s="143"/>
      <c r="BL659" s="143"/>
    </row>
    <row r="660" spans="1:64" ht="12.75" customHeight="1" outlineLevel="1" x14ac:dyDescent="0.25">
      <c r="A660" s="143"/>
      <c r="B660" s="143"/>
      <c r="C660" s="143"/>
      <c r="D660" s="174">
        <v>0</v>
      </c>
      <c r="E660" s="143"/>
      <c r="F660" s="143"/>
      <c r="G660" s="196">
        <v>0</v>
      </c>
      <c r="H660" s="175">
        <v>0</v>
      </c>
      <c r="I660" s="175">
        <v>0</v>
      </c>
      <c r="J660" s="175">
        <v>0</v>
      </c>
      <c r="K660" s="175">
        <v>0</v>
      </c>
      <c r="L660" s="175">
        <v>0</v>
      </c>
      <c r="M660" s="175">
        <v>0</v>
      </c>
      <c r="N660" s="175">
        <v>0</v>
      </c>
      <c r="O660" s="175">
        <v>0</v>
      </c>
      <c r="P660" s="175">
        <v>0</v>
      </c>
      <c r="Q660" s="175">
        <v>0</v>
      </c>
      <c r="R660" s="143"/>
      <c r="S660" s="143"/>
      <c r="T660" s="143"/>
      <c r="U660" s="143"/>
      <c r="V660" s="143"/>
      <c r="W660" s="143"/>
      <c r="X660" s="143"/>
      <c r="Y660" s="143"/>
      <c r="Z660" s="143"/>
      <c r="AA660" s="143"/>
      <c r="AB660" s="179"/>
      <c r="AC660" s="179"/>
      <c r="AD660" s="179"/>
      <c r="AE660" s="179"/>
      <c r="AF660" s="179"/>
      <c r="AG660" s="179"/>
      <c r="AH660" s="179"/>
      <c r="AI660" s="179"/>
      <c r="AJ660" s="179"/>
      <c r="AK660" s="179"/>
      <c r="AL660" s="179"/>
      <c r="AM660" s="179"/>
      <c r="AN660" s="179"/>
      <c r="AO660" s="179"/>
      <c r="AP660" s="179"/>
      <c r="AQ660" s="179"/>
      <c r="AR660" s="179"/>
      <c r="AS660" s="179"/>
      <c r="AT660" s="179"/>
      <c r="AU660" s="179"/>
      <c r="AV660" s="179"/>
      <c r="AW660" s="179"/>
      <c r="AX660" s="179"/>
      <c r="AY660" s="179"/>
      <c r="AZ660" s="179"/>
      <c r="BA660" s="179"/>
      <c r="BB660" s="179"/>
      <c r="BC660" s="179"/>
      <c r="BD660" s="143"/>
      <c r="BE660" s="143"/>
      <c r="BF660" s="143"/>
      <c r="BG660" s="143"/>
      <c r="BH660" s="143"/>
      <c r="BI660" s="143"/>
      <c r="BJ660" s="143"/>
      <c r="BK660" s="143"/>
      <c r="BL660" s="143"/>
    </row>
    <row r="661" spans="1:64" ht="12.75" customHeight="1" outlineLevel="1" x14ac:dyDescent="0.25">
      <c r="A661" s="143"/>
      <c r="B661" s="143"/>
      <c r="C661" s="143"/>
      <c r="D661" s="174">
        <v>0</v>
      </c>
      <c r="E661" s="143"/>
      <c r="F661" s="143"/>
      <c r="G661" s="196">
        <v>0</v>
      </c>
      <c r="H661" s="175">
        <v>0</v>
      </c>
      <c r="I661" s="175">
        <v>0</v>
      </c>
      <c r="J661" s="175">
        <v>0</v>
      </c>
      <c r="K661" s="175">
        <v>0</v>
      </c>
      <c r="L661" s="175">
        <v>0</v>
      </c>
      <c r="M661" s="175">
        <v>0</v>
      </c>
      <c r="N661" s="175">
        <v>0</v>
      </c>
      <c r="O661" s="175">
        <v>0</v>
      </c>
      <c r="P661" s="175">
        <v>0</v>
      </c>
      <c r="Q661" s="175">
        <v>0</v>
      </c>
      <c r="R661" s="143"/>
      <c r="S661" s="143"/>
      <c r="T661" s="143"/>
      <c r="U661" s="143"/>
      <c r="V661" s="143"/>
      <c r="W661" s="143"/>
      <c r="X661" s="143"/>
      <c r="Y661" s="143"/>
      <c r="Z661" s="143"/>
      <c r="AA661" s="143"/>
      <c r="AB661" s="179"/>
      <c r="AC661" s="179"/>
      <c r="AD661" s="179"/>
      <c r="AE661" s="179"/>
      <c r="AF661" s="179"/>
      <c r="AG661" s="179"/>
      <c r="AH661" s="179"/>
      <c r="AI661" s="179"/>
      <c r="AJ661" s="179"/>
      <c r="AK661" s="179"/>
      <c r="AL661" s="179"/>
      <c r="AM661" s="179"/>
      <c r="AN661" s="179"/>
      <c r="AO661" s="179"/>
      <c r="AP661" s="179"/>
      <c r="AQ661" s="179"/>
      <c r="AR661" s="179"/>
      <c r="AS661" s="179"/>
      <c r="AT661" s="179"/>
      <c r="AU661" s="179"/>
      <c r="AV661" s="179"/>
      <c r="AW661" s="179"/>
      <c r="AX661" s="179"/>
      <c r="AY661" s="179"/>
      <c r="AZ661" s="179"/>
      <c r="BA661" s="179"/>
      <c r="BB661" s="179"/>
      <c r="BC661" s="179"/>
      <c r="BD661" s="143"/>
      <c r="BE661" s="143"/>
      <c r="BF661" s="143"/>
      <c r="BG661" s="143"/>
      <c r="BH661" s="143"/>
      <c r="BI661" s="143"/>
      <c r="BJ661" s="143"/>
      <c r="BK661" s="143"/>
      <c r="BL661" s="143"/>
    </row>
    <row r="662" spans="1:64" ht="12.75" customHeight="1" outlineLevel="1" x14ac:dyDescent="0.25">
      <c r="A662" s="143"/>
      <c r="B662" s="143"/>
      <c r="C662" s="143"/>
      <c r="D662" s="174"/>
      <c r="E662" s="143"/>
      <c r="F662" s="143"/>
      <c r="G662" s="196"/>
      <c r="H662" s="175"/>
      <c r="I662" s="175"/>
      <c r="J662" s="175"/>
      <c r="K662" s="175"/>
      <c r="L662" s="175"/>
      <c r="M662" s="175"/>
      <c r="N662" s="175"/>
      <c r="O662" s="175"/>
      <c r="P662" s="175"/>
      <c r="Q662" s="175"/>
      <c r="R662" s="143"/>
      <c r="S662" s="143"/>
      <c r="T662" s="143"/>
      <c r="U662" s="143"/>
      <c r="V662" s="143"/>
      <c r="W662" s="143"/>
      <c r="X662" s="143"/>
      <c r="Y662" s="143"/>
      <c r="Z662" s="143"/>
      <c r="AA662" s="143"/>
      <c r="AB662" s="179"/>
      <c r="AC662" s="179"/>
      <c r="AD662" s="179"/>
      <c r="AE662" s="179"/>
      <c r="AF662" s="179"/>
      <c r="AG662" s="179"/>
      <c r="AH662" s="179"/>
      <c r="AI662" s="179"/>
      <c r="AJ662" s="179"/>
      <c r="AK662" s="179"/>
      <c r="AL662" s="179"/>
      <c r="AM662" s="179"/>
      <c r="AN662" s="179"/>
      <c r="AO662" s="179"/>
      <c r="AP662" s="179"/>
      <c r="AQ662" s="179"/>
      <c r="AR662" s="179"/>
      <c r="AS662" s="179"/>
      <c r="AT662" s="179"/>
      <c r="AU662" s="179"/>
      <c r="AV662" s="179"/>
      <c r="AW662" s="179"/>
      <c r="AX662" s="179"/>
      <c r="AY662" s="179"/>
      <c r="AZ662" s="179"/>
      <c r="BA662" s="179"/>
      <c r="BB662" s="179"/>
      <c r="BC662" s="179"/>
      <c r="BD662" s="143"/>
      <c r="BE662" s="143"/>
      <c r="BF662" s="143"/>
      <c r="BG662" s="143"/>
      <c r="BH662" s="143"/>
      <c r="BI662" s="143"/>
      <c r="BJ662" s="143"/>
      <c r="BK662" s="143"/>
      <c r="BL662" s="143"/>
    </row>
    <row r="663" spans="1:64" ht="12.75" customHeight="1" outlineLevel="1" x14ac:dyDescent="0.25">
      <c r="A663" s="143"/>
      <c r="B663" s="143"/>
      <c r="C663" s="143"/>
      <c r="D663" s="174"/>
      <c r="E663" s="143"/>
      <c r="F663" s="143"/>
      <c r="G663" s="196"/>
      <c r="H663" s="175"/>
      <c r="I663" s="175"/>
      <c r="J663" s="175"/>
      <c r="K663" s="175"/>
      <c r="L663" s="175"/>
      <c r="M663" s="175"/>
      <c r="N663" s="175"/>
      <c r="O663" s="175"/>
      <c r="P663" s="175"/>
      <c r="Q663" s="175"/>
      <c r="R663" s="143"/>
      <c r="S663" s="143"/>
      <c r="T663" s="143"/>
      <c r="U663" s="143"/>
      <c r="V663" s="143"/>
      <c r="W663" s="143"/>
      <c r="X663" s="143"/>
      <c r="Y663" s="143"/>
      <c r="Z663" s="143"/>
      <c r="AA663" s="143"/>
      <c r="AB663" s="179"/>
      <c r="AC663" s="179"/>
      <c r="AD663" s="179"/>
      <c r="AE663" s="179"/>
      <c r="AF663" s="179"/>
      <c r="AG663" s="179"/>
      <c r="AH663" s="179"/>
      <c r="AI663" s="179"/>
      <c r="AJ663" s="179"/>
      <c r="AK663" s="179"/>
      <c r="AL663" s="179"/>
      <c r="AM663" s="179"/>
      <c r="AN663" s="179"/>
      <c r="AO663" s="179"/>
      <c r="AP663" s="179"/>
      <c r="AQ663" s="179"/>
      <c r="AR663" s="179"/>
      <c r="AS663" s="179"/>
      <c r="AT663" s="179"/>
      <c r="AU663" s="179"/>
      <c r="AV663" s="179"/>
      <c r="AW663" s="179"/>
      <c r="AX663" s="179"/>
      <c r="AY663" s="179"/>
      <c r="AZ663" s="179"/>
      <c r="BA663" s="179"/>
      <c r="BB663" s="179"/>
      <c r="BC663" s="179"/>
      <c r="BD663" s="143"/>
      <c r="BE663" s="143"/>
      <c r="BF663" s="143"/>
      <c r="BG663" s="143"/>
      <c r="BH663" s="143"/>
      <c r="BI663" s="143"/>
      <c r="BJ663" s="143"/>
      <c r="BK663" s="143"/>
      <c r="BL663" s="143"/>
    </row>
    <row r="664" spans="1:64" x14ac:dyDescent="0.25">
      <c r="A664" s="143"/>
      <c r="B664" s="143"/>
      <c r="C664" s="143"/>
      <c r="D664" s="143"/>
      <c r="E664" s="143"/>
      <c r="F664" s="143"/>
      <c r="G664" s="196"/>
      <c r="H664" s="143"/>
      <c r="I664" s="143"/>
      <c r="J664" s="143"/>
      <c r="K664" s="143"/>
      <c r="L664" s="143"/>
      <c r="M664" s="143"/>
      <c r="N664" s="143"/>
      <c r="O664" s="143"/>
      <c r="P664" s="143"/>
      <c r="Q664" s="143"/>
      <c r="R664" s="143"/>
      <c r="S664" s="143"/>
      <c r="T664" s="143"/>
      <c r="U664" s="143"/>
      <c r="V664" s="143"/>
      <c r="W664" s="143"/>
      <c r="X664" s="143"/>
      <c r="Y664" s="143"/>
      <c r="Z664" s="143"/>
      <c r="AA664" s="143"/>
      <c r="AB664" s="179"/>
      <c r="AC664" s="179"/>
      <c r="AD664" s="179"/>
      <c r="AE664" s="179"/>
      <c r="AF664" s="179"/>
      <c r="AG664" s="179"/>
      <c r="AH664" s="179"/>
      <c r="AI664" s="179"/>
      <c r="AJ664" s="179"/>
      <c r="AK664" s="179"/>
      <c r="AL664" s="179"/>
      <c r="AM664" s="179"/>
      <c r="AN664" s="179"/>
      <c r="AO664" s="179"/>
      <c r="AP664" s="179"/>
      <c r="AQ664" s="179"/>
      <c r="AR664" s="179"/>
      <c r="AS664" s="179"/>
      <c r="AT664" s="179"/>
      <c r="AU664" s="179"/>
      <c r="AV664" s="179"/>
      <c r="AW664" s="179"/>
      <c r="AX664" s="179"/>
      <c r="AY664" s="179"/>
      <c r="AZ664" s="179"/>
      <c r="BA664" s="179"/>
      <c r="BB664" s="179"/>
      <c r="BC664" s="179"/>
      <c r="BD664" s="143"/>
      <c r="BE664" s="143"/>
      <c r="BF664" s="143"/>
      <c r="BG664" s="143"/>
      <c r="BH664" s="143"/>
      <c r="BI664" s="143"/>
      <c r="BJ664" s="143"/>
      <c r="BK664" s="143"/>
      <c r="BL664" s="143"/>
    </row>
    <row r="665" spans="1:64" ht="12" customHeight="1" x14ac:dyDescent="0.25">
      <c r="A665" s="143"/>
      <c r="B665" s="146"/>
      <c r="C665" s="151" t="s">
        <v>34</v>
      </c>
      <c r="D665" s="146"/>
      <c r="E665" s="146"/>
      <c r="F665" s="146"/>
      <c r="G665" s="206">
        <v>17.647864718896333</v>
      </c>
      <c r="H665" s="36">
        <v>38.476093334893349</v>
      </c>
      <c r="I665" s="36">
        <v>53.64207293467765</v>
      </c>
      <c r="J665" s="36">
        <v>33.66062952290833</v>
      </c>
      <c r="K665" s="36">
        <v>38.724721588996253</v>
      </c>
      <c r="L665" s="36">
        <v>44.419748537386532</v>
      </c>
      <c r="M665" s="36">
        <v>0</v>
      </c>
      <c r="N665" s="36">
        <v>0</v>
      </c>
      <c r="O665" s="36">
        <v>0</v>
      </c>
      <c r="P665" s="36">
        <v>0</v>
      </c>
      <c r="Q665" s="36">
        <v>0</v>
      </c>
      <c r="R665" s="143"/>
      <c r="S665" s="146"/>
      <c r="T665" s="146"/>
      <c r="U665" s="146"/>
      <c r="V665" s="146"/>
      <c r="W665" s="146"/>
      <c r="X665" s="146"/>
      <c r="Y665" s="146"/>
      <c r="Z665" s="146"/>
      <c r="AA665" s="146"/>
      <c r="AB665" s="113"/>
      <c r="AC665" s="113"/>
      <c r="AD665" s="113"/>
      <c r="AE665" s="113"/>
      <c r="AF665" s="113"/>
      <c r="AG665" s="113"/>
      <c r="AH665" s="113"/>
      <c r="AI665" s="113"/>
      <c r="AJ665" s="113"/>
      <c r="AK665" s="113"/>
      <c r="AL665" s="113"/>
      <c r="AM665" s="113"/>
      <c r="AN665" s="113"/>
      <c r="AO665" s="113"/>
      <c r="AP665" s="113"/>
      <c r="AQ665" s="113"/>
      <c r="AR665" s="113"/>
      <c r="AS665" s="113"/>
      <c r="AT665" s="113"/>
      <c r="AU665" s="113"/>
      <c r="AV665" s="113"/>
      <c r="AW665" s="113"/>
      <c r="AX665" s="113"/>
      <c r="AY665" s="113"/>
      <c r="AZ665" s="113"/>
      <c r="BA665" s="113"/>
      <c r="BB665" s="113"/>
      <c r="BC665" s="113"/>
      <c r="BD665" s="146"/>
      <c r="BE665" s="146"/>
      <c r="BF665" s="146"/>
      <c r="BG665" s="146"/>
      <c r="BH665" s="146"/>
      <c r="BI665" s="146"/>
      <c r="BJ665" s="146"/>
      <c r="BK665" s="146"/>
      <c r="BL665" s="146"/>
    </row>
    <row r="666" spans="1:64" ht="12" customHeight="1" outlineLevel="1" x14ac:dyDescent="0.25">
      <c r="A666" s="143"/>
      <c r="B666" s="143"/>
      <c r="C666" s="143"/>
      <c r="D666" s="174" t="s">
        <v>0</v>
      </c>
      <c r="E666" s="143"/>
      <c r="F666" s="143"/>
      <c r="G666" s="196">
        <v>4.1087610722845591</v>
      </c>
      <c r="H666" s="175">
        <v>10.487263372809512</v>
      </c>
      <c r="I666" s="175">
        <v>13.845866770212849</v>
      </c>
      <c r="J666" s="175">
        <v>8.9414477706216591</v>
      </c>
      <c r="K666" s="175">
        <v>10.244687139174202</v>
      </c>
      <c r="L666" s="175">
        <v>11.688272368436007</v>
      </c>
      <c r="M666" s="175">
        <v>0</v>
      </c>
      <c r="N666" s="175">
        <v>0</v>
      </c>
      <c r="O666" s="175">
        <v>0</v>
      </c>
      <c r="P666" s="175">
        <v>0</v>
      </c>
      <c r="Q666" s="175">
        <v>0</v>
      </c>
      <c r="R666" s="143"/>
      <c r="S666" s="146"/>
      <c r="T666" s="146"/>
      <c r="U666" s="146"/>
      <c r="V666" s="146"/>
      <c r="W666" s="146"/>
      <c r="X666" s="146"/>
      <c r="Y666" s="146"/>
      <c r="Z666" s="146"/>
      <c r="AA666" s="146"/>
      <c r="AB666" s="113"/>
      <c r="AC666" s="113"/>
      <c r="AD666" s="113"/>
      <c r="AE666" s="113"/>
      <c r="AF666" s="113"/>
      <c r="AG666" s="113"/>
      <c r="AH666" s="113"/>
      <c r="AI666" s="113"/>
      <c r="AJ666" s="113"/>
      <c r="AK666" s="113"/>
      <c r="AL666" s="113"/>
      <c r="AM666" s="113"/>
      <c r="AN666" s="113"/>
      <c r="AO666" s="113"/>
      <c r="AP666" s="113"/>
      <c r="AQ666" s="113"/>
      <c r="AR666" s="113"/>
      <c r="AS666" s="113"/>
      <c r="AT666" s="113"/>
      <c r="AU666" s="113"/>
      <c r="AV666" s="113"/>
      <c r="AW666" s="113"/>
      <c r="AX666" s="113"/>
      <c r="AY666" s="113"/>
      <c r="AZ666" s="113"/>
      <c r="BA666" s="113"/>
      <c r="BB666" s="113"/>
      <c r="BC666" s="113"/>
      <c r="BD666" s="146"/>
      <c r="BE666" s="146"/>
      <c r="BF666" s="146"/>
      <c r="BG666" s="146"/>
      <c r="BH666" s="146"/>
      <c r="BI666" s="146"/>
      <c r="BJ666" s="146"/>
      <c r="BK666" s="146"/>
      <c r="BL666" s="146"/>
    </row>
    <row r="667" spans="1:64" ht="12.75" customHeight="1" outlineLevel="1" x14ac:dyDescent="0.25">
      <c r="A667" s="143"/>
      <c r="B667" s="143"/>
      <c r="C667" s="143"/>
      <c r="D667" s="174" t="s">
        <v>1</v>
      </c>
      <c r="E667" s="143"/>
      <c r="F667" s="143"/>
      <c r="G667" s="196">
        <v>12.448243303252932</v>
      </c>
      <c r="H667" s="175">
        <v>24.97596115356728</v>
      </c>
      <c r="I667" s="175">
        <v>34.32464476114049</v>
      </c>
      <c r="J667" s="175">
        <v>21.609458671481779</v>
      </c>
      <c r="K667" s="175">
        <v>25.532332080227963</v>
      </c>
      <c r="L667" s="175">
        <v>29.9050932144882</v>
      </c>
      <c r="M667" s="175">
        <v>0</v>
      </c>
      <c r="N667" s="175">
        <v>0</v>
      </c>
      <c r="O667" s="175">
        <v>0</v>
      </c>
      <c r="P667" s="175">
        <v>0</v>
      </c>
      <c r="Q667" s="175">
        <v>0</v>
      </c>
      <c r="R667" s="171"/>
      <c r="S667" s="172"/>
      <c r="T667" s="172"/>
      <c r="U667" s="172"/>
      <c r="V667" s="172"/>
      <c r="W667" s="172"/>
      <c r="X667" s="172"/>
      <c r="Y667" s="172"/>
      <c r="Z667" s="172"/>
      <c r="AA667" s="172"/>
      <c r="AB667" s="173"/>
      <c r="AC667" s="173"/>
      <c r="AD667" s="173"/>
      <c r="AE667" s="173"/>
      <c r="AF667" s="173"/>
      <c r="AG667" s="173"/>
      <c r="AH667" s="173"/>
      <c r="AI667" s="173"/>
      <c r="AJ667" s="173"/>
      <c r="AK667" s="173"/>
      <c r="AL667" s="173"/>
      <c r="AM667" s="173"/>
      <c r="AN667" s="173"/>
      <c r="AO667" s="173"/>
      <c r="AP667" s="173"/>
      <c r="AQ667" s="173"/>
      <c r="AR667" s="173"/>
      <c r="AS667" s="173"/>
      <c r="AT667" s="173"/>
      <c r="AU667" s="173"/>
      <c r="AV667" s="173"/>
      <c r="AW667" s="173"/>
      <c r="AX667" s="173"/>
      <c r="AY667" s="173"/>
      <c r="AZ667" s="173"/>
      <c r="BA667" s="173"/>
      <c r="BB667" s="173"/>
      <c r="BC667" s="173"/>
      <c r="BD667" s="172"/>
      <c r="BE667" s="172"/>
      <c r="BF667" s="172"/>
      <c r="BG667" s="172"/>
      <c r="BH667" s="172"/>
      <c r="BI667" s="172"/>
      <c r="BJ667" s="172"/>
      <c r="BK667" s="146"/>
      <c r="BL667" s="146"/>
    </row>
    <row r="668" spans="1:64" ht="12" customHeight="1" outlineLevel="1" x14ac:dyDescent="0.25">
      <c r="A668" s="143"/>
      <c r="B668" s="143"/>
      <c r="C668" s="143"/>
      <c r="D668" s="174" t="s">
        <v>2</v>
      </c>
      <c r="E668" s="143"/>
      <c r="F668" s="143"/>
      <c r="G668" s="196">
        <v>0.66735430257278927</v>
      </c>
      <c r="H668" s="175">
        <v>1.3090767660636846</v>
      </c>
      <c r="I668" s="175">
        <v>1.3582423054240536</v>
      </c>
      <c r="J668" s="175">
        <v>0.60072991222830796</v>
      </c>
      <c r="K668" s="175">
        <v>0.4405286399983076</v>
      </c>
      <c r="L668" s="175">
        <v>0.24027750168596904</v>
      </c>
      <c r="M668" s="175">
        <v>0</v>
      </c>
      <c r="N668" s="175">
        <v>0</v>
      </c>
      <c r="O668" s="175">
        <v>0</v>
      </c>
      <c r="P668" s="175">
        <v>0</v>
      </c>
      <c r="Q668" s="175">
        <v>0</v>
      </c>
      <c r="R668" s="143"/>
      <c r="S668" s="146"/>
      <c r="T668" s="146"/>
      <c r="U668" s="146"/>
      <c r="V668" s="146"/>
      <c r="W668" s="146"/>
      <c r="X668" s="146"/>
      <c r="Y668" s="146"/>
      <c r="Z668" s="146"/>
      <c r="AA668" s="146"/>
      <c r="AB668" s="113"/>
      <c r="AC668" s="113"/>
      <c r="AD668" s="113"/>
      <c r="AE668" s="113"/>
      <c r="AF668" s="113"/>
      <c r="AG668" s="113"/>
      <c r="AH668" s="113"/>
      <c r="AI668" s="113"/>
      <c r="AJ668" s="113"/>
      <c r="AK668" s="113"/>
      <c r="AL668" s="113"/>
      <c r="AM668" s="113"/>
      <c r="AN668" s="113"/>
      <c r="AO668" s="113"/>
      <c r="AP668" s="113"/>
      <c r="AQ668" s="113"/>
      <c r="AR668" s="113"/>
      <c r="AS668" s="113"/>
      <c r="AT668" s="113"/>
      <c r="AU668" s="113"/>
      <c r="AV668" s="113"/>
      <c r="AW668" s="113"/>
      <c r="AX668" s="113"/>
      <c r="AY668" s="113"/>
      <c r="AZ668" s="113"/>
      <c r="BA668" s="113"/>
      <c r="BB668" s="113"/>
      <c r="BC668" s="113"/>
      <c r="BD668" s="146"/>
      <c r="BE668" s="146"/>
      <c r="BF668" s="146"/>
      <c r="BG668" s="146"/>
      <c r="BH668" s="146"/>
      <c r="BI668" s="146"/>
      <c r="BJ668" s="146"/>
      <c r="BK668" s="146"/>
      <c r="BL668" s="146"/>
    </row>
    <row r="669" spans="1:64" ht="12" customHeight="1" outlineLevel="1" x14ac:dyDescent="0.25">
      <c r="A669" s="143"/>
      <c r="B669" s="143"/>
      <c r="C669" s="143"/>
      <c r="D669" s="174" t="s">
        <v>3</v>
      </c>
      <c r="E669" s="143"/>
      <c r="F669" s="143"/>
      <c r="G669" s="196">
        <v>4.8164546162124337E-2</v>
      </c>
      <c r="H669" s="175">
        <v>9.3863760750722516E-2</v>
      </c>
      <c r="I669" s="175">
        <v>9.5460476986827414E-2</v>
      </c>
      <c r="J669" s="175">
        <v>3.9846588522900364E-2</v>
      </c>
      <c r="K669" s="175">
        <v>2.879708938430274E-2</v>
      </c>
      <c r="L669" s="175">
        <v>1.5014106974634277E-2</v>
      </c>
      <c r="M669" s="175">
        <v>0</v>
      </c>
      <c r="N669" s="175">
        <v>0</v>
      </c>
      <c r="O669" s="175">
        <v>0</v>
      </c>
      <c r="P669" s="175">
        <v>0</v>
      </c>
      <c r="Q669" s="175">
        <v>0</v>
      </c>
      <c r="R669" s="143"/>
      <c r="S669" s="146"/>
      <c r="T669" s="146"/>
      <c r="U669" s="146"/>
      <c r="V669" s="146"/>
      <c r="W669" s="146"/>
      <c r="X669" s="146"/>
      <c r="Y669" s="146"/>
      <c r="Z669" s="146"/>
      <c r="AA669" s="146"/>
      <c r="AB669" s="113"/>
      <c r="AC669" s="113"/>
      <c r="AD669" s="113"/>
      <c r="AE669" s="113"/>
      <c r="AF669" s="113"/>
      <c r="AG669" s="113"/>
      <c r="AH669" s="113"/>
      <c r="AI669" s="113"/>
      <c r="AJ669" s="113"/>
      <c r="AK669" s="113"/>
      <c r="AL669" s="113"/>
      <c r="AM669" s="113"/>
      <c r="AN669" s="113"/>
      <c r="AO669" s="113"/>
      <c r="AP669" s="113"/>
      <c r="AQ669" s="113"/>
      <c r="AR669" s="113"/>
      <c r="AS669" s="113"/>
      <c r="AT669" s="113"/>
      <c r="AU669" s="113"/>
      <c r="AV669" s="113"/>
      <c r="AW669" s="113"/>
      <c r="AX669" s="113"/>
      <c r="AY669" s="113"/>
      <c r="AZ669" s="113"/>
      <c r="BA669" s="113"/>
      <c r="BB669" s="113"/>
      <c r="BC669" s="113"/>
      <c r="BD669" s="146"/>
      <c r="BE669" s="146"/>
      <c r="BF669" s="146"/>
      <c r="BG669" s="146"/>
      <c r="BH669" s="146"/>
      <c r="BI669" s="146"/>
      <c r="BJ669" s="146"/>
      <c r="BK669" s="146"/>
      <c r="BL669" s="146"/>
    </row>
    <row r="670" spans="1:64" ht="12" customHeight="1" outlineLevel="1" x14ac:dyDescent="0.25">
      <c r="A670" s="143"/>
      <c r="B670" s="143"/>
      <c r="C670" s="143"/>
      <c r="D670" s="174" t="s">
        <v>4</v>
      </c>
      <c r="E670" s="143"/>
      <c r="F670" s="143"/>
      <c r="G670" s="196">
        <v>0</v>
      </c>
      <c r="H670" s="175">
        <v>6.1898555346835954E-18</v>
      </c>
      <c r="I670" s="175">
        <v>3.7012637904685945E-2</v>
      </c>
      <c r="J670" s="175">
        <v>0.11191343766670599</v>
      </c>
      <c r="K670" s="175">
        <v>0.14390296852720791</v>
      </c>
      <c r="L670" s="175">
        <v>0.11773561329454396</v>
      </c>
      <c r="M670" s="175">
        <v>0</v>
      </c>
      <c r="N670" s="175">
        <v>0</v>
      </c>
      <c r="O670" s="175">
        <v>0</v>
      </c>
      <c r="P670" s="175">
        <v>0</v>
      </c>
      <c r="Q670" s="175">
        <v>0</v>
      </c>
      <c r="R670" s="143"/>
      <c r="S670" s="146"/>
      <c r="T670" s="146"/>
      <c r="U670" s="146"/>
      <c r="V670" s="146"/>
      <c r="W670" s="146"/>
      <c r="X670" s="146"/>
      <c r="Y670" s="146"/>
      <c r="Z670" s="146"/>
      <c r="AA670" s="146"/>
      <c r="AB670" s="113"/>
      <c r="AC670" s="113"/>
      <c r="AD670" s="113"/>
      <c r="AE670" s="113"/>
      <c r="AF670" s="113"/>
      <c r="AG670" s="113"/>
      <c r="AH670" s="113"/>
      <c r="AI670" s="113"/>
      <c r="AJ670" s="113"/>
      <c r="AK670" s="113"/>
      <c r="AL670" s="113"/>
      <c r="AM670" s="113"/>
      <c r="AN670" s="113"/>
      <c r="AO670" s="113"/>
      <c r="AP670" s="113"/>
      <c r="AQ670" s="113"/>
      <c r="AR670" s="113"/>
      <c r="AS670" s="113"/>
      <c r="AT670" s="113"/>
      <c r="AU670" s="113"/>
      <c r="AV670" s="113"/>
      <c r="AW670" s="113"/>
      <c r="AX670" s="113"/>
      <c r="AY670" s="113"/>
      <c r="AZ670" s="113"/>
      <c r="BA670" s="113"/>
      <c r="BB670" s="113"/>
      <c r="BC670" s="113"/>
      <c r="BD670" s="146"/>
      <c r="BE670" s="146"/>
      <c r="BF670" s="146"/>
      <c r="BG670" s="146"/>
      <c r="BH670" s="146"/>
      <c r="BI670" s="146"/>
      <c r="BJ670" s="146"/>
      <c r="BK670" s="146"/>
      <c r="BL670" s="146"/>
    </row>
    <row r="671" spans="1:64" ht="12.75" customHeight="1" outlineLevel="1" x14ac:dyDescent="0.25">
      <c r="A671" s="143"/>
      <c r="B671" s="143"/>
      <c r="C671" s="143"/>
      <c r="D671" s="174" t="s">
        <v>5</v>
      </c>
      <c r="E671" s="143"/>
      <c r="F671" s="143"/>
      <c r="G671" s="196">
        <v>2.3104079937279472E-2</v>
      </c>
      <c r="H671" s="175">
        <v>1.4360464840465941E-15</v>
      </c>
      <c r="I671" s="175">
        <v>1.8375719971134805</v>
      </c>
      <c r="J671" s="175">
        <v>1.1064834923213165</v>
      </c>
      <c r="K671" s="175">
        <v>1.1123376698366891</v>
      </c>
      <c r="L671" s="175">
        <v>1.4268908638943452</v>
      </c>
      <c r="M671" s="175">
        <v>0</v>
      </c>
      <c r="N671" s="175">
        <v>0</v>
      </c>
      <c r="O671" s="175">
        <v>0</v>
      </c>
      <c r="P671" s="175">
        <v>0</v>
      </c>
      <c r="Q671" s="175">
        <v>0</v>
      </c>
      <c r="R671" s="143"/>
      <c r="S671" s="146"/>
      <c r="T671" s="146"/>
      <c r="U671" s="146"/>
      <c r="V671" s="146"/>
      <c r="W671" s="146"/>
      <c r="X671" s="146"/>
      <c r="Y671" s="146"/>
      <c r="Z671" s="146"/>
      <c r="AA671" s="146"/>
      <c r="AB671" s="113"/>
      <c r="AC671" s="113"/>
      <c r="AD671" s="113"/>
      <c r="AE671" s="113"/>
      <c r="AF671" s="113"/>
      <c r="AG671" s="113"/>
      <c r="AH671" s="113"/>
      <c r="AI671" s="113"/>
      <c r="AJ671" s="113"/>
      <c r="AK671" s="113"/>
      <c r="AL671" s="113"/>
      <c r="AM671" s="113"/>
      <c r="AN671" s="113"/>
      <c r="AO671" s="113"/>
      <c r="AP671" s="113"/>
      <c r="AQ671" s="113"/>
      <c r="AR671" s="113"/>
      <c r="AS671" s="113"/>
      <c r="AT671" s="113"/>
      <c r="AU671" s="113"/>
      <c r="AV671" s="113"/>
      <c r="AW671" s="113"/>
      <c r="AX671" s="113"/>
      <c r="AY671" s="113"/>
      <c r="AZ671" s="113"/>
      <c r="BA671" s="113"/>
      <c r="BB671" s="113"/>
      <c r="BC671" s="113"/>
      <c r="BD671" s="146"/>
      <c r="BE671" s="146"/>
      <c r="BF671" s="146"/>
      <c r="BG671" s="146"/>
      <c r="BH671" s="146"/>
      <c r="BI671" s="146"/>
      <c r="BJ671" s="146"/>
      <c r="BK671" s="146"/>
      <c r="BL671" s="146"/>
    </row>
    <row r="672" spans="1:64" ht="12.75" customHeight="1" outlineLevel="1" x14ac:dyDescent="0.25">
      <c r="A672" s="143"/>
      <c r="B672" s="143"/>
      <c r="C672" s="143"/>
      <c r="D672" s="174" t="s">
        <v>6</v>
      </c>
      <c r="E672" s="143"/>
      <c r="F672" s="143"/>
      <c r="G672" s="196">
        <v>0.35223741468664849</v>
      </c>
      <c r="H672" s="175">
        <v>0.71637074908056353</v>
      </c>
      <c r="I672" s="175">
        <v>1.0854792588285516</v>
      </c>
      <c r="J672" s="175">
        <v>0.76555392211598927</v>
      </c>
      <c r="K672" s="175">
        <v>0.84088545642635315</v>
      </c>
      <c r="L672" s="175">
        <v>0.77688037032431301</v>
      </c>
      <c r="M672" s="175">
        <v>0</v>
      </c>
      <c r="N672" s="175">
        <v>0</v>
      </c>
      <c r="O672" s="175">
        <v>0</v>
      </c>
      <c r="P672" s="175">
        <v>0</v>
      </c>
      <c r="Q672" s="175">
        <v>0</v>
      </c>
      <c r="R672" s="143"/>
      <c r="S672" s="143"/>
      <c r="T672" s="143"/>
      <c r="U672" s="143"/>
      <c r="V672" s="143"/>
      <c r="W672" s="143"/>
      <c r="X672" s="143"/>
      <c r="Y672" s="143"/>
      <c r="Z672" s="143"/>
      <c r="AA672" s="143"/>
      <c r="AB672" s="179"/>
      <c r="AC672" s="179"/>
      <c r="AD672" s="179"/>
      <c r="AE672" s="179"/>
      <c r="AF672" s="179"/>
      <c r="AG672" s="179"/>
      <c r="AH672" s="179"/>
      <c r="AI672" s="179"/>
      <c r="AJ672" s="179"/>
      <c r="AK672" s="179"/>
      <c r="AL672" s="179"/>
      <c r="AM672" s="179"/>
      <c r="AN672" s="179"/>
      <c r="AO672" s="179"/>
      <c r="AP672" s="179"/>
      <c r="AQ672" s="179"/>
      <c r="AR672" s="179"/>
      <c r="AS672" s="179"/>
      <c r="AT672" s="179"/>
      <c r="AU672" s="179"/>
      <c r="AV672" s="179"/>
      <c r="AW672" s="179"/>
      <c r="AX672" s="179"/>
      <c r="AY672" s="179"/>
      <c r="AZ672" s="179"/>
      <c r="BA672" s="179"/>
      <c r="BB672" s="179"/>
      <c r="BC672" s="179"/>
      <c r="BD672" s="143"/>
      <c r="BE672" s="143"/>
      <c r="BF672" s="143"/>
      <c r="BG672" s="143"/>
      <c r="BH672" s="143"/>
      <c r="BI672" s="143"/>
      <c r="BJ672" s="143"/>
      <c r="BK672" s="143"/>
      <c r="BL672" s="143"/>
    </row>
    <row r="673" spans="1:64" ht="12.75" customHeight="1" outlineLevel="1" x14ac:dyDescent="0.25">
      <c r="A673" s="143"/>
      <c r="B673" s="143"/>
      <c r="C673" s="143"/>
      <c r="D673" s="174" t="s">
        <v>7</v>
      </c>
      <c r="E673" s="143"/>
      <c r="F673" s="143"/>
      <c r="G673" s="196">
        <v>0</v>
      </c>
      <c r="H673" s="175">
        <v>0.73109252669039637</v>
      </c>
      <c r="I673" s="175">
        <v>0.75863607882036688</v>
      </c>
      <c r="J673" s="175">
        <v>0.33553572294848316</v>
      </c>
      <c r="K673" s="175">
        <v>0.2460595301622234</v>
      </c>
      <c r="L673" s="175">
        <v>0.1342142891793956</v>
      </c>
      <c r="M673" s="175">
        <v>0</v>
      </c>
      <c r="N673" s="175">
        <v>0</v>
      </c>
      <c r="O673" s="175">
        <v>0</v>
      </c>
      <c r="P673" s="175">
        <v>0</v>
      </c>
      <c r="Q673" s="175">
        <v>0</v>
      </c>
      <c r="R673" s="143"/>
      <c r="S673" s="143"/>
      <c r="T673" s="143"/>
      <c r="U673" s="143"/>
      <c r="V673" s="143"/>
      <c r="W673" s="143"/>
      <c r="X673" s="143"/>
      <c r="Y673" s="143"/>
      <c r="Z673" s="143"/>
      <c r="AA673" s="143"/>
      <c r="AB673" s="179"/>
      <c r="AC673" s="179"/>
      <c r="AD673" s="179"/>
      <c r="AE673" s="179"/>
      <c r="AF673" s="179"/>
      <c r="AG673" s="179"/>
      <c r="AH673" s="179"/>
      <c r="AI673" s="179"/>
      <c r="AJ673" s="179"/>
      <c r="AK673" s="179"/>
      <c r="AL673" s="179"/>
      <c r="AM673" s="179"/>
      <c r="AN673" s="179"/>
      <c r="AO673" s="179"/>
      <c r="AP673" s="179"/>
      <c r="AQ673" s="179"/>
      <c r="AR673" s="179"/>
      <c r="AS673" s="179"/>
      <c r="AT673" s="179"/>
      <c r="AU673" s="179"/>
      <c r="AV673" s="179"/>
      <c r="AW673" s="179"/>
      <c r="AX673" s="179"/>
      <c r="AY673" s="179"/>
      <c r="AZ673" s="179"/>
      <c r="BA673" s="179"/>
      <c r="BB673" s="179"/>
      <c r="BC673" s="179"/>
      <c r="BD673" s="143"/>
      <c r="BE673" s="143"/>
      <c r="BF673" s="143"/>
      <c r="BG673" s="143"/>
      <c r="BH673" s="143"/>
      <c r="BI673" s="143"/>
      <c r="BJ673" s="143"/>
      <c r="BK673" s="143"/>
      <c r="BL673" s="143"/>
    </row>
    <row r="674" spans="1:64" ht="12.75" customHeight="1" outlineLevel="1" x14ac:dyDescent="0.25">
      <c r="A674" s="143"/>
      <c r="B674" s="143"/>
      <c r="C674" s="143"/>
      <c r="D674" s="174" t="s">
        <v>8</v>
      </c>
      <c r="E674" s="143"/>
      <c r="F674" s="143"/>
      <c r="G674" s="196">
        <v>0</v>
      </c>
      <c r="H674" s="175">
        <v>0.1624650059311992</v>
      </c>
      <c r="I674" s="175">
        <v>0.16858579529341486</v>
      </c>
      <c r="J674" s="175">
        <v>7.4563493988551832E-2</v>
      </c>
      <c r="K674" s="175">
        <v>5.4679895591605208E-2</v>
      </c>
      <c r="L674" s="175">
        <v>2.9825397595421257E-2</v>
      </c>
      <c r="M674" s="175">
        <v>0</v>
      </c>
      <c r="N674" s="175">
        <v>0</v>
      </c>
      <c r="O674" s="175">
        <v>0</v>
      </c>
      <c r="P674" s="175">
        <v>0</v>
      </c>
      <c r="Q674" s="175">
        <v>0</v>
      </c>
      <c r="R674" s="143"/>
      <c r="S674" s="143"/>
      <c r="T674" s="143"/>
      <c r="U674" s="143"/>
      <c r="V674" s="143"/>
      <c r="W674" s="143"/>
      <c r="X674" s="143"/>
      <c r="Y674" s="143"/>
      <c r="Z674" s="143"/>
      <c r="AA674" s="143"/>
      <c r="AB674" s="179"/>
      <c r="AC674" s="179"/>
      <c r="AD674" s="179"/>
      <c r="AE674" s="179"/>
      <c r="AF674" s="179"/>
      <c r="AG674" s="179"/>
      <c r="AH674" s="179"/>
      <c r="AI674" s="179"/>
      <c r="AJ674" s="179"/>
      <c r="AK674" s="179"/>
      <c r="AL674" s="179"/>
      <c r="AM674" s="179"/>
      <c r="AN674" s="179"/>
      <c r="AO674" s="179"/>
      <c r="AP674" s="179"/>
      <c r="AQ674" s="179"/>
      <c r="AR674" s="179"/>
      <c r="AS674" s="179"/>
      <c r="AT674" s="179"/>
      <c r="AU674" s="179"/>
      <c r="AV674" s="179"/>
      <c r="AW674" s="179"/>
      <c r="AX674" s="179"/>
      <c r="AY674" s="179"/>
      <c r="AZ674" s="179"/>
      <c r="BA674" s="179"/>
      <c r="BB674" s="179"/>
      <c r="BC674" s="179"/>
      <c r="BD674" s="143"/>
      <c r="BE674" s="143"/>
      <c r="BF674" s="143"/>
      <c r="BG674" s="143"/>
      <c r="BH674" s="143"/>
      <c r="BI674" s="143"/>
      <c r="BJ674" s="143"/>
      <c r="BK674" s="143"/>
      <c r="BL674" s="143"/>
    </row>
    <row r="675" spans="1:64" ht="12.75" customHeight="1" outlineLevel="1" x14ac:dyDescent="0.25">
      <c r="A675" s="143"/>
      <c r="B675" s="143"/>
      <c r="C675" s="143"/>
      <c r="D675" s="174" t="s">
        <v>14</v>
      </c>
      <c r="E675" s="143"/>
      <c r="F675" s="143"/>
      <c r="G675" s="196">
        <v>0</v>
      </c>
      <c r="H675" s="175">
        <v>0</v>
      </c>
      <c r="I675" s="175">
        <v>0.13057285295292181</v>
      </c>
      <c r="J675" s="175">
        <v>7.5096511012642239E-2</v>
      </c>
      <c r="K675" s="175">
        <v>8.0511119667400821E-2</v>
      </c>
      <c r="L675" s="175">
        <v>8.554481151370362E-2</v>
      </c>
      <c r="M675" s="175">
        <v>0</v>
      </c>
      <c r="N675" s="175">
        <v>0</v>
      </c>
      <c r="O675" s="175">
        <v>0</v>
      </c>
      <c r="P675" s="175">
        <v>0</v>
      </c>
      <c r="Q675" s="175">
        <v>0</v>
      </c>
      <c r="R675" s="143"/>
      <c r="S675" s="143"/>
      <c r="T675" s="143"/>
      <c r="U675" s="143"/>
      <c r="V675" s="143"/>
      <c r="W675" s="143"/>
      <c r="X675" s="143"/>
      <c r="Y675" s="143"/>
      <c r="Z675" s="143"/>
      <c r="AA675" s="143"/>
      <c r="AB675" s="179"/>
      <c r="AC675" s="179"/>
      <c r="AD675" s="179"/>
      <c r="AE675" s="179"/>
      <c r="AF675" s="179"/>
      <c r="AG675" s="179"/>
      <c r="AH675" s="179"/>
      <c r="AI675" s="179"/>
      <c r="AJ675" s="179"/>
      <c r="AK675" s="179"/>
      <c r="AL675" s="179"/>
      <c r="AM675" s="179"/>
      <c r="AN675" s="179"/>
      <c r="AO675" s="179"/>
      <c r="AP675" s="179"/>
      <c r="AQ675" s="179"/>
      <c r="AR675" s="179"/>
      <c r="AS675" s="179"/>
      <c r="AT675" s="179"/>
      <c r="AU675" s="179"/>
      <c r="AV675" s="179"/>
      <c r="AW675" s="179"/>
      <c r="AX675" s="179"/>
      <c r="AY675" s="179"/>
      <c r="AZ675" s="179"/>
      <c r="BA675" s="179"/>
      <c r="BB675" s="179"/>
      <c r="BC675" s="179"/>
      <c r="BD675" s="143"/>
      <c r="BE675" s="143"/>
      <c r="BF675" s="143"/>
      <c r="BG675" s="143"/>
      <c r="BH675" s="143"/>
      <c r="BI675" s="143"/>
      <c r="BJ675" s="143"/>
      <c r="BK675" s="143"/>
      <c r="BL675" s="143"/>
    </row>
    <row r="676" spans="1:64" ht="12.75" customHeight="1" outlineLevel="1" x14ac:dyDescent="0.25">
      <c r="A676" s="143"/>
      <c r="B676" s="143"/>
      <c r="C676" s="143"/>
      <c r="D676" s="174">
        <v>0</v>
      </c>
      <c r="E676" s="143"/>
      <c r="F676" s="143"/>
      <c r="G676" s="196">
        <v>0</v>
      </c>
      <c r="H676" s="175">
        <v>0</v>
      </c>
      <c r="I676" s="175">
        <v>0</v>
      </c>
      <c r="J676" s="175">
        <v>0</v>
      </c>
      <c r="K676" s="175">
        <v>0</v>
      </c>
      <c r="L676" s="175">
        <v>0</v>
      </c>
      <c r="M676" s="175">
        <v>0</v>
      </c>
      <c r="N676" s="175">
        <v>0</v>
      </c>
      <c r="O676" s="175">
        <v>0</v>
      </c>
      <c r="P676" s="175">
        <v>0</v>
      </c>
      <c r="Q676" s="175">
        <v>0</v>
      </c>
      <c r="R676" s="143"/>
      <c r="S676" s="143"/>
      <c r="T676" s="143"/>
      <c r="U676" s="143"/>
      <c r="V676" s="143"/>
      <c r="W676" s="143"/>
      <c r="X676" s="143"/>
      <c r="Y676" s="143"/>
      <c r="Z676" s="143"/>
      <c r="AA676" s="143"/>
      <c r="AB676" s="179"/>
      <c r="AC676" s="179"/>
      <c r="AD676" s="179"/>
      <c r="AE676" s="179"/>
      <c r="AF676" s="179"/>
      <c r="AG676" s="179"/>
      <c r="AH676" s="179"/>
      <c r="AI676" s="179"/>
      <c r="AJ676" s="179"/>
      <c r="AK676" s="179"/>
      <c r="AL676" s="179"/>
      <c r="AM676" s="179"/>
      <c r="AN676" s="179"/>
      <c r="AO676" s="179"/>
      <c r="AP676" s="179"/>
      <c r="AQ676" s="179"/>
      <c r="AR676" s="179"/>
      <c r="AS676" s="179"/>
      <c r="AT676" s="179"/>
      <c r="AU676" s="179"/>
      <c r="AV676" s="179"/>
      <c r="AW676" s="179"/>
      <c r="AX676" s="179"/>
      <c r="AY676" s="179"/>
      <c r="AZ676" s="179"/>
      <c r="BA676" s="179"/>
      <c r="BB676" s="179"/>
      <c r="BC676" s="179"/>
      <c r="BD676" s="143"/>
      <c r="BE676" s="143"/>
      <c r="BF676" s="143"/>
      <c r="BG676" s="143"/>
      <c r="BH676" s="143"/>
      <c r="BI676" s="143"/>
      <c r="BJ676" s="143"/>
      <c r="BK676" s="143"/>
      <c r="BL676" s="143"/>
    </row>
    <row r="677" spans="1:64" ht="12.75" customHeight="1" outlineLevel="1" x14ac:dyDescent="0.25">
      <c r="A677" s="143"/>
      <c r="B677" s="143"/>
      <c r="C677" s="143"/>
      <c r="D677" s="174">
        <v>0</v>
      </c>
      <c r="E677" s="143"/>
      <c r="F677" s="143"/>
      <c r="G677" s="196">
        <v>0</v>
      </c>
      <c r="H677" s="175">
        <v>0</v>
      </c>
      <c r="I677" s="175">
        <v>0</v>
      </c>
      <c r="J677" s="175">
        <v>0</v>
      </c>
      <c r="K677" s="175">
        <v>0</v>
      </c>
      <c r="L677" s="175">
        <v>0</v>
      </c>
      <c r="M677" s="175">
        <v>0</v>
      </c>
      <c r="N677" s="175">
        <v>0</v>
      </c>
      <c r="O677" s="175">
        <v>0</v>
      </c>
      <c r="P677" s="175">
        <v>0</v>
      </c>
      <c r="Q677" s="175">
        <v>0</v>
      </c>
      <c r="R677" s="143"/>
      <c r="S677" s="143"/>
      <c r="T677" s="143"/>
      <c r="U677" s="143"/>
      <c r="V677" s="143"/>
      <c r="W677" s="143"/>
      <c r="X677" s="143"/>
      <c r="Y677" s="143"/>
      <c r="Z677" s="143"/>
      <c r="AA677" s="143"/>
      <c r="AB677" s="179"/>
      <c r="AC677" s="179"/>
      <c r="AD677" s="179"/>
      <c r="AE677" s="179"/>
      <c r="AF677" s="179"/>
      <c r="AG677" s="179"/>
      <c r="AH677" s="179"/>
      <c r="AI677" s="179"/>
      <c r="AJ677" s="179"/>
      <c r="AK677" s="179"/>
      <c r="AL677" s="179"/>
      <c r="AM677" s="179"/>
      <c r="AN677" s="179"/>
      <c r="AO677" s="179"/>
      <c r="AP677" s="179"/>
      <c r="AQ677" s="179"/>
      <c r="AR677" s="179"/>
      <c r="AS677" s="179"/>
      <c r="AT677" s="179"/>
      <c r="AU677" s="179"/>
      <c r="AV677" s="179"/>
      <c r="AW677" s="179"/>
      <c r="AX677" s="179"/>
      <c r="AY677" s="179"/>
      <c r="AZ677" s="179"/>
      <c r="BA677" s="179"/>
      <c r="BB677" s="179"/>
      <c r="BC677" s="179"/>
      <c r="BD677" s="143"/>
      <c r="BE677" s="143"/>
      <c r="BF677" s="143"/>
      <c r="BG677" s="143"/>
      <c r="BH677" s="143"/>
      <c r="BI677" s="143"/>
      <c r="BJ677" s="143"/>
      <c r="BK677" s="143"/>
      <c r="BL677" s="143"/>
    </row>
    <row r="678" spans="1:64" ht="12.75" customHeight="1" outlineLevel="1" x14ac:dyDescent="0.25">
      <c r="A678" s="143"/>
      <c r="B678" s="143"/>
      <c r="C678" s="143"/>
      <c r="D678" s="174">
        <v>0</v>
      </c>
      <c r="E678" s="143"/>
      <c r="F678" s="143"/>
      <c r="G678" s="196">
        <v>0</v>
      </c>
      <c r="H678" s="175">
        <v>0</v>
      </c>
      <c r="I678" s="175">
        <v>0</v>
      </c>
      <c r="J678" s="175">
        <v>0</v>
      </c>
      <c r="K678" s="175">
        <v>0</v>
      </c>
      <c r="L678" s="175">
        <v>0</v>
      </c>
      <c r="M678" s="175">
        <v>0</v>
      </c>
      <c r="N678" s="175">
        <v>0</v>
      </c>
      <c r="O678" s="175">
        <v>0</v>
      </c>
      <c r="P678" s="175">
        <v>0</v>
      </c>
      <c r="Q678" s="175">
        <v>0</v>
      </c>
      <c r="R678" s="143"/>
      <c r="S678" s="143"/>
      <c r="T678" s="143"/>
      <c r="U678" s="143"/>
      <c r="V678" s="143"/>
      <c r="W678" s="143"/>
      <c r="X678" s="143"/>
      <c r="Y678" s="143"/>
      <c r="Z678" s="143"/>
      <c r="AA678" s="143"/>
      <c r="AB678" s="179"/>
      <c r="AC678" s="179"/>
      <c r="AD678" s="179"/>
      <c r="AE678" s="179"/>
      <c r="AF678" s="179"/>
      <c r="AG678" s="179"/>
      <c r="AH678" s="179"/>
      <c r="AI678" s="179"/>
      <c r="AJ678" s="179"/>
      <c r="AK678" s="179"/>
      <c r="AL678" s="179"/>
      <c r="AM678" s="179"/>
      <c r="AN678" s="179"/>
      <c r="AO678" s="179"/>
      <c r="AP678" s="179"/>
      <c r="AQ678" s="179"/>
      <c r="AR678" s="179"/>
      <c r="AS678" s="179"/>
      <c r="AT678" s="179"/>
      <c r="AU678" s="179"/>
      <c r="AV678" s="179"/>
      <c r="AW678" s="179"/>
      <c r="AX678" s="179"/>
      <c r="AY678" s="179"/>
      <c r="AZ678" s="179"/>
      <c r="BA678" s="179"/>
      <c r="BB678" s="179"/>
      <c r="BC678" s="179"/>
      <c r="BD678" s="143"/>
      <c r="BE678" s="143"/>
      <c r="BF678" s="143"/>
      <c r="BG678" s="143"/>
      <c r="BH678" s="143"/>
      <c r="BI678" s="143"/>
      <c r="BJ678" s="143"/>
      <c r="BK678" s="143"/>
      <c r="BL678" s="143"/>
    </row>
    <row r="679" spans="1:64" ht="12.75" customHeight="1" outlineLevel="1" x14ac:dyDescent="0.25">
      <c r="A679" s="143"/>
      <c r="B679" s="143"/>
      <c r="C679" s="143"/>
      <c r="D679" s="174">
        <v>0</v>
      </c>
      <c r="E679" s="143"/>
      <c r="F679" s="143"/>
      <c r="G679" s="196">
        <v>0</v>
      </c>
      <c r="H679" s="175">
        <v>0</v>
      </c>
      <c r="I679" s="175">
        <v>0</v>
      </c>
      <c r="J679" s="175">
        <v>0</v>
      </c>
      <c r="K679" s="175">
        <v>0</v>
      </c>
      <c r="L679" s="175">
        <v>0</v>
      </c>
      <c r="M679" s="175">
        <v>0</v>
      </c>
      <c r="N679" s="175">
        <v>0</v>
      </c>
      <c r="O679" s="175">
        <v>0</v>
      </c>
      <c r="P679" s="175">
        <v>0</v>
      </c>
      <c r="Q679" s="175">
        <v>0</v>
      </c>
      <c r="R679" s="143"/>
      <c r="S679" s="143"/>
      <c r="T679" s="143"/>
      <c r="U679" s="143"/>
      <c r="V679" s="143"/>
      <c r="W679" s="143"/>
      <c r="X679" s="143"/>
      <c r="Y679" s="143"/>
      <c r="Z679" s="143"/>
      <c r="AA679" s="143"/>
      <c r="AB679" s="179"/>
      <c r="AC679" s="179"/>
      <c r="AD679" s="179"/>
      <c r="AE679" s="179"/>
      <c r="AF679" s="179"/>
      <c r="AG679" s="179"/>
      <c r="AH679" s="179"/>
      <c r="AI679" s="179"/>
      <c r="AJ679" s="179"/>
      <c r="AK679" s="179"/>
      <c r="AL679" s="179"/>
      <c r="AM679" s="179"/>
      <c r="AN679" s="179"/>
      <c r="AO679" s="179"/>
      <c r="AP679" s="179"/>
      <c r="AQ679" s="179"/>
      <c r="AR679" s="179"/>
      <c r="AS679" s="179"/>
      <c r="AT679" s="179"/>
      <c r="AU679" s="179"/>
      <c r="AV679" s="179"/>
      <c r="AW679" s="179"/>
      <c r="AX679" s="179"/>
      <c r="AY679" s="179"/>
      <c r="AZ679" s="179"/>
      <c r="BA679" s="179"/>
      <c r="BB679" s="179"/>
      <c r="BC679" s="179"/>
      <c r="BD679" s="143"/>
      <c r="BE679" s="143"/>
      <c r="BF679" s="143"/>
      <c r="BG679" s="143"/>
      <c r="BH679" s="143"/>
      <c r="BI679" s="143"/>
      <c r="BJ679" s="143"/>
      <c r="BK679" s="143"/>
      <c r="BL679" s="143"/>
    </row>
    <row r="680" spans="1:64" ht="12.75" customHeight="1" outlineLevel="1" x14ac:dyDescent="0.25">
      <c r="A680" s="143"/>
      <c r="B680" s="143"/>
      <c r="C680" s="143"/>
      <c r="D680" s="174">
        <v>0</v>
      </c>
      <c r="E680" s="143"/>
      <c r="F680" s="143"/>
      <c r="G680" s="196">
        <v>0</v>
      </c>
      <c r="H680" s="175">
        <v>0</v>
      </c>
      <c r="I680" s="175">
        <v>0</v>
      </c>
      <c r="J680" s="175">
        <v>0</v>
      </c>
      <c r="K680" s="175">
        <v>0</v>
      </c>
      <c r="L680" s="175">
        <v>0</v>
      </c>
      <c r="M680" s="175">
        <v>0</v>
      </c>
      <c r="N680" s="175">
        <v>0</v>
      </c>
      <c r="O680" s="175">
        <v>0</v>
      </c>
      <c r="P680" s="175">
        <v>0</v>
      </c>
      <c r="Q680" s="175">
        <v>0</v>
      </c>
      <c r="R680" s="143"/>
      <c r="S680" s="143"/>
      <c r="T680" s="143"/>
      <c r="U680" s="143"/>
      <c r="V680" s="143"/>
      <c r="W680" s="143"/>
      <c r="X680" s="143"/>
      <c r="Y680" s="143"/>
      <c r="Z680" s="143"/>
      <c r="AA680" s="143"/>
      <c r="AB680" s="179"/>
      <c r="AC680" s="179"/>
      <c r="AD680" s="179"/>
      <c r="AE680" s="179"/>
      <c r="AF680" s="179"/>
      <c r="AG680" s="179"/>
      <c r="AH680" s="179"/>
      <c r="AI680" s="179"/>
      <c r="AJ680" s="179"/>
      <c r="AK680" s="179"/>
      <c r="AL680" s="179"/>
      <c r="AM680" s="179"/>
      <c r="AN680" s="179"/>
      <c r="AO680" s="179"/>
      <c r="AP680" s="179"/>
      <c r="AQ680" s="179"/>
      <c r="AR680" s="179"/>
      <c r="AS680" s="179"/>
      <c r="AT680" s="179"/>
      <c r="AU680" s="179"/>
      <c r="AV680" s="179"/>
      <c r="AW680" s="179"/>
      <c r="AX680" s="179"/>
      <c r="AY680" s="179"/>
      <c r="AZ680" s="179"/>
      <c r="BA680" s="179"/>
      <c r="BB680" s="179"/>
      <c r="BC680" s="179"/>
      <c r="BD680" s="143"/>
      <c r="BE680" s="143"/>
      <c r="BF680" s="143"/>
      <c r="BG680" s="143"/>
      <c r="BH680" s="143"/>
      <c r="BI680" s="143"/>
      <c r="BJ680" s="143"/>
      <c r="BK680" s="143"/>
      <c r="BL680" s="143"/>
    </row>
    <row r="681" spans="1:64" ht="12.75" customHeight="1" outlineLevel="1" x14ac:dyDescent="0.25">
      <c r="A681" s="143"/>
      <c r="B681" s="143"/>
      <c r="C681" s="143"/>
      <c r="D681" s="174">
        <v>0</v>
      </c>
      <c r="E681" s="143"/>
      <c r="F681" s="143"/>
      <c r="G681" s="196">
        <v>0</v>
      </c>
      <c r="H681" s="175">
        <v>0</v>
      </c>
      <c r="I681" s="175">
        <v>0</v>
      </c>
      <c r="J681" s="175">
        <v>0</v>
      </c>
      <c r="K681" s="175">
        <v>0</v>
      </c>
      <c r="L681" s="175">
        <v>0</v>
      </c>
      <c r="M681" s="175">
        <v>0</v>
      </c>
      <c r="N681" s="175">
        <v>0</v>
      </c>
      <c r="O681" s="175">
        <v>0</v>
      </c>
      <c r="P681" s="175">
        <v>0</v>
      </c>
      <c r="Q681" s="175">
        <v>0</v>
      </c>
      <c r="R681" s="143"/>
      <c r="S681" s="143"/>
      <c r="T681" s="143"/>
      <c r="U681" s="143"/>
      <c r="V681" s="143"/>
      <c r="W681" s="143"/>
      <c r="X681" s="143"/>
      <c r="Y681" s="143"/>
      <c r="Z681" s="143"/>
      <c r="AA681" s="143"/>
      <c r="AB681" s="179"/>
      <c r="AC681" s="179"/>
      <c r="AD681" s="179"/>
      <c r="AE681" s="179"/>
      <c r="AF681" s="179"/>
      <c r="AG681" s="179"/>
      <c r="AH681" s="179"/>
      <c r="AI681" s="179"/>
      <c r="AJ681" s="179"/>
      <c r="AK681" s="179"/>
      <c r="AL681" s="179"/>
      <c r="AM681" s="179"/>
      <c r="AN681" s="179"/>
      <c r="AO681" s="179"/>
      <c r="AP681" s="179"/>
      <c r="AQ681" s="179"/>
      <c r="AR681" s="179"/>
      <c r="AS681" s="179"/>
      <c r="AT681" s="179"/>
      <c r="AU681" s="179"/>
      <c r="AV681" s="179"/>
      <c r="AW681" s="179"/>
      <c r="AX681" s="179"/>
      <c r="AY681" s="179"/>
      <c r="AZ681" s="179"/>
      <c r="BA681" s="179"/>
      <c r="BB681" s="179"/>
      <c r="BC681" s="179"/>
      <c r="BD681" s="143"/>
      <c r="BE681" s="143"/>
      <c r="BF681" s="143"/>
      <c r="BG681" s="143"/>
      <c r="BH681" s="143"/>
      <c r="BI681" s="143"/>
      <c r="BJ681" s="143"/>
      <c r="BK681" s="143"/>
      <c r="BL681" s="143"/>
    </row>
    <row r="682" spans="1:64" ht="12.75" customHeight="1" outlineLevel="1" x14ac:dyDescent="0.25">
      <c r="A682" s="143"/>
      <c r="B682" s="143"/>
      <c r="C682" s="143"/>
      <c r="D682" s="174">
        <v>0</v>
      </c>
      <c r="E682" s="143"/>
      <c r="F682" s="143"/>
      <c r="G682" s="196">
        <v>0</v>
      </c>
      <c r="H682" s="175">
        <v>0</v>
      </c>
      <c r="I682" s="175">
        <v>0</v>
      </c>
      <c r="J682" s="175">
        <v>0</v>
      </c>
      <c r="K682" s="175">
        <v>0</v>
      </c>
      <c r="L682" s="175">
        <v>0</v>
      </c>
      <c r="M682" s="175">
        <v>0</v>
      </c>
      <c r="N682" s="175">
        <v>0</v>
      </c>
      <c r="O682" s="175">
        <v>0</v>
      </c>
      <c r="P682" s="175">
        <v>0</v>
      </c>
      <c r="Q682" s="175">
        <v>0</v>
      </c>
      <c r="R682" s="143"/>
      <c r="S682" s="143"/>
      <c r="T682" s="143"/>
      <c r="U682" s="143"/>
      <c r="V682" s="143"/>
      <c r="W682" s="143"/>
      <c r="X682" s="143"/>
      <c r="Y682" s="143"/>
      <c r="Z682" s="143"/>
      <c r="AA682" s="143"/>
      <c r="AB682" s="179"/>
      <c r="AC682" s="179"/>
      <c r="AD682" s="179"/>
      <c r="AE682" s="179"/>
      <c r="AF682" s="179"/>
      <c r="AG682" s="179"/>
      <c r="AH682" s="179"/>
      <c r="AI682" s="179"/>
      <c r="AJ682" s="179"/>
      <c r="AK682" s="179"/>
      <c r="AL682" s="179"/>
      <c r="AM682" s="179"/>
      <c r="AN682" s="179"/>
      <c r="AO682" s="179"/>
      <c r="AP682" s="179"/>
      <c r="AQ682" s="179"/>
      <c r="AR682" s="179"/>
      <c r="AS682" s="179"/>
      <c r="AT682" s="179"/>
      <c r="AU682" s="179"/>
      <c r="AV682" s="179"/>
      <c r="AW682" s="179"/>
      <c r="AX682" s="179"/>
      <c r="AY682" s="179"/>
      <c r="AZ682" s="179"/>
      <c r="BA682" s="179"/>
      <c r="BB682" s="179"/>
      <c r="BC682" s="179"/>
      <c r="BD682" s="143"/>
      <c r="BE682" s="143"/>
      <c r="BF682" s="143"/>
      <c r="BG682" s="143"/>
      <c r="BH682" s="143"/>
      <c r="BI682" s="143"/>
      <c r="BJ682" s="143"/>
      <c r="BK682" s="143"/>
      <c r="BL682" s="143"/>
    </row>
    <row r="683" spans="1:64" ht="12.75" customHeight="1" outlineLevel="1" x14ac:dyDescent="0.25">
      <c r="A683" s="143"/>
      <c r="B683" s="143"/>
      <c r="C683" s="143"/>
      <c r="D683" s="174">
        <v>0</v>
      </c>
      <c r="E683" s="143"/>
      <c r="F683" s="143"/>
      <c r="G683" s="196">
        <v>0</v>
      </c>
      <c r="H683" s="175">
        <v>0</v>
      </c>
      <c r="I683" s="175">
        <v>0</v>
      </c>
      <c r="J683" s="175">
        <v>0</v>
      </c>
      <c r="K683" s="175">
        <v>0</v>
      </c>
      <c r="L683" s="175">
        <v>0</v>
      </c>
      <c r="M683" s="175">
        <v>0</v>
      </c>
      <c r="N683" s="175">
        <v>0</v>
      </c>
      <c r="O683" s="175">
        <v>0</v>
      </c>
      <c r="P683" s="175">
        <v>0</v>
      </c>
      <c r="Q683" s="175">
        <v>0</v>
      </c>
      <c r="R683" s="143"/>
      <c r="S683" s="143"/>
      <c r="T683" s="143"/>
      <c r="U683" s="143"/>
      <c r="V683" s="143"/>
      <c r="W683" s="143"/>
      <c r="X683" s="143"/>
      <c r="Y683" s="143"/>
      <c r="Z683" s="143"/>
      <c r="AA683" s="143"/>
      <c r="AB683" s="179"/>
      <c r="AC683" s="179"/>
      <c r="AD683" s="179"/>
      <c r="AE683" s="179"/>
      <c r="AF683" s="179"/>
      <c r="AG683" s="179"/>
      <c r="AH683" s="179"/>
      <c r="AI683" s="179"/>
      <c r="AJ683" s="179"/>
      <c r="AK683" s="179"/>
      <c r="AL683" s="179"/>
      <c r="AM683" s="179"/>
      <c r="AN683" s="179"/>
      <c r="AO683" s="179"/>
      <c r="AP683" s="179"/>
      <c r="AQ683" s="179"/>
      <c r="AR683" s="179"/>
      <c r="AS683" s="179"/>
      <c r="AT683" s="179"/>
      <c r="AU683" s="179"/>
      <c r="AV683" s="179"/>
      <c r="AW683" s="179"/>
      <c r="AX683" s="179"/>
      <c r="AY683" s="179"/>
      <c r="AZ683" s="179"/>
      <c r="BA683" s="179"/>
      <c r="BB683" s="179"/>
      <c r="BC683" s="179"/>
      <c r="BD683" s="143"/>
      <c r="BE683" s="143"/>
      <c r="BF683" s="143"/>
      <c r="BG683" s="143"/>
      <c r="BH683" s="143"/>
      <c r="BI683" s="143"/>
      <c r="BJ683" s="143"/>
      <c r="BK683" s="143"/>
      <c r="BL683" s="143"/>
    </row>
    <row r="684" spans="1:64" ht="12.75" customHeight="1" outlineLevel="1" x14ac:dyDescent="0.25">
      <c r="A684" s="143"/>
      <c r="B684" s="143"/>
      <c r="C684" s="143"/>
      <c r="D684" s="174">
        <v>0</v>
      </c>
      <c r="E684" s="143"/>
      <c r="F684" s="143"/>
      <c r="G684" s="196">
        <v>0</v>
      </c>
      <c r="H684" s="175">
        <v>0</v>
      </c>
      <c r="I684" s="175">
        <v>0</v>
      </c>
      <c r="J684" s="175">
        <v>0</v>
      </c>
      <c r="K684" s="175">
        <v>0</v>
      </c>
      <c r="L684" s="175">
        <v>0</v>
      </c>
      <c r="M684" s="175">
        <v>0</v>
      </c>
      <c r="N684" s="175">
        <v>0</v>
      </c>
      <c r="O684" s="175">
        <v>0</v>
      </c>
      <c r="P684" s="175">
        <v>0</v>
      </c>
      <c r="Q684" s="175">
        <v>0</v>
      </c>
      <c r="R684" s="143"/>
      <c r="S684" s="143"/>
      <c r="T684" s="143"/>
      <c r="U684" s="143"/>
      <c r="V684" s="143"/>
      <c r="W684" s="143"/>
      <c r="X684" s="143"/>
      <c r="Y684" s="143"/>
      <c r="Z684" s="143"/>
      <c r="AA684" s="143"/>
      <c r="AB684" s="179"/>
      <c r="AC684" s="179"/>
      <c r="AD684" s="179"/>
      <c r="AE684" s="179"/>
      <c r="AF684" s="179"/>
      <c r="AG684" s="179"/>
      <c r="AH684" s="179"/>
      <c r="AI684" s="179"/>
      <c r="AJ684" s="179"/>
      <c r="AK684" s="179"/>
      <c r="AL684" s="179"/>
      <c r="AM684" s="179"/>
      <c r="AN684" s="179"/>
      <c r="AO684" s="179"/>
      <c r="AP684" s="179"/>
      <c r="AQ684" s="179"/>
      <c r="AR684" s="179"/>
      <c r="AS684" s="179"/>
      <c r="AT684" s="179"/>
      <c r="AU684" s="179"/>
      <c r="AV684" s="179"/>
      <c r="AW684" s="179"/>
      <c r="AX684" s="179"/>
      <c r="AY684" s="179"/>
      <c r="AZ684" s="179"/>
      <c r="BA684" s="179"/>
      <c r="BB684" s="179"/>
      <c r="BC684" s="179"/>
      <c r="BD684" s="143"/>
      <c r="BE684" s="143"/>
      <c r="BF684" s="143"/>
      <c r="BG684" s="143"/>
      <c r="BH684" s="143"/>
      <c r="BI684" s="143"/>
      <c r="BJ684" s="143"/>
      <c r="BK684" s="143"/>
      <c r="BL684" s="143"/>
    </row>
    <row r="685" spans="1:64" ht="12.75" customHeight="1" outlineLevel="1" x14ac:dyDescent="0.25">
      <c r="A685" s="143"/>
      <c r="B685" s="143"/>
      <c r="C685" s="143"/>
      <c r="D685" s="174">
        <v>0</v>
      </c>
      <c r="E685" s="143"/>
      <c r="F685" s="143"/>
      <c r="G685" s="196">
        <v>0</v>
      </c>
      <c r="H685" s="175">
        <v>0</v>
      </c>
      <c r="I685" s="175">
        <v>0</v>
      </c>
      <c r="J685" s="175">
        <v>0</v>
      </c>
      <c r="K685" s="175">
        <v>0</v>
      </c>
      <c r="L685" s="175">
        <v>0</v>
      </c>
      <c r="M685" s="175">
        <v>0</v>
      </c>
      <c r="N685" s="175">
        <v>0</v>
      </c>
      <c r="O685" s="175">
        <v>0</v>
      </c>
      <c r="P685" s="175">
        <v>0</v>
      </c>
      <c r="Q685" s="175">
        <v>0</v>
      </c>
      <c r="R685" s="143"/>
      <c r="S685" s="143"/>
      <c r="T685" s="143"/>
      <c r="U685" s="143"/>
      <c r="V685" s="143"/>
      <c r="W685" s="143"/>
      <c r="X685" s="143"/>
      <c r="Y685" s="143"/>
      <c r="Z685" s="143"/>
      <c r="AA685" s="143"/>
      <c r="AB685" s="179"/>
      <c r="AC685" s="179"/>
      <c r="AD685" s="179"/>
      <c r="AE685" s="179"/>
      <c r="AF685" s="179"/>
      <c r="AG685" s="179"/>
      <c r="AH685" s="179"/>
      <c r="AI685" s="179"/>
      <c r="AJ685" s="179"/>
      <c r="AK685" s="179"/>
      <c r="AL685" s="179"/>
      <c r="AM685" s="179"/>
      <c r="AN685" s="179"/>
      <c r="AO685" s="179"/>
      <c r="AP685" s="179"/>
      <c r="AQ685" s="179"/>
      <c r="AR685" s="179"/>
      <c r="AS685" s="179"/>
      <c r="AT685" s="179"/>
      <c r="AU685" s="179"/>
      <c r="AV685" s="179"/>
      <c r="AW685" s="179"/>
      <c r="AX685" s="179"/>
      <c r="AY685" s="179"/>
      <c r="AZ685" s="179"/>
      <c r="BA685" s="179"/>
      <c r="BB685" s="179"/>
      <c r="BC685" s="179"/>
      <c r="BD685" s="143"/>
      <c r="BE685" s="143"/>
      <c r="BF685" s="143"/>
      <c r="BG685" s="143"/>
      <c r="BH685" s="143"/>
      <c r="BI685" s="143"/>
      <c r="BJ685" s="143"/>
      <c r="BK685" s="143"/>
      <c r="BL685" s="143"/>
    </row>
    <row r="686" spans="1:64" ht="12.75" customHeight="1" outlineLevel="1" x14ac:dyDescent="0.25">
      <c r="A686" s="143"/>
      <c r="B686" s="143"/>
      <c r="C686" s="143"/>
      <c r="D686" s="174">
        <v>0</v>
      </c>
      <c r="E686" s="143"/>
      <c r="F686" s="143"/>
      <c r="G686" s="196">
        <v>0</v>
      </c>
      <c r="H686" s="175">
        <v>0</v>
      </c>
      <c r="I686" s="175">
        <v>0</v>
      </c>
      <c r="J686" s="175">
        <v>0</v>
      </c>
      <c r="K686" s="175">
        <v>0</v>
      </c>
      <c r="L686" s="175">
        <v>0</v>
      </c>
      <c r="M686" s="175">
        <v>0</v>
      </c>
      <c r="N686" s="175">
        <v>0</v>
      </c>
      <c r="O686" s="175">
        <v>0</v>
      </c>
      <c r="P686" s="175">
        <v>0</v>
      </c>
      <c r="Q686" s="175">
        <v>0</v>
      </c>
      <c r="R686" s="143"/>
      <c r="S686" s="143"/>
      <c r="T686" s="143"/>
      <c r="U686" s="143"/>
      <c r="V686" s="143"/>
      <c r="W686" s="143"/>
      <c r="X686" s="143"/>
      <c r="Y686" s="143"/>
      <c r="Z686" s="143"/>
      <c r="AA686" s="143"/>
      <c r="AB686" s="179"/>
      <c r="AC686" s="179"/>
      <c r="AD686" s="179"/>
      <c r="AE686" s="179"/>
      <c r="AF686" s="179"/>
      <c r="AG686" s="179"/>
      <c r="AH686" s="179"/>
      <c r="AI686" s="179"/>
      <c r="AJ686" s="179"/>
      <c r="AK686" s="179"/>
      <c r="AL686" s="179"/>
      <c r="AM686" s="179"/>
      <c r="AN686" s="179"/>
      <c r="AO686" s="179"/>
      <c r="AP686" s="179"/>
      <c r="AQ686" s="179"/>
      <c r="AR686" s="179"/>
      <c r="AS686" s="179"/>
      <c r="AT686" s="179"/>
      <c r="AU686" s="179"/>
      <c r="AV686" s="179"/>
      <c r="AW686" s="179"/>
      <c r="AX686" s="179"/>
      <c r="AY686" s="179"/>
      <c r="AZ686" s="179"/>
      <c r="BA686" s="179"/>
      <c r="BB686" s="179"/>
      <c r="BC686" s="179"/>
      <c r="BD686" s="143"/>
      <c r="BE686" s="143"/>
      <c r="BF686" s="143"/>
      <c r="BG686" s="143"/>
      <c r="BH686" s="143"/>
      <c r="BI686" s="143"/>
      <c r="BJ686" s="143"/>
      <c r="BK686" s="143"/>
      <c r="BL686" s="143"/>
    </row>
    <row r="687" spans="1:64" ht="12.75" customHeight="1" outlineLevel="1" x14ac:dyDescent="0.25">
      <c r="A687" s="143"/>
      <c r="B687" s="143"/>
      <c r="C687" s="143"/>
      <c r="D687" s="174">
        <v>0</v>
      </c>
      <c r="E687" s="143"/>
      <c r="F687" s="143"/>
      <c r="G687" s="196">
        <v>0</v>
      </c>
      <c r="H687" s="175">
        <v>0</v>
      </c>
      <c r="I687" s="175">
        <v>0</v>
      </c>
      <c r="J687" s="175">
        <v>0</v>
      </c>
      <c r="K687" s="175">
        <v>0</v>
      </c>
      <c r="L687" s="175">
        <v>0</v>
      </c>
      <c r="M687" s="175">
        <v>0</v>
      </c>
      <c r="N687" s="175">
        <v>0</v>
      </c>
      <c r="O687" s="175">
        <v>0</v>
      </c>
      <c r="P687" s="175">
        <v>0</v>
      </c>
      <c r="Q687" s="175">
        <v>0</v>
      </c>
      <c r="R687" s="143"/>
      <c r="S687" s="143"/>
      <c r="T687" s="143"/>
      <c r="U687" s="143"/>
      <c r="V687" s="143"/>
      <c r="W687" s="143"/>
      <c r="X687" s="143"/>
      <c r="Y687" s="143"/>
      <c r="Z687" s="143"/>
      <c r="AA687" s="143"/>
      <c r="AB687" s="179"/>
      <c r="AC687" s="179"/>
      <c r="AD687" s="179"/>
      <c r="AE687" s="179"/>
      <c r="AF687" s="179"/>
      <c r="AG687" s="179"/>
      <c r="AH687" s="179"/>
      <c r="AI687" s="179"/>
      <c r="AJ687" s="179"/>
      <c r="AK687" s="179"/>
      <c r="AL687" s="179"/>
      <c r="AM687" s="179"/>
      <c r="AN687" s="179"/>
      <c r="AO687" s="179"/>
      <c r="AP687" s="179"/>
      <c r="AQ687" s="179"/>
      <c r="AR687" s="179"/>
      <c r="AS687" s="179"/>
      <c r="AT687" s="179"/>
      <c r="AU687" s="179"/>
      <c r="AV687" s="179"/>
      <c r="AW687" s="179"/>
      <c r="AX687" s="179"/>
      <c r="AY687" s="179"/>
      <c r="AZ687" s="179"/>
      <c r="BA687" s="179"/>
      <c r="BB687" s="179"/>
      <c r="BC687" s="179"/>
      <c r="BD687" s="143"/>
      <c r="BE687" s="143"/>
      <c r="BF687" s="143"/>
      <c r="BG687" s="143"/>
      <c r="BH687" s="143"/>
      <c r="BI687" s="143"/>
      <c r="BJ687" s="143"/>
      <c r="BK687" s="143"/>
      <c r="BL687" s="143"/>
    </row>
    <row r="688" spans="1:64" ht="12.75" customHeight="1" outlineLevel="1" x14ac:dyDescent="0.25">
      <c r="A688" s="143"/>
      <c r="B688" s="143"/>
      <c r="C688" s="143"/>
      <c r="D688" s="174">
        <v>0</v>
      </c>
      <c r="E688" s="143"/>
      <c r="F688" s="143"/>
      <c r="G688" s="196">
        <v>0</v>
      </c>
      <c r="H688" s="175">
        <v>0</v>
      </c>
      <c r="I688" s="175">
        <v>0</v>
      </c>
      <c r="J688" s="175">
        <v>0</v>
      </c>
      <c r="K688" s="175">
        <v>0</v>
      </c>
      <c r="L688" s="175">
        <v>0</v>
      </c>
      <c r="M688" s="175">
        <v>0</v>
      </c>
      <c r="N688" s="175">
        <v>0</v>
      </c>
      <c r="O688" s="175">
        <v>0</v>
      </c>
      <c r="P688" s="175">
        <v>0</v>
      </c>
      <c r="Q688" s="175">
        <v>0</v>
      </c>
      <c r="R688" s="143"/>
      <c r="S688" s="143"/>
      <c r="T688" s="143"/>
      <c r="U688" s="143"/>
      <c r="V688" s="143"/>
      <c r="W688" s="143"/>
      <c r="X688" s="143"/>
      <c r="Y688" s="143"/>
      <c r="Z688" s="143"/>
      <c r="AA688" s="143"/>
      <c r="AB688" s="179"/>
      <c r="AC688" s="179"/>
      <c r="AD688" s="179"/>
      <c r="AE688" s="179"/>
      <c r="AF688" s="179"/>
      <c r="AG688" s="179"/>
      <c r="AH688" s="179"/>
      <c r="AI688" s="179"/>
      <c r="AJ688" s="179"/>
      <c r="AK688" s="179"/>
      <c r="AL688" s="179"/>
      <c r="AM688" s="179"/>
      <c r="AN688" s="179"/>
      <c r="AO688" s="179"/>
      <c r="AP688" s="179"/>
      <c r="AQ688" s="179"/>
      <c r="AR688" s="179"/>
      <c r="AS688" s="179"/>
      <c r="AT688" s="179"/>
      <c r="AU688" s="179"/>
      <c r="AV688" s="179"/>
      <c r="AW688" s="179"/>
      <c r="AX688" s="179"/>
      <c r="AY688" s="179"/>
      <c r="AZ688" s="179"/>
      <c r="BA688" s="179"/>
      <c r="BB688" s="179"/>
      <c r="BC688" s="179"/>
      <c r="BD688" s="143"/>
      <c r="BE688" s="143"/>
      <c r="BF688" s="143"/>
      <c r="BG688" s="143"/>
      <c r="BH688" s="143"/>
      <c r="BI688" s="143"/>
      <c r="BJ688" s="143"/>
      <c r="BK688" s="143"/>
      <c r="BL688" s="143"/>
    </row>
    <row r="689" spans="1:64" ht="12.75" customHeight="1" outlineLevel="1" x14ac:dyDescent="0.25">
      <c r="A689" s="143"/>
      <c r="B689" s="143"/>
      <c r="C689" s="143"/>
      <c r="D689" s="174">
        <v>0</v>
      </c>
      <c r="E689" s="143"/>
      <c r="F689" s="143"/>
      <c r="G689" s="196">
        <v>0</v>
      </c>
      <c r="H689" s="175">
        <v>0</v>
      </c>
      <c r="I689" s="175">
        <v>0</v>
      </c>
      <c r="J689" s="175">
        <v>0</v>
      </c>
      <c r="K689" s="175">
        <v>0</v>
      </c>
      <c r="L689" s="175">
        <v>0</v>
      </c>
      <c r="M689" s="175">
        <v>0</v>
      </c>
      <c r="N689" s="175">
        <v>0</v>
      </c>
      <c r="O689" s="175">
        <v>0</v>
      </c>
      <c r="P689" s="175">
        <v>0</v>
      </c>
      <c r="Q689" s="175">
        <v>0</v>
      </c>
      <c r="R689" s="143"/>
      <c r="S689" s="143"/>
      <c r="T689" s="143"/>
      <c r="U689" s="143"/>
      <c r="V689" s="143"/>
      <c r="W689" s="143"/>
      <c r="X689" s="143"/>
      <c r="Y689" s="143"/>
      <c r="Z689" s="143"/>
      <c r="AA689" s="143"/>
      <c r="AB689" s="179"/>
      <c r="AC689" s="179"/>
      <c r="AD689" s="179"/>
      <c r="AE689" s="179"/>
      <c r="AF689" s="179"/>
      <c r="AG689" s="179"/>
      <c r="AH689" s="179"/>
      <c r="AI689" s="179"/>
      <c r="AJ689" s="179"/>
      <c r="AK689" s="179"/>
      <c r="AL689" s="179"/>
      <c r="AM689" s="179"/>
      <c r="AN689" s="179"/>
      <c r="AO689" s="179"/>
      <c r="AP689" s="179"/>
      <c r="AQ689" s="179"/>
      <c r="AR689" s="179"/>
      <c r="AS689" s="179"/>
      <c r="AT689" s="179"/>
      <c r="AU689" s="179"/>
      <c r="AV689" s="179"/>
      <c r="AW689" s="179"/>
      <c r="AX689" s="179"/>
      <c r="AY689" s="179"/>
      <c r="AZ689" s="179"/>
      <c r="BA689" s="179"/>
      <c r="BB689" s="179"/>
      <c r="BC689" s="179"/>
      <c r="BD689" s="143"/>
      <c r="BE689" s="143"/>
      <c r="BF689" s="143"/>
      <c r="BG689" s="143"/>
      <c r="BH689" s="143"/>
      <c r="BI689" s="143"/>
      <c r="BJ689" s="143"/>
      <c r="BK689" s="143"/>
      <c r="BL689" s="143"/>
    </row>
    <row r="690" spans="1:64" ht="12.75" customHeight="1" outlineLevel="1" x14ac:dyDescent="0.25">
      <c r="A690" s="143"/>
      <c r="B690" s="143"/>
      <c r="C690" s="143"/>
      <c r="D690" s="174">
        <v>0</v>
      </c>
      <c r="E690" s="143"/>
      <c r="F690" s="143"/>
      <c r="G690" s="196">
        <v>0</v>
      </c>
      <c r="H690" s="175">
        <v>0</v>
      </c>
      <c r="I690" s="175">
        <v>0</v>
      </c>
      <c r="J690" s="175">
        <v>0</v>
      </c>
      <c r="K690" s="175">
        <v>0</v>
      </c>
      <c r="L690" s="175">
        <v>0</v>
      </c>
      <c r="M690" s="175">
        <v>0</v>
      </c>
      <c r="N690" s="175">
        <v>0</v>
      </c>
      <c r="O690" s="175">
        <v>0</v>
      </c>
      <c r="P690" s="175">
        <v>0</v>
      </c>
      <c r="Q690" s="175">
        <v>0</v>
      </c>
      <c r="R690" s="143"/>
      <c r="S690" s="143"/>
      <c r="T690" s="143"/>
      <c r="U690" s="143"/>
      <c r="V690" s="143"/>
      <c r="W690" s="143"/>
      <c r="X690" s="143"/>
      <c r="Y690" s="143"/>
      <c r="Z690" s="143"/>
      <c r="AA690" s="143"/>
      <c r="AB690" s="179"/>
      <c r="AC690" s="179"/>
      <c r="AD690" s="179"/>
      <c r="AE690" s="179"/>
      <c r="AF690" s="179"/>
      <c r="AG690" s="179"/>
      <c r="AH690" s="179"/>
      <c r="AI690" s="179"/>
      <c r="AJ690" s="179"/>
      <c r="AK690" s="179"/>
      <c r="AL690" s="179"/>
      <c r="AM690" s="179"/>
      <c r="AN690" s="179"/>
      <c r="AO690" s="179"/>
      <c r="AP690" s="179"/>
      <c r="AQ690" s="179"/>
      <c r="AR690" s="179"/>
      <c r="AS690" s="179"/>
      <c r="AT690" s="179"/>
      <c r="AU690" s="179"/>
      <c r="AV690" s="179"/>
      <c r="AW690" s="179"/>
      <c r="AX690" s="179"/>
      <c r="AY690" s="179"/>
      <c r="AZ690" s="179"/>
      <c r="BA690" s="179"/>
      <c r="BB690" s="179"/>
      <c r="BC690" s="179"/>
      <c r="BD690" s="143"/>
      <c r="BE690" s="143"/>
      <c r="BF690" s="143"/>
      <c r="BG690" s="143"/>
      <c r="BH690" s="143"/>
      <c r="BI690" s="143"/>
      <c r="BJ690" s="143"/>
      <c r="BK690" s="143"/>
      <c r="BL690" s="143"/>
    </row>
    <row r="691" spans="1:64" ht="12.75" customHeight="1" outlineLevel="1" x14ac:dyDescent="0.25">
      <c r="A691" s="143"/>
      <c r="B691" s="143"/>
      <c r="C691" s="143"/>
      <c r="D691" s="174">
        <v>0</v>
      </c>
      <c r="E691" s="143"/>
      <c r="F691" s="143"/>
      <c r="G691" s="196">
        <v>0</v>
      </c>
      <c r="H691" s="175">
        <v>0</v>
      </c>
      <c r="I691" s="175">
        <v>0</v>
      </c>
      <c r="J691" s="175">
        <v>0</v>
      </c>
      <c r="K691" s="175">
        <v>0</v>
      </c>
      <c r="L691" s="175">
        <v>0</v>
      </c>
      <c r="M691" s="175">
        <v>0</v>
      </c>
      <c r="N691" s="175">
        <v>0</v>
      </c>
      <c r="O691" s="175">
        <v>0</v>
      </c>
      <c r="P691" s="175">
        <v>0</v>
      </c>
      <c r="Q691" s="175">
        <v>0</v>
      </c>
      <c r="R691" s="143"/>
      <c r="S691" s="143"/>
      <c r="T691" s="143"/>
      <c r="U691" s="143"/>
      <c r="V691" s="143"/>
      <c r="W691" s="143"/>
      <c r="X691" s="143"/>
      <c r="Y691" s="143"/>
      <c r="Z691" s="143"/>
      <c r="AA691" s="143"/>
      <c r="AB691" s="179"/>
      <c r="AC691" s="179"/>
      <c r="AD691" s="179"/>
      <c r="AE691" s="179"/>
      <c r="AF691" s="179"/>
      <c r="AG691" s="179"/>
      <c r="AH691" s="179"/>
      <c r="AI691" s="179"/>
      <c r="AJ691" s="179"/>
      <c r="AK691" s="179"/>
      <c r="AL691" s="179"/>
      <c r="AM691" s="179"/>
      <c r="AN691" s="179"/>
      <c r="AO691" s="179"/>
      <c r="AP691" s="179"/>
      <c r="AQ691" s="179"/>
      <c r="AR691" s="179"/>
      <c r="AS691" s="179"/>
      <c r="AT691" s="179"/>
      <c r="AU691" s="179"/>
      <c r="AV691" s="179"/>
      <c r="AW691" s="179"/>
      <c r="AX691" s="179"/>
      <c r="AY691" s="179"/>
      <c r="AZ691" s="179"/>
      <c r="BA691" s="179"/>
      <c r="BB691" s="179"/>
      <c r="BC691" s="179"/>
      <c r="BD691" s="143"/>
      <c r="BE691" s="143"/>
      <c r="BF691" s="143"/>
      <c r="BG691" s="143"/>
      <c r="BH691" s="143"/>
      <c r="BI691" s="143"/>
      <c r="BJ691" s="143"/>
      <c r="BK691" s="143"/>
      <c r="BL691" s="143"/>
    </row>
    <row r="692" spans="1:64" ht="12.75" customHeight="1" outlineLevel="1" x14ac:dyDescent="0.25">
      <c r="A692" s="143"/>
      <c r="B692" s="143"/>
      <c r="C692" s="143"/>
      <c r="D692" s="174">
        <v>0</v>
      </c>
      <c r="E692" s="143"/>
      <c r="F692" s="143"/>
      <c r="G692" s="196">
        <v>0</v>
      </c>
      <c r="H692" s="175">
        <v>0</v>
      </c>
      <c r="I692" s="175">
        <v>0</v>
      </c>
      <c r="J692" s="175">
        <v>0</v>
      </c>
      <c r="K692" s="175">
        <v>0</v>
      </c>
      <c r="L692" s="175">
        <v>0</v>
      </c>
      <c r="M692" s="175">
        <v>0</v>
      </c>
      <c r="N692" s="175">
        <v>0</v>
      </c>
      <c r="O692" s="175">
        <v>0</v>
      </c>
      <c r="P692" s="175">
        <v>0</v>
      </c>
      <c r="Q692" s="175">
        <v>0</v>
      </c>
      <c r="R692" s="143"/>
      <c r="S692" s="143"/>
      <c r="T692" s="143"/>
      <c r="U692" s="143"/>
      <c r="V692" s="143"/>
      <c r="W692" s="143"/>
      <c r="X692" s="143"/>
      <c r="Y692" s="143"/>
      <c r="Z692" s="143"/>
      <c r="AA692" s="143"/>
      <c r="AB692" s="179"/>
      <c r="AC692" s="179"/>
      <c r="AD692" s="179"/>
      <c r="AE692" s="179"/>
      <c r="AF692" s="179"/>
      <c r="AG692" s="179"/>
      <c r="AH692" s="179"/>
      <c r="AI692" s="179"/>
      <c r="AJ692" s="179"/>
      <c r="AK692" s="179"/>
      <c r="AL692" s="179"/>
      <c r="AM692" s="179"/>
      <c r="AN692" s="179"/>
      <c r="AO692" s="179"/>
      <c r="AP692" s="179"/>
      <c r="AQ692" s="179"/>
      <c r="AR692" s="179"/>
      <c r="AS692" s="179"/>
      <c r="AT692" s="179"/>
      <c r="AU692" s="179"/>
      <c r="AV692" s="179"/>
      <c r="AW692" s="179"/>
      <c r="AX692" s="179"/>
      <c r="AY692" s="179"/>
      <c r="AZ692" s="179"/>
      <c r="BA692" s="179"/>
      <c r="BB692" s="179"/>
      <c r="BC692" s="179"/>
      <c r="BD692" s="143"/>
      <c r="BE692" s="143"/>
      <c r="BF692" s="143"/>
      <c r="BG692" s="143"/>
      <c r="BH692" s="143"/>
      <c r="BI692" s="143"/>
      <c r="BJ692" s="143"/>
      <c r="BK692" s="143"/>
      <c r="BL692" s="143"/>
    </row>
    <row r="693" spans="1:64" ht="12.75" customHeight="1" outlineLevel="1" x14ac:dyDescent="0.25">
      <c r="A693" s="143"/>
      <c r="B693" s="143"/>
      <c r="C693" s="143"/>
      <c r="D693" s="174">
        <v>0</v>
      </c>
      <c r="E693" s="143"/>
      <c r="F693" s="143"/>
      <c r="G693" s="196">
        <v>0</v>
      </c>
      <c r="H693" s="175">
        <v>0</v>
      </c>
      <c r="I693" s="175">
        <v>0</v>
      </c>
      <c r="J693" s="175">
        <v>0</v>
      </c>
      <c r="K693" s="175">
        <v>0</v>
      </c>
      <c r="L693" s="175">
        <v>0</v>
      </c>
      <c r="M693" s="175">
        <v>0</v>
      </c>
      <c r="N693" s="175">
        <v>0</v>
      </c>
      <c r="O693" s="175">
        <v>0</v>
      </c>
      <c r="P693" s="175">
        <v>0</v>
      </c>
      <c r="Q693" s="175">
        <v>0</v>
      </c>
      <c r="R693" s="143"/>
      <c r="S693" s="143"/>
      <c r="T693" s="143"/>
      <c r="U693" s="143"/>
      <c r="V693" s="143"/>
      <c r="W693" s="143"/>
      <c r="X693" s="143"/>
      <c r="Y693" s="143"/>
      <c r="Z693" s="143"/>
      <c r="AA693" s="143"/>
      <c r="AB693" s="179"/>
      <c r="AC693" s="179"/>
      <c r="AD693" s="179"/>
      <c r="AE693" s="179"/>
      <c r="AF693" s="179"/>
      <c r="AG693" s="179"/>
      <c r="AH693" s="179"/>
      <c r="AI693" s="179"/>
      <c r="AJ693" s="179"/>
      <c r="AK693" s="179"/>
      <c r="AL693" s="179"/>
      <c r="AM693" s="179"/>
      <c r="AN693" s="179"/>
      <c r="AO693" s="179"/>
      <c r="AP693" s="179"/>
      <c r="AQ693" s="179"/>
      <c r="AR693" s="179"/>
      <c r="AS693" s="179"/>
      <c r="AT693" s="179"/>
      <c r="AU693" s="179"/>
      <c r="AV693" s="179"/>
      <c r="AW693" s="179"/>
      <c r="AX693" s="179"/>
      <c r="AY693" s="179"/>
      <c r="AZ693" s="179"/>
      <c r="BA693" s="179"/>
      <c r="BB693" s="179"/>
      <c r="BC693" s="179"/>
      <c r="BD693" s="143"/>
      <c r="BE693" s="143"/>
      <c r="BF693" s="143"/>
      <c r="BG693" s="143"/>
      <c r="BH693" s="143"/>
      <c r="BI693" s="143"/>
      <c r="BJ693" s="143"/>
      <c r="BK693" s="143"/>
      <c r="BL693" s="143"/>
    </row>
    <row r="694" spans="1:64" ht="12.75" customHeight="1" outlineLevel="1" x14ac:dyDescent="0.25">
      <c r="A694" s="143"/>
      <c r="B694" s="143"/>
      <c r="C694" s="143"/>
      <c r="D694" s="174">
        <v>0</v>
      </c>
      <c r="E694" s="143"/>
      <c r="F694" s="143"/>
      <c r="G694" s="196">
        <v>0</v>
      </c>
      <c r="H694" s="175">
        <v>0</v>
      </c>
      <c r="I694" s="175">
        <v>0</v>
      </c>
      <c r="J694" s="175">
        <v>0</v>
      </c>
      <c r="K694" s="175">
        <v>0</v>
      </c>
      <c r="L694" s="175">
        <v>0</v>
      </c>
      <c r="M694" s="175">
        <v>0</v>
      </c>
      <c r="N694" s="175">
        <v>0</v>
      </c>
      <c r="O694" s="175">
        <v>0</v>
      </c>
      <c r="P694" s="175">
        <v>0</v>
      </c>
      <c r="Q694" s="175">
        <v>0</v>
      </c>
      <c r="R694" s="143"/>
      <c r="S694" s="143"/>
      <c r="T694" s="143"/>
      <c r="U694" s="143"/>
      <c r="V694" s="143"/>
      <c r="W694" s="143"/>
      <c r="X694" s="143"/>
      <c r="Y694" s="143"/>
      <c r="Z694" s="143"/>
      <c r="AA694" s="143"/>
      <c r="AB694" s="179"/>
      <c r="AC694" s="179"/>
      <c r="AD694" s="179"/>
      <c r="AE694" s="179"/>
      <c r="AF694" s="179"/>
      <c r="AG694" s="179"/>
      <c r="AH694" s="179"/>
      <c r="AI694" s="179"/>
      <c r="AJ694" s="179"/>
      <c r="AK694" s="179"/>
      <c r="AL694" s="179"/>
      <c r="AM694" s="179"/>
      <c r="AN694" s="179"/>
      <c r="AO694" s="179"/>
      <c r="AP694" s="179"/>
      <c r="AQ694" s="179"/>
      <c r="AR694" s="179"/>
      <c r="AS694" s="179"/>
      <c r="AT694" s="179"/>
      <c r="AU694" s="179"/>
      <c r="AV694" s="179"/>
      <c r="AW694" s="179"/>
      <c r="AX694" s="179"/>
      <c r="AY694" s="179"/>
      <c r="AZ694" s="179"/>
      <c r="BA694" s="179"/>
      <c r="BB694" s="179"/>
      <c r="BC694" s="179"/>
      <c r="BD694" s="143"/>
      <c r="BE694" s="143"/>
      <c r="BF694" s="143"/>
      <c r="BG694" s="143"/>
      <c r="BH694" s="143"/>
      <c r="BI694" s="143"/>
      <c r="BJ694" s="143"/>
      <c r="BK694" s="143"/>
      <c r="BL694" s="143"/>
    </row>
    <row r="695" spans="1:64" ht="12.75" customHeight="1" outlineLevel="1" x14ac:dyDescent="0.25">
      <c r="A695" s="143"/>
      <c r="B695" s="143"/>
      <c r="C695" s="143"/>
      <c r="D695" s="174">
        <v>0</v>
      </c>
      <c r="E695" s="143"/>
      <c r="F695" s="143"/>
      <c r="G695" s="196">
        <v>0</v>
      </c>
      <c r="H695" s="175">
        <v>0</v>
      </c>
      <c r="I695" s="175">
        <v>0</v>
      </c>
      <c r="J695" s="175">
        <v>0</v>
      </c>
      <c r="K695" s="175">
        <v>0</v>
      </c>
      <c r="L695" s="175">
        <v>0</v>
      </c>
      <c r="M695" s="175">
        <v>0</v>
      </c>
      <c r="N695" s="175">
        <v>0</v>
      </c>
      <c r="O695" s="175">
        <v>0</v>
      </c>
      <c r="P695" s="175">
        <v>0</v>
      </c>
      <c r="Q695" s="175">
        <v>0</v>
      </c>
      <c r="R695" s="143"/>
      <c r="S695" s="143"/>
      <c r="T695" s="143"/>
      <c r="U695" s="143"/>
      <c r="V695" s="143"/>
      <c r="W695" s="143"/>
      <c r="X695" s="143"/>
      <c r="Y695" s="143"/>
      <c r="Z695" s="143"/>
      <c r="AA695" s="143"/>
      <c r="AB695" s="179"/>
      <c r="AC695" s="179"/>
      <c r="AD695" s="179"/>
      <c r="AE695" s="179"/>
      <c r="AF695" s="179"/>
      <c r="AG695" s="179"/>
      <c r="AH695" s="179"/>
      <c r="AI695" s="179"/>
      <c r="AJ695" s="179"/>
      <c r="AK695" s="179"/>
      <c r="AL695" s="179"/>
      <c r="AM695" s="179"/>
      <c r="AN695" s="179"/>
      <c r="AO695" s="179"/>
      <c r="AP695" s="179"/>
      <c r="AQ695" s="179"/>
      <c r="AR695" s="179"/>
      <c r="AS695" s="179"/>
      <c r="AT695" s="179"/>
      <c r="AU695" s="179"/>
      <c r="AV695" s="179"/>
      <c r="AW695" s="179"/>
      <c r="AX695" s="179"/>
      <c r="AY695" s="179"/>
      <c r="AZ695" s="179"/>
      <c r="BA695" s="179"/>
      <c r="BB695" s="179"/>
      <c r="BC695" s="179"/>
      <c r="BD695" s="143"/>
      <c r="BE695" s="143"/>
      <c r="BF695" s="143"/>
      <c r="BG695" s="143"/>
      <c r="BH695" s="143"/>
      <c r="BI695" s="143"/>
      <c r="BJ695" s="143"/>
      <c r="BK695" s="143"/>
      <c r="BL695" s="143"/>
    </row>
    <row r="696" spans="1:64" x14ac:dyDescent="0.25">
      <c r="A696" s="143"/>
      <c r="B696" s="143"/>
      <c r="C696" s="143"/>
      <c r="D696" s="143"/>
      <c r="E696" s="143"/>
      <c r="F696" s="143"/>
      <c r="G696" s="196"/>
      <c r="H696" s="175"/>
      <c r="I696" s="175"/>
      <c r="J696" s="175"/>
      <c r="K696" s="175"/>
      <c r="L696" s="175"/>
      <c r="M696" s="175"/>
      <c r="N696" s="175"/>
      <c r="O696" s="175"/>
      <c r="P696" s="175"/>
      <c r="Q696" s="175"/>
      <c r="R696" s="143"/>
      <c r="S696" s="143"/>
      <c r="T696" s="143"/>
      <c r="U696" s="143"/>
      <c r="V696" s="143"/>
      <c r="W696" s="143"/>
      <c r="X696" s="143"/>
      <c r="Y696" s="143"/>
      <c r="Z696" s="143"/>
      <c r="AA696" s="143"/>
      <c r="AB696" s="179"/>
      <c r="AC696" s="179"/>
      <c r="AD696" s="179"/>
      <c r="AE696" s="179"/>
      <c r="AF696" s="179"/>
      <c r="AG696" s="179"/>
      <c r="AH696" s="179"/>
      <c r="AI696" s="179"/>
      <c r="AJ696" s="179"/>
      <c r="AK696" s="179"/>
      <c r="AL696" s="179"/>
      <c r="AM696" s="179"/>
      <c r="AN696" s="179"/>
      <c r="AO696" s="179"/>
      <c r="AP696" s="179"/>
      <c r="AQ696" s="179"/>
      <c r="AR696" s="179"/>
      <c r="AS696" s="179"/>
      <c r="AT696" s="179"/>
      <c r="AU696" s="179"/>
      <c r="AV696" s="179"/>
      <c r="AW696" s="179"/>
      <c r="AX696" s="179"/>
      <c r="AY696" s="179"/>
      <c r="AZ696" s="179"/>
      <c r="BA696" s="179"/>
      <c r="BB696" s="179"/>
      <c r="BC696" s="179"/>
      <c r="BD696" s="143"/>
      <c r="BE696" s="143"/>
      <c r="BF696" s="143"/>
      <c r="BG696" s="143"/>
      <c r="BH696" s="143"/>
      <c r="BI696" s="143"/>
      <c r="BJ696" s="143"/>
      <c r="BK696" s="143"/>
      <c r="BL696" s="143"/>
    </row>
    <row r="697" spans="1:64" x14ac:dyDescent="0.25">
      <c r="A697" s="143"/>
      <c r="B697" s="143"/>
      <c r="C697" s="143"/>
      <c r="D697" s="143"/>
      <c r="E697" s="143"/>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79"/>
      <c r="AC697" s="179"/>
      <c r="AD697" s="179"/>
      <c r="AE697" s="179"/>
      <c r="AF697" s="179"/>
      <c r="AG697" s="179"/>
      <c r="AH697" s="179"/>
      <c r="AI697" s="179"/>
      <c r="AJ697" s="179"/>
      <c r="AK697" s="179"/>
      <c r="AL697" s="179"/>
      <c r="AM697" s="179"/>
      <c r="AN697" s="179"/>
      <c r="AO697" s="179"/>
      <c r="AP697" s="179"/>
      <c r="AQ697" s="179"/>
      <c r="AR697" s="179"/>
      <c r="AS697" s="179"/>
      <c r="AT697" s="179"/>
      <c r="AU697" s="179"/>
      <c r="AV697" s="179"/>
      <c r="AW697" s="179"/>
      <c r="AX697" s="179"/>
      <c r="AY697" s="179"/>
      <c r="AZ697" s="179"/>
      <c r="BA697" s="179"/>
      <c r="BB697" s="179"/>
      <c r="BC697" s="179"/>
      <c r="BD697" s="143"/>
      <c r="BE697" s="143"/>
      <c r="BF697" s="143"/>
      <c r="BG697" s="143"/>
      <c r="BH697" s="143"/>
      <c r="BI697" s="143"/>
      <c r="BJ697" s="143"/>
      <c r="BK697" s="143"/>
      <c r="BL697" s="143"/>
    </row>
    <row r="698" spans="1:64" x14ac:dyDescent="0.25">
      <c r="A698" s="143"/>
      <c r="B698" s="143"/>
      <c r="C698" s="143"/>
      <c r="D698" s="143"/>
      <c r="E698" s="143"/>
      <c r="F698" s="143"/>
      <c r="G698" s="143"/>
      <c r="H698" s="143"/>
      <c r="I698" s="143"/>
      <c r="J698" s="143"/>
      <c r="K698" s="143"/>
      <c r="L698" s="143"/>
      <c r="M698" s="143"/>
      <c r="N698" s="143"/>
      <c r="O698" s="143"/>
      <c r="P698" s="143"/>
      <c r="Q698" s="143"/>
      <c r="R698" s="143"/>
      <c r="S698" s="143"/>
      <c r="T698" s="143"/>
      <c r="U698" s="143"/>
      <c r="V698" s="143"/>
      <c r="W698" s="143"/>
      <c r="X698" s="143"/>
      <c r="Y698" s="143"/>
      <c r="Z698" s="143"/>
      <c r="AA698" s="143"/>
      <c r="AB698" s="179"/>
      <c r="AC698" s="179"/>
      <c r="AD698" s="179"/>
      <c r="AE698" s="179"/>
      <c r="AF698" s="179"/>
      <c r="AG698" s="179"/>
      <c r="AH698" s="179"/>
      <c r="AI698" s="179"/>
      <c r="AJ698" s="179"/>
      <c r="AK698" s="179"/>
      <c r="AL698" s="179"/>
      <c r="AM698" s="179"/>
      <c r="AN698" s="179"/>
      <c r="AO698" s="179"/>
      <c r="AP698" s="179"/>
      <c r="AQ698" s="179"/>
      <c r="AR698" s="179"/>
      <c r="AS698" s="179"/>
      <c r="AT698" s="179"/>
      <c r="AU698" s="179"/>
      <c r="AV698" s="179"/>
      <c r="AW698" s="179"/>
      <c r="AX698" s="179"/>
      <c r="AY698" s="179"/>
      <c r="AZ698" s="179"/>
      <c r="BA698" s="179"/>
      <c r="BB698" s="179"/>
      <c r="BC698" s="179"/>
      <c r="BD698" s="143"/>
      <c r="BE698" s="143"/>
      <c r="BF698" s="143"/>
      <c r="BG698" s="143"/>
      <c r="BH698" s="143"/>
      <c r="BI698" s="143"/>
      <c r="BJ698" s="143"/>
      <c r="BK698" s="143"/>
      <c r="BL698" s="143"/>
    </row>
    <row r="699" spans="1:64" x14ac:dyDescent="0.25">
      <c r="A699" s="143"/>
      <c r="B699" s="143"/>
      <c r="C699" s="143"/>
      <c r="D699" s="143"/>
      <c r="E699" s="143"/>
      <c r="F699" s="143"/>
      <c r="G699" s="143"/>
      <c r="H699" s="143"/>
      <c r="I699" s="143"/>
      <c r="J699" s="143"/>
      <c r="K699" s="143"/>
      <c r="L699" s="143"/>
      <c r="M699" s="143"/>
      <c r="N699" s="143"/>
      <c r="O699" s="143"/>
      <c r="P699" s="143"/>
      <c r="Q699" s="143"/>
      <c r="R699" s="143"/>
      <c r="S699" s="143"/>
      <c r="T699" s="143"/>
      <c r="U699" s="143"/>
      <c r="V699" s="143"/>
      <c r="W699" s="143"/>
      <c r="X699" s="143"/>
      <c r="Y699" s="143"/>
      <c r="Z699" s="143"/>
      <c r="AA699" s="143"/>
      <c r="AB699" s="179"/>
      <c r="AC699" s="179"/>
      <c r="AD699" s="179"/>
      <c r="AE699" s="179"/>
      <c r="AF699" s="179"/>
      <c r="AG699" s="179"/>
      <c r="AH699" s="179"/>
      <c r="AI699" s="179"/>
      <c r="AJ699" s="179"/>
      <c r="AK699" s="179"/>
      <c r="AL699" s="179"/>
      <c r="AM699" s="179"/>
      <c r="AN699" s="179"/>
      <c r="AO699" s="179"/>
      <c r="AP699" s="179"/>
      <c r="AQ699" s="179"/>
      <c r="AR699" s="179"/>
      <c r="AS699" s="179"/>
      <c r="AT699" s="179"/>
      <c r="AU699" s="179"/>
      <c r="AV699" s="179"/>
      <c r="AW699" s="179"/>
      <c r="AX699" s="179"/>
      <c r="AY699" s="179"/>
      <c r="AZ699" s="179"/>
      <c r="BA699" s="179"/>
      <c r="BB699" s="179"/>
      <c r="BC699" s="179"/>
      <c r="BD699" s="143"/>
      <c r="BE699" s="143"/>
      <c r="BF699" s="143"/>
      <c r="BG699" s="143"/>
      <c r="BH699" s="143"/>
      <c r="BI699" s="143"/>
      <c r="BJ699" s="143"/>
      <c r="BK699" s="143"/>
      <c r="BL699" s="143"/>
    </row>
    <row r="700" spans="1:64" x14ac:dyDescent="0.25">
      <c r="A700" s="143"/>
      <c r="B700" s="143"/>
      <c r="C700" s="143"/>
      <c r="D700" s="143"/>
      <c r="E700" s="143"/>
      <c r="F700" s="143"/>
      <c r="G700" s="143"/>
      <c r="H700" s="143"/>
      <c r="I700" s="143"/>
      <c r="J700" s="143"/>
      <c r="K700" s="143"/>
      <c r="L700" s="143"/>
      <c r="M700" s="143"/>
      <c r="N700" s="143"/>
      <c r="O700" s="143"/>
      <c r="P700" s="143"/>
      <c r="Q700" s="143"/>
      <c r="R700" s="143"/>
      <c r="S700" s="143"/>
      <c r="T700" s="143"/>
      <c r="U700" s="143"/>
      <c r="V700" s="143"/>
      <c r="W700" s="143"/>
      <c r="X700" s="143"/>
      <c r="Y700" s="143"/>
      <c r="Z700" s="143"/>
      <c r="AA700" s="143"/>
      <c r="AB700" s="179"/>
      <c r="AC700" s="179"/>
      <c r="AD700" s="179"/>
      <c r="AE700" s="179"/>
      <c r="AF700" s="179"/>
      <c r="AG700" s="179"/>
      <c r="AH700" s="179"/>
      <c r="AI700" s="179"/>
      <c r="AJ700" s="179"/>
      <c r="AK700" s="179"/>
      <c r="AL700" s="179"/>
      <c r="AM700" s="179"/>
      <c r="AN700" s="179"/>
      <c r="AO700" s="179"/>
      <c r="AP700" s="179"/>
      <c r="AQ700" s="179"/>
      <c r="AR700" s="179"/>
      <c r="AS700" s="179"/>
      <c r="AT700" s="179"/>
      <c r="AU700" s="179"/>
      <c r="AV700" s="179"/>
      <c r="AW700" s="179"/>
      <c r="AX700" s="179"/>
      <c r="AY700" s="179"/>
      <c r="AZ700" s="179"/>
      <c r="BA700" s="179"/>
      <c r="BB700" s="179"/>
      <c r="BC700" s="179"/>
      <c r="BD700" s="143"/>
      <c r="BE700" s="143"/>
      <c r="BF700" s="143"/>
      <c r="BG700" s="143"/>
      <c r="BH700" s="143"/>
      <c r="BI700" s="143"/>
      <c r="BJ700" s="143"/>
      <c r="BK700" s="143"/>
      <c r="BL700" s="143"/>
    </row>
    <row r="701" spans="1:64" x14ac:dyDescent="0.25">
      <c r="A701" s="143"/>
      <c r="B701" s="143"/>
      <c r="C701" s="143"/>
      <c r="D701" s="143"/>
      <c r="E701" s="143"/>
      <c r="F701" s="143"/>
      <c r="G701" s="143"/>
      <c r="H701" s="143"/>
      <c r="I701" s="143"/>
      <c r="J701" s="143"/>
      <c r="K701" s="143"/>
      <c r="L701" s="143"/>
      <c r="M701" s="143"/>
      <c r="N701" s="143"/>
      <c r="O701" s="143"/>
      <c r="P701" s="143"/>
      <c r="Q701" s="143"/>
      <c r="R701" s="143"/>
      <c r="S701" s="143"/>
      <c r="T701" s="143"/>
      <c r="U701" s="143"/>
      <c r="V701" s="143"/>
      <c r="W701" s="143"/>
      <c r="X701" s="143"/>
      <c r="Y701" s="143"/>
      <c r="Z701" s="143"/>
      <c r="AA701" s="143"/>
      <c r="AB701" s="179"/>
      <c r="AC701" s="179"/>
      <c r="AD701" s="179"/>
      <c r="AE701" s="179"/>
      <c r="AF701" s="179"/>
      <c r="AG701" s="179"/>
      <c r="AH701" s="179"/>
      <c r="AI701" s="179"/>
      <c r="AJ701" s="179"/>
      <c r="AK701" s="179"/>
      <c r="AL701" s="179"/>
      <c r="AM701" s="179"/>
      <c r="AN701" s="179"/>
      <c r="AO701" s="179"/>
      <c r="AP701" s="179"/>
      <c r="AQ701" s="179"/>
      <c r="AR701" s="179"/>
      <c r="AS701" s="179"/>
      <c r="AT701" s="179"/>
      <c r="AU701" s="179"/>
      <c r="AV701" s="179"/>
      <c r="AW701" s="179"/>
      <c r="AX701" s="179"/>
      <c r="AY701" s="179"/>
      <c r="AZ701" s="179"/>
      <c r="BA701" s="179"/>
      <c r="BB701" s="179"/>
      <c r="BC701" s="179"/>
      <c r="BD701" s="143"/>
      <c r="BE701" s="143"/>
      <c r="BF701" s="143"/>
      <c r="BG701" s="143"/>
      <c r="BH701" s="143"/>
      <c r="BI701" s="143"/>
      <c r="BJ701" s="143"/>
      <c r="BK701" s="143"/>
      <c r="BL701" s="143"/>
    </row>
    <row r="702" spans="1:64" x14ac:dyDescent="0.25">
      <c r="A702" s="143"/>
      <c r="B702" s="143"/>
      <c r="C702" s="143"/>
      <c r="D702" s="143"/>
      <c r="E702" s="143"/>
      <c r="F702" s="143"/>
      <c r="G702" s="143"/>
      <c r="H702" s="143"/>
      <c r="I702" s="143"/>
      <c r="J702" s="143"/>
      <c r="K702" s="143"/>
      <c r="L702" s="143"/>
      <c r="M702" s="143"/>
      <c r="N702" s="143"/>
      <c r="O702" s="143"/>
      <c r="P702" s="143"/>
      <c r="Q702" s="143"/>
      <c r="R702" s="143"/>
      <c r="S702" s="143"/>
      <c r="T702" s="143"/>
      <c r="U702" s="143"/>
      <c r="V702" s="143"/>
      <c r="W702" s="143"/>
      <c r="X702" s="143"/>
      <c r="Y702" s="143"/>
      <c r="Z702" s="143"/>
      <c r="AA702" s="143"/>
      <c r="AB702" s="179"/>
      <c r="AC702" s="179"/>
      <c r="AD702" s="179"/>
      <c r="AE702" s="179"/>
      <c r="AF702" s="179"/>
      <c r="AG702" s="179"/>
      <c r="AH702" s="179"/>
      <c r="AI702" s="179"/>
      <c r="AJ702" s="179"/>
      <c r="AK702" s="179"/>
      <c r="AL702" s="179"/>
      <c r="AM702" s="179"/>
      <c r="AN702" s="179"/>
      <c r="AO702" s="179"/>
      <c r="AP702" s="179"/>
      <c r="AQ702" s="179"/>
      <c r="AR702" s="179"/>
      <c r="AS702" s="179"/>
      <c r="AT702" s="179"/>
      <c r="AU702" s="179"/>
      <c r="AV702" s="179"/>
      <c r="AW702" s="179"/>
      <c r="AX702" s="179"/>
      <c r="AY702" s="179"/>
      <c r="AZ702" s="179"/>
      <c r="BA702" s="179"/>
      <c r="BB702" s="179"/>
      <c r="BC702" s="179"/>
      <c r="BD702" s="143"/>
      <c r="BE702" s="143"/>
      <c r="BF702" s="143"/>
      <c r="BG702" s="143"/>
      <c r="BH702" s="143"/>
      <c r="BI702" s="143"/>
      <c r="BJ702" s="143"/>
      <c r="BK702" s="143"/>
      <c r="BL702" s="143"/>
    </row>
    <row r="703" spans="1:64" x14ac:dyDescent="0.25">
      <c r="A703" s="143"/>
      <c r="B703" s="143"/>
      <c r="C703" s="143"/>
      <c r="D703" s="143"/>
      <c r="E703" s="143"/>
      <c r="F703" s="143"/>
      <c r="G703" s="143"/>
      <c r="H703" s="143"/>
      <c r="I703" s="143"/>
      <c r="J703" s="143"/>
      <c r="K703" s="143"/>
      <c r="L703" s="143"/>
      <c r="M703" s="143"/>
      <c r="N703" s="143"/>
      <c r="O703" s="143"/>
      <c r="P703" s="143"/>
      <c r="Q703" s="143"/>
      <c r="R703" s="143"/>
      <c r="S703" s="143"/>
      <c r="T703" s="143"/>
      <c r="U703" s="143"/>
      <c r="V703" s="143"/>
      <c r="W703" s="143"/>
      <c r="X703" s="143"/>
      <c r="Y703" s="143"/>
      <c r="Z703" s="143"/>
      <c r="AA703" s="143"/>
      <c r="AB703" s="179"/>
      <c r="AC703" s="179"/>
      <c r="AD703" s="179"/>
      <c r="AE703" s="179"/>
      <c r="AF703" s="179"/>
      <c r="AG703" s="179"/>
      <c r="AH703" s="179"/>
      <c r="AI703" s="179"/>
      <c r="AJ703" s="179"/>
      <c r="AK703" s="179"/>
      <c r="AL703" s="179"/>
      <c r="AM703" s="179"/>
      <c r="AN703" s="179"/>
      <c r="AO703" s="179"/>
      <c r="AP703" s="179"/>
      <c r="AQ703" s="179"/>
      <c r="AR703" s="179"/>
      <c r="AS703" s="179"/>
      <c r="AT703" s="179"/>
      <c r="AU703" s="179"/>
      <c r="AV703" s="179"/>
      <c r="AW703" s="179"/>
      <c r="AX703" s="179"/>
      <c r="AY703" s="179"/>
      <c r="AZ703" s="179"/>
      <c r="BA703" s="179"/>
      <c r="BB703" s="179"/>
      <c r="BC703" s="179"/>
      <c r="BD703" s="143"/>
      <c r="BE703" s="143"/>
      <c r="BF703" s="143"/>
      <c r="BG703" s="143"/>
      <c r="BH703" s="143"/>
      <c r="BI703" s="143"/>
      <c r="BJ703" s="143"/>
      <c r="BK703" s="143"/>
      <c r="BL703" s="143"/>
    </row>
    <row r="704" spans="1:64" x14ac:dyDescent="0.25">
      <c r="A704" s="143"/>
      <c r="B704" s="143"/>
      <c r="C704" s="143"/>
      <c r="D704" s="143"/>
      <c r="E704" s="143"/>
      <c r="F704" s="143"/>
      <c r="G704" s="143"/>
      <c r="H704" s="143"/>
      <c r="I704" s="143"/>
      <c r="J704" s="143"/>
      <c r="K704" s="143"/>
      <c r="L704" s="143"/>
      <c r="M704" s="143"/>
      <c r="N704" s="143"/>
      <c r="O704" s="143"/>
      <c r="P704" s="143"/>
      <c r="Q704" s="143"/>
      <c r="R704" s="143"/>
      <c r="S704" s="143"/>
      <c r="T704" s="143"/>
      <c r="U704" s="143"/>
      <c r="V704" s="143"/>
      <c r="W704" s="143"/>
      <c r="X704" s="143"/>
      <c r="Y704" s="143"/>
      <c r="Z704" s="143"/>
      <c r="AA704" s="143"/>
      <c r="AB704" s="179"/>
      <c r="AC704" s="179"/>
      <c r="AD704" s="179"/>
      <c r="AE704" s="179"/>
      <c r="AF704" s="179"/>
      <c r="AG704" s="179"/>
      <c r="AH704" s="179"/>
      <c r="AI704" s="179"/>
      <c r="AJ704" s="179"/>
      <c r="AK704" s="179"/>
      <c r="AL704" s="179"/>
      <c r="AM704" s="179"/>
      <c r="AN704" s="179"/>
      <c r="AO704" s="179"/>
      <c r="AP704" s="179"/>
      <c r="AQ704" s="179"/>
      <c r="AR704" s="179"/>
      <c r="AS704" s="179"/>
      <c r="AT704" s="179"/>
      <c r="AU704" s="179"/>
      <c r="AV704" s="179"/>
      <c r="AW704" s="179"/>
      <c r="AX704" s="179"/>
      <c r="AY704" s="179"/>
      <c r="AZ704" s="179"/>
      <c r="BA704" s="179"/>
      <c r="BB704" s="179"/>
      <c r="BC704" s="179"/>
      <c r="BD704" s="143"/>
      <c r="BE704" s="143"/>
      <c r="BF704" s="143"/>
      <c r="BG704" s="143"/>
      <c r="BH704" s="143"/>
      <c r="BI704" s="143"/>
      <c r="BJ704" s="143"/>
      <c r="BK704" s="143"/>
      <c r="BL704" s="143"/>
    </row>
    <row r="705" spans="1:64" x14ac:dyDescent="0.25">
      <c r="A705" s="143"/>
      <c r="B705" s="143"/>
      <c r="C705" s="143"/>
      <c r="D705" s="143"/>
      <c r="E705" s="143"/>
      <c r="F705" s="143"/>
      <c r="G705" s="143"/>
      <c r="H705" s="143"/>
      <c r="I705" s="143"/>
      <c r="J705" s="143"/>
      <c r="K705" s="143"/>
      <c r="L705" s="143"/>
      <c r="M705" s="143"/>
      <c r="N705" s="143"/>
      <c r="O705" s="143"/>
      <c r="P705" s="143"/>
      <c r="Q705" s="143"/>
      <c r="R705" s="143"/>
      <c r="S705" s="143"/>
      <c r="T705" s="143"/>
      <c r="U705" s="143"/>
      <c r="V705" s="143"/>
      <c r="W705" s="143"/>
      <c r="X705" s="143"/>
      <c r="Y705" s="143"/>
      <c r="Z705" s="143"/>
      <c r="AA705" s="143"/>
      <c r="AB705" s="179"/>
      <c r="AC705" s="179"/>
      <c r="AD705" s="179"/>
      <c r="AE705" s="179"/>
      <c r="AF705" s="179"/>
      <c r="AG705" s="179"/>
      <c r="AH705" s="179"/>
      <c r="AI705" s="179"/>
      <c r="AJ705" s="179"/>
      <c r="AK705" s="179"/>
      <c r="AL705" s="179"/>
      <c r="AM705" s="179"/>
      <c r="AN705" s="179"/>
      <c r="AO705" s="179"/>
      <c r="AP705" s="179"/>
      <c r="AQ705" s="179"/>
      <c r="AR705" s="179"/>
      <c r="AS705" s="179"/>
      <c r="AT705" s="179"/>
      <c r="AU705" s="179"/>
      <c r="AV705" s="179"/>
      <c r="AW705" s="179"/>
      <c r="AX705" s="179"/>
      <c r="AY705" s="179"/>
      <c r="AZ705" s="179"/>
      <c r="BA705" s="179"/>
      <c r="BB705" s="179"/>
      <c r="BC705" s="179"/>
      <c r="BD705" s="143"/>
      <c r="BE705" s="143"/>
      <c r="BF705" s="143"/>
      <c r="BG705" s="143"/>
      <c r="BH705" s="143"/>
      <c r="BI705" s="143"/>
      <c r="BJ705" s="143"/>
      <c r="BK705" s="143"/>
      <c r="BL705" s="143"/>
    </row>
    <row r="706" spans="1:64" x14ac:dyDescent="0.25">
      <c r="A706" s="143"/>
      <c r="B706" s="143"/>
      <c r="C706" s="143"/>
      <c r="D706" s="143"/>
      <c r="E706" s="143"/>
      <c r="F706" s="143"/>
      <c r="G706" s="143"/>
      <c r="H706" s="143"/>
      <c r="I706" s="143"/>
      <c r="J706" s="143"/>
      <c r="K706" s="143"/>
      <c r="L706" s="143"/>
      <c r="M706" s="143"/>
      <c r="N706" s="143"/>
      <c r="O706" s="143"/>
      <c r="P706" s="143"/>
      <c r="Q706" s="143"/>
      <c r="R706" s="143"/>
      <c r="S706" s="143"/>
      <c r="T706" s="143"/>
      <c r="U706" s="143"/>
      <c r="V706" s="143"/>
      <c r="W706" s="143"/>
      <c r="X706" s="143"/>
      <c r="Y706" s="143"/>
      <c r="Z706" s="143"/>
      <c r="AA706" s="143"/>
      <c r="AB706" s="179"/>
      <c r="AC706" s="179"/>
      <c r="AD706" s="179"/>
      <c r="AE706" s="179"/>
      <c r="AF706" s="179"/>
      <c r="AG706" s="179"/>
      <c r="AH706" s="179"/>
      <c r="AI706" s="179"/>
      <c r="AJ706" s="179"/>
      <c r="AK706" s="179"/>
      <c r="AL706" s="179"/>
      <c r="AM706" s="179"/>
      <c r="AN706" s="179"/>
      <c r="AO706" s="179"/>
      <c r="AP706" s="179"/>
      <c r="AQ706" s="179"/>
      <c r="AR706" s="179"/>
      <c r="AS706" s="179"/>
      <c r="AT706" s="179"/>
      <c r="AU706" s="179"/>
      <c r="AV706" s="179"/>
      <c r="AW706" s="179"/>
      <c r="AX706" s="179"/>
      <c r="AY706" s="179"/>
      <c r="AZ706" s="179"/>
      <c r="BA706" s="179"/>
      <c r="BB706" s="179"/>
      <c r="BC706" s="179"/>
      <c r="BD706" s="143"/>
      <c r="BE706" s="143"/>
      <c r="BF706" s="143"/>
      <c r="BG706" s="143"/>
      <c r="BH706" s="143"/>
      <c r="BI706" s="143"/>
      <c r="BJ706" s="143"/>
      <c r="BK706" s="143"/>
      <c r="BL706" s="143"/>
    </row>
    <row r="707" spans="1:64" x14ac:dyDescent="0.25">
      <c r="A707" s="143"/>
      <c r="B707" s="143"/>
      <c r="C707" s="143"/>
      <c r="D707" s="143"/>
      <c r="E707" s="143"/>
      <c r="F707" s="143"/>
      <c r="G707" s="143"/>
      <c r="H707" s="143"/>
      <c r="I707" s="143"/>
      <c r="J707" s="143"/>
      <c r="K707" s="143"/>
      <c r="L707" s="143"/>
      <c r="M707" s="143"/>
      <c r="N707" s="143"/>
      <c r="O707" s="143"/>
      <c r="P707" s="143"/>
      <c r="Q707" s="143"/>
      <c r="R707" s="143"/>
      <c r="S707" s="143"/>
      <c r="T707" s="143"/>
      <c r="U707" s="143"/>
      <c r="V707" s="143"/>
      <c r="W707" s="143"/>
      <c r="X707" s="143"/>
      <c r="Y707" s="143"/>
      <c r="Z707" s="143"/>
      <c r="AA707" s="143"/>
      <c r="AB707" s="179"/>
      <c r="AC707" s="179"/>
      <c r="AD707" s="179"/>
      <c r="AE707" s="179"/>
      <c r="AF707" s="179"/>
      <c r="AG707" s="179"/>
      <c r="AH707" s="179"/>
      <c r="AI707" s="179"/>
      <c r="AJ707" s="179"/>
      <c r="AK707" s="179"/>
      <c r="AL707" s="179"/>
      <c r="AM707" s="179"/>
      <c r="AN707" s="179"/>
      <c r="AO707" s="179"/>
      <c r="AP707" s="179"/>
      <c r="AQ707" s="179"/>
      <c r="AR707" s="179"/>
      <c r="AS707" s="179"/>
      <c r="AT707" s="179"/>
      <c r="AU707" s="179"/>
      <c r="AV707" s="179"/>
      <c r="AW707" s="179"/>
      <c r="AX707" s="179"/>
      <c r="AY707" s="179"/>
      <c r="AZ707" s="179"/>
      <c r="BA707" s="179"/>
      <c r="BB707" s="179"/>
      <c r="BC707" s="179"/>
      <c r="BD707" s="143"/>
      <c r="BE707" s="143"/>
      <c r="BF707" s="143"/>
      <c r="BG707" s="143"/>
      <c r="BH707" s="143"/>
      <c r="BI707" s="143"/>
      <c r="BJ707" s="143"/>
      <c r="BK707" s="143"/>
      <c r="BL707" s="143"/>
    </row>
    <row r="708" spans="1:64" x14ac:dyDescent="0.25">
      <c r="A708" s="143"/>
      <c r="B708" s="143"/>
      <c r="C708" s="143"/>
      <c r="D708" s="143"/>
      <c r="E708" s="143"/>
      <c r="F708" s="143"/>
      <c r="G708" s="143"/>
      <c r="H708" s="143"/>
      <c r="I708" s="143"/>
      <c r="J708" s="143"/>
      <c r="K708" s="143"/>
      <c r="L708" s="143"/>
      <c r="M708" s="143"/>
      <c r="N708" s="143"/>
      <c r="O708" s="143"/>
      <c r="P708" s="143"/>
      <c r="Q708" s="143"/>
      <c r="R708" s="143"/>
      <c r="S708" s="143"/>
      <c r="T708" s="143"/>
      <c r="U708" s="143"/>
      <c r="V708" s="143"/>
      <c r="W708" s="143"/>
      <c r="X708" s="143"/>
      <c r="Y708" s="143"/>
      <c r="Z708" s="143"/>
      <c r="AA708" s="143"/>
      <c r="AB708" s="179"/>
      <c r="AC708" s="179"/>
      <c r="AD708" s="179"/>
      <c r="AE708" s="179"/>
      <c r="AF708" s="179"/>
      <c r="AG708" s="179"/>
      <c r="AH708" s="179"/>
      <c r="AI708" s="179"/>
      <c r="AJ708" s="179"/>
      <c r="AK708" s="179"/>
      <c r="AL708" s="179"/>
      <c r="AM708" s="179"/>
      <c r="AN708" s="179"/>
      <c r="AO708" s="179"/>
      <c r="AP708" s="179"/>
      <c r="AQ708" s="179"/>
      <c r="AR708" s="179"/>
      <c r="AS708" s="179"/>
      <c r="AT708" s="179"/>
      <c r="AU708" s="179"/>
      <c r="AV708" s="179"/>
      <c r="AW708" s="179"/>
      <c r="AX708" s="179"/>
      <c r="AY708" s="179"/>
      <c r="AZ708" s="179"/>
      <c r="BA708" s="179"/>
      <c r="BB708" s="179"/>
      <c r="BC708" s="179"/>
      <c r="BD708" s="143"/>
      <c r="BE708" s="143"/>
      <c r="BF708" s="143"/>
      <c r="BG708" s="143"/>
      <c r="BH708" s="143"/>
      <c r="BI708" s="143"/>
      <c r="BJ708" s="143"/>
      <c r="BK708" s="143"/>
      <c r="BL708" s="143"/>
    </row>
    <row r="709" spans="1:64" x14ac:dyDescent="0.25">
      <c r="A709" s="143"/>
      <c r="B709" s="143"/>
      <c r="C709" s="143"/>
      <c r="D709" s="143"/>
      <c r="E709" s="143"/>
      <c r="F709" s="143"/>
      <c r="G709" s="143"/>
      <c r="H709" s="143"/>
      <c r="I709" s="143"/>
      <c r="J709" s="143"/>
      <c r="K709" s="143"/>
      <c r="L709" s="143"/>
      <c r="M709" s="143"/>
      <c r="N709" s="143"/>
      <c r="O709" s="143"/>
      <c r="P709" s="143"/>
      <c r="Q709" s="143"/>
      <c r="R709" s="143"/>
      <c r="S709" s="143"/>
      <c r="T709" s="143"/>
      <c r="U709" s="143"/>
      <c r="V709" s="143"/>
      <c r="W709" s="143"/>
      <c r="X709" s="143"/>
      <c r="Y709" s="143"/>
      <c r="Z709" s="143"/>
      <c r="AA709" s="143"/>
      <c r="AB709" s="179"/>
      <c r="AC709" s="179"/>
      <c r="AD709" s="179"/>
      <c r="AE709" s="179"/>
      <c r="AF709" s="179"/>
      <c r="AG709" s="179"/>
      <c r="AH709" s="179"/>
      <c r="AI709" s="179"/>
      <c r="AJ709" s="179"/>
      <c r="AK709" s="179"/>
      <c r="AL709" s="179"/>
      <c r="AM709" s="179"/>
      <c r="AN709" s="179"/>
      <c r="AO709" s="179"/>
      <c r="AP709" s="179"/>
      <c r="AQ709" s="179"/>
      <c r="AR709" s="179"/>
      <c r="AS709" s="179"/>
      <c r="AT709" s="179"/>
      <c r="AU709" s="179"/>
      <c r="AV709" s="179"/>
      <c r="AW709" s="179"/>
      <c r="AX709" s="179"/>
      <c r="AY709" s="179"/>
      <c r="AZ709" s="179"/>
      <c r="BA709" s="179"/>
      <c r="BB709" s="179"/>
      <c r="BC709" s="179"/>
      <c r="BD709" s="143"/>
      <c r="BE709" s="143"/>
      <c r="BF709" s="143"/>
      <c r="BG709" s="143"/>
      <c r="BH709" s="143"/>
      <c r="BI709" s="143"/>
      <c r="BJ709" s="143"/>
      <c r="BK709" s="143"/>
      <c r="BL709" s="143"/>
    </row>
    <row r="710" spans="1:64" x14ac:dyDescent="0.25">
      <c r="A710" s="143"/>
      <c r="B710" s="143"/>
      <c r="C710" s="143"/>
      <c r="D710" s="143"/>
      <c r="E710" s="143"/>
      <c r="F710" s="143"/>
      <c r="G710" s="143"/>
      <c r="H710" s="143"/>
      <c r="I710" s="143"/>
      <c r="J710" s="143"/>
      <c r="K710" s="143"/>
      <c r="L710" s="143"/>
      <c r="M710" s="143"/>
      <c r="N710" s="143"/>
      <c r="O710" s="143"/>
      <c r="P710" s="143"/>
      <c r="Q710" s="143"/>
      <c r="R710" s="143"/>
      <c r="S710" s="143"/>
      <c r="T710" s="143"/>
      <c r="U710" s="143"/>
      <c r="V710" s="143"/>
      <c r="W710" s="143"/>
      <c r="X710" s="143"/>
      <c r="Y710" s="143"/>
      <c r="Z710" s="143"/>
      <c r="AA710" s="143"/>
      <c r="AB710" s="179"/>
      <c r="AC710" s="179"/>
      <c r="AD710" s="179"/>
      <c r="AE710" s="179"/>
      <c r="AF710" s="179"/>
      <c r="AG710" s="179"/>
      <c r="AH710" s="179"/>
      <c r="AI710" s="179"/>
      <c r="AJ710" s="179"/>
      <c r="AK710" s="179"/>
      <c r="AL710" s="179"/>
      <c r="AM710" s="179"/>
      <c r="AN710" s="179"/>
      <c r="AO710" s="179"/>
      <c r="AP710" s="179"/>
      <c r="AQ710" s="179"/>
      <c r="AR710" s="179"/>
      <c r="AS710" s="179"/>
      <c r="AT710" s="179"/>
      <c r="AU710" s="179"/>
      <c r="AV710" s="179"/>
      <c r="AW710" s="179"/>
      <c r="AX710" s="179"/>
      <c r="AY710" s="179"/>
      <c r="AZ710" s="179"/>
      <c r="BA710" s="179"/>
      <c r="BB710" s="179"/>
      <c r="BC710" s="179"/>
      <c r="BD710" s="143"/>
      <c r="BE710" s="143"/>
      <c r="BF710" s="143"/>
      <c r="BG710" s="143"/>
      <c r="BH710" s="143"/>
      <c r="BI710" s="143"/>
      <c r="BJ710" s="143"/>
      <c r="BK710" s="143"/>
      <c r="BL710" s="143"/>
    </row>
    <row r="711" spans="1:64" x14ac:dyDescent="0.25">
      <c r="A711" s="179"/>
      <c r="B711" s="179"/>
      <c r="C711" s="179"/>
      <c r="D711" s="179"/>
      <c r="E711" s="179"/>
      <c r="F711" s="179"/>
      <c r="G711" s="179"/>
      <c r="H711" s="179"/>
      <c r="I711" s="179"/>
      <c r="J711" s="179"/>
      <c r="K711" s="179"/>
      <c r="L711" s="179"/>
      <c r="M711" s="179"/>
      <c r="N711" s="179"/>
      <c r="O711" s="179"/>
      <c r="P711" s="179"/>
      <c r="Q711" s="179"/>
      <c r="R711" s="179"/>
      <c r="S711" s="179"/>
      <c r="T711" s="179"/>
      <c r="U711" s="179"/>
      <c r="V711" s="179"/>
      <c r="W711" s="179"/>
      <c r="X711" s="179"/>
      <c r="Y711" s="179"/>
      <c r="Z711" s="179"/>
      <c r="AA711" s="179"/>
      <c r="AB711" s="179"/>
      <c r="AC711" s="179"/>
      <c r="AD711" s="179"/>
      <c r="AE711" s="179"/>
      <c r="AF711" s="179"/>
      <c r="AG711" s="179"/>
      <c r="AH711" s="179"/>
      <c r="AI711" s="179"/>
      <c r="AJ711" s="179"/>
      <c r="AK711" s="179"/>
      <c r="AL711" s="179"/>
      <c r="AM711" s="179"/>
      <c r="AN711" s="179"/>
      <c r="AO711" s="179"/>
      <c r="AP711" s="179"/>
      <c r="AQ711" s="179"/>
      <c r="AR711" s="179"/>
      <c r="AS711" s="179"/>
      <c r="AT711" s="179"/>
      <c r="AU711" s="179"/>
      <c r="AV711" s="179"/>
      <c r="AW711" s="179"/>
      <c r="AX711" s="179"/>
      <c r="AY711" s="179"/>
      <c r="AZ711" s="179"/>
      <c r="BA711" s="179"/>
      <c r="BB711" s="179"/>
      <c r="BC711" s="179"/>
      <c r="BD711" s="143"/>
      <c r="BE711" s="143"/>
      <c r="BF711" s="143"/>
      <c r="BG711" s="143"/>
      <c r="BH711" s="143"/>
      <c r="BI711" s="143"/>
      <c r="BJ711" s="143"/>
      <c r="BK711" s="143"/>
      <c r="BL711" s="143"/>
    </row>
    <row r="712" spans="1:64" x14ac:dyDescent="0.25">
      <c r="B712" s="179"/>
      <c r="C712" s="179"/>
      <c r="D712" s="179"/>
      <c r="E712" s="179"/>
      <c r="F712" s="179"/>
      <c r="G712" s="179"/>
      <c r="H712" s="179"/>
      <c r="I712" s="179"/>
      <c r="J712" s="179"/>
      <c r="K712" s="179"/>
      <c r="L712" s="179"/>
      <c r="M712" s="179"/>
      <c r="N712" s="179"/>
      <c r="O712" s="179"/>
      <c r="P712" s="179"/>
      <c r="Q712" s="179"/>
      <c r="R712" s="179"/>
      <c r="S712" s="179"/>
      <c r="T712" s="179"/>
      <c r="U712" s="179"/>
      <c r="V712" s="179"/>
      <c r="W712" s="179"/>
      <c r="X712" s="179"/>
      <c r="Y712" s="179"/>
      <c r="Z712" s="179"/>
      <c r="AA712" s="179"/>
      <c r="AB712" s="179"/>
      <c r="AC712" s="179"/>
      <c r="AD712" s="179"/>
      <c r="AE712" s="179"/>
      <c r="AF712" s="179"/>
      <c r="AG712" s="179"/>
      <c r="AH712" s="179"/>
      <c r="AI712" s="179"/>
      <c r="AJ712" s="179"/>
      <c r="AK712" s="179"/>
      <c r="AL712" s="179"/>
      <c r="AM712" s="179"/>
      <c r="AN712" s="179"/>
      <c r="AO712" s="179"/>
      <c r="AP712" s="179"/>
      <c r="AQ712" s="179"/>
      <c r="AR712" s="179"/>
      <c r="AS712" s="179"/>
      <c r="AT712" s="179"/>
      <c r="AU712" s="179"/>
      <c r="AV712" s="179"/>
      <c r="AW712" s="179"/>
      <c r="AX712" s="179"/>
      <c r="AY712" s="179"/>
      <c r="AZ712" s="179"/>
      <c r="BA712" s="179"/>
      <c r="BB712" s="179"/>
      <c r="BC712" s="179"/>
      <c r="BD712" s="143"/>
      <c r="BE712" s="143"/>
      <c r="BF712" s="143"/>
      <c r="BG712" s="143"/>
      <c r="BH712" s="143"/>
      <c r="BI712" s="143"/>
      <c r="BJ712" s="143"/>
      <c r="BK712" s="143"/>
      <c r="BL712" s="143"/>
    </row>
    <row r="713" spans="1:64" x14ac:dyDescent="0.25">
      <c r="B713" s="179"/>
      <c r="C713" s="179"/>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79"/>
      <c r="AD713" s="179"/>
      <c r="AE713" s="179"/>
      <c r="AF713" s="179"/>
      <c r="AG713" s="179"/>
      <c r="AH713" s="179"/>
      <c r="AI713" s="179"/>
      <c r="AJ713" s="179"/>
      <c r="AK713" s="179"/>
      <c r="AL713" s="179"/>
      <c r="AM713" s="179"/>
      <c r="AN713" s="179"/>
      <c r="AO713" s="179"/>
      <c r="AP713" s="179"/>
      <c r="AQ713" s="179"/>
      <c r="AR713" s="179"/>
      <c r="AS713" s="179"/>
      <c r="AT713" s="179"/>
      <c r="AU713" s="179"/>
      <c r="AV713" s="179"/>
      <c r="AW713" s="179"/>
      <c r="AX713" s="179"/>
      <c r="AY713" s="179"/>
      <c r="AZ713" s="179"/>
      <c r="BA713" s="179"/>
      <c r="BB713" s="179"/>
      <c r="BC713" s="179"/>
      <c r="BD713" s="143"/>
      <c r="BE713" s="143"/>
      <c r="BF713" s="143"/>
      <c r="BG713" s="143"/>
      <c r="BH713" s="143"/>
      <c r="BI713" s="143"/>
      <c r="BJ713" s="143"/>
      <c r="BK713" s="143"/>
      <c r="BL713" s="143"/>
    </row>
    <row r="714" spans="1:64" x14ac:dyDescent="0.25">
      <c r="B714" s="179"/>
      <c r="C714" s="179"/>
      <c r="D714" s="179"/>
      <c r="E714" s="179"/>
      <c r="F714" s="179"/>
      <c r="G714" s="179"/>
      <c r="H714" s="179"/>
      <c r="I714" s="179"/>
      <c r="J714" s="179"/>
      <c r="K714" s="179"/>
      <c r="L714" s="179"/>
      <c r="M714" s="179"/>
      <c r="N714" s="179"/>
      <c r="O714" s="179"/>
      <c r="P714" s="179"/>
      <c r="Q714" s="179"/>
      <c r="R714" s="179"/>
      <c r="S714" s="179"/>
      <c r="T714" s="179"/>
      <c r="U714" s="179"/>
      <c r="V714" s="179"/>
      <c r="W714" s="179"/>
      <c r="X714" s="179"/>
      <c r="Y714" s="179"/>
      <c r="Z714" s="179"/>
      <c r="AA714" s="179"/>
      <c r="AB714" s="179"/>
      <c r="AC714" s="179"/>
      <c r="AD714" s="179"/>
      <c r="AE714" s="179"/>
      <c r="AF714" s="179"/>
      <c r="AG714" s="179"/>
      <c r="AH714" s="179"/>
      <c r="AI714" s="179"/>
      <c r="AJ714" s="179"/>
      <c r="AK714" s="179"/>
      <c r="AL714" s="179"/>
      <c r="AM714" s="179"/>
      <c r="AN714" s="179"/>
      <c r="AO714" s="179"/>
      <c r="AP714" s="179"/>
      <c r="AQ714" s="179"/>
      <c r="AR714" s="179"/>
      <c r="AS714" s="179"/>
      <c r="AT714" s="179"/>
      <c r="AU714" s="179"/>
      <c r="AV714" s="179"/>
      <c r="AW714" s="179"/>
      <c r="AX714" s="179"/>
      <c r="AY714" s="179"/>
      <c r="AZ714" s="179"/>
      <c r="BA714" s="179"/>
      <c r="BB714" s="179"/>
      <c r="BC714" s="179"/>
      <c r="BD714" s="143"/>
      <c r="BE714" s="143"/>
      <c r="BF714" s="143"/>
      <c r="BG714" s="143"/>
      <c r="BH714" s="143"/>
      <c r="BI714" s="143"/>
      <c r="BJ714" s="143"/>
      <c r="BK714" s="143"/>
      <c r="BL714" s="143"/>
    </row>
    <row r="715" spans="1:64" x14ac:dyDescent="0.25">
      <c r="B715" s="179"/>
      <c r="C715" s="179"/>
      <c r="D715" s="179"/>
      <c r="E715" s="179"/>
      <c r="F715" s="179"/>
      <c r="G715" s="179"/>
      <c r="H715" s="179"/>
      <c r="I715" s="179"/>
      <c r="J715" s="179"/>
      <c r="K715" s="179"/>
      <c r="L715" s="179"/>
      <c r="M715" s="179"/>
      <c r="N715" s="179"/>
      <c r="O715" s="179"/>
      <c r="P715" s="179"/>
      <c r="Q715" s="179"/>
      <c r="R715" s="179"/>
      <c r="S715" s="179"/>
      <c r="T715" s="179"/>
      <c r="U715" s="179"/>
      <c r="V715" s="179"/>
      <c r="W715" s="179"/>
      <c r="X715" s="179"/>
      <c r="Y715" s="179"/>
      <c r="Z715" s="179"/>
      <c r="AA715" s="179"/>
      <c r="AB715" s="179"/>
      <c r="AC715" s="179"/>
      <c r="AD715" s="179"/>
      <c r="AE715" s="179"/>
      <c r="AF715" s="179"/>
      <c r="AG715" s="179"/>
      <c r="AH715" s="179"/>
      <c r="AI715" s="179"/>
      <c r="AJ715" s="179"/>
      <c r="AK715" s="179"/>
      <c r="AL715" s="179"/>
      <c r="AM715" s="179"/>
      <c r="AN715" s="179"/>
      <c r="AO715" s="179"/>
      <c r="AP715" s="179"/>
      <c r="AQ715" s="179"/>
      <c r="AR715" s="179"/>
      <c r="AS715" s="179"/>
      <c r="AT715" s="179"/>
      <c r="AU715" s="179"/>
      <c r="AV715" s="179"/>
      <c r="AW715" s="179"/>
      <c r="AX715" s="179"/>
      <c r="AY715" s="179"/>
      <c r="AZ715" s="179"/>
      <c r="BA715" s="179"/>
      <c r="BB715" s="179"/>
      <c r="BC715" s="179"/>
      <c r="BD715" s="143"/>
      <c r="BE715" s="143"/>
      <c r="BF715" s="143"/>
      <c r="BG715" s="143"/>
      <c r="BH715" s="143"/>
      <c r="BI715" s="143"/>
      <c r="BJ715" s="143"/>
      <c r="BK715" s="143"/>
      <c r="BL715" s="143"/>
    </row>
    <row r="716" spans="1:64" x14ac:dyDescent="0.25">
      <c r="B716" s="179"/>
      <c r="C716" s="179"/>
      <c r="D716" s="179"/>
      <c r="E716" s="179"/>
      <c r="F716" s="179"/>
      <c r="G716" s="179"/>
      <c r="H716" s="179"/>
      <c r="I716" s="179"/>
      <c r="J716" s="179"/>
      <c r="K716" s="179"/>
      <c r="L716" s="179"/>
      <c r="M716" s="179"/>
      <c r="N716" s="179"/>
      <c r="O716" s="179"/>
      <c r="P716" s="179"/>
      <c r="Q716" s="179"/>
      <c r="R716" s="179"/>
      <c r="S716" s="179"/>
      <c r="T716" s="179"/>
      <c r="U716" s="179"/>
      <c r="V716" s="179"/>
      <c r="W716" s="179"/>
      <c r="X716" s="179"/>
      <c r="Y716" s="179"/>
      <c r="Z716" s="179"/>
      <c r="AA716" s="179"/>
      <c r="AB716" s="179"/>
      <c r="AC716" s="179"/>
      <c r="AD716" s="179"/>
      <c r="AE716" s="179"/>
      <c r="AF716" s="179"/>
      <c r="AG716" s="179"/>
      <c r="AH716" s="179"/>
      <c r="AI716" s="179"/>
      <c r="AJ716" s="179"/>
      <c r="AK716" s="179"/>
      <c r="AL716" s="179"/>
      <c r="AM716" s="179"/>
      <c r="AN716" s="179"/>
      <c r="AO716" s="179"/>
      <c r="AP716" s="179"/>
      <c r="AQ716" s="179"/>
      <c r="AR716" s="179"/>
      <c r="AS716" s="179"/>
      <c r="AT716" s="179"/>
      <c r="AU716" s="179"/>
      <c r="AV716" s="179"/>
      <c r="AW716" s="179"/>
      <c r="AX716" s="179"/>
      <c r="AY716" s="179"/>
      <c r="AZ716" s="179"/>
      <c r="BA716" s="179"/>
      <c r="BB716" s="179"/>
      <c r="BC716" s="179"/>
      <c r="BD716" s="143"/>
      <c r="BE716" s="143"/>
      <c r="BF716" s="143"/>
      <c r="BG716" s="143"/>
      <c r="BH716" s="143"/>
      <c r="BI716" s="143"/>
      <c r="BJ716" s="143"/>
      <c r="BK716" s="143"/>
      <c r="BL716" s="143"/>
    </row>
    <row r="717" spans="1:64" x14ac:dyDescent="0.25">
      <c r="B717" s="179"/>
      <c r="C717" s="179"/>
      <c r="D717" s="179"/>
      <c r="E717" s="179"/>
      <c r="F717" s="179"/>
      <c r="G717" s="179"/>
      <c r="H717" s="179"/>
      <c r="I717" s="179"/>
      <c r="J717" s="179"/>
      <c r="K717" s="179"/>
      <c r="L717" s="179"/>
      <c r="M717" s="179"/>
      <c r="N717" s="179"/>
      <c r="O717" s="179"/>
      <c r="P717" s="179"/>
      <c r="Q717" s="179"/>
      <c r="R717" s="179"/>
      <c r="S717" s="179"/>
      <c r="T717" s="179"/>
      <c r="U717" s="179"/>
      <c r="V717" s="179"/>
      <c r="W717" s="179"/>
      <c r="X717" s="179"/>
      <c r="Y717" s="179"/>
      <c r="Z717" s="179"/>
      <c r="AA717" s="179"/>
      <c r="AB717" s="179"/>
      <c r="AC717" s="179"/>
      <c r="AD717" s="179"/>
      <c r="AE717" s="179"/>
      <c r="AF717" s="179"/>
      <c r="AG717" s="179"/>
      <c r="AH717" s="179"/>
      <c r="AI717" s="179"/>
      <c r="AJ717" s="179"/>
      <c r="AK717" s="179"/>
      <c r="AL717" s="179"/>
      <c r="AM717" s="179"/>
      <c r="AN717" s="179"/>
      <c r="AO717" s="179"/>
      <c r="AP717" s="179"/>
      <c r="AQ717" s="179"/>
      <c r="AR717" s="179"/>
      <c r="AS717" s="179"/>
      <c r="AT717" s="179"/>
      <c r="AU717" s="179"/>
      <c r="AV717" s="179"/>
      <c r="AW717" s="179"/>
      <c r="AX717" s="179"/>
      <c r="AY717" s="179"/>
      <c r="AZ717" s="179"/>
      <c r="BA717" s="179"/>
      <c r="BB717" s="179"/>
      <c r="BC717" s="179"/>
      <c r="BD717" s="143"/>
      <c r="BE717" s="143"/>
      <c r="BF717" s="143"/>
      <c r="BG717" s="143"/>
      <c r="BH717" s="143"/>
      <c r="BI717" s="143"/>
      <c r="BJ717" s="143"/>
      <c r="BK717" s="143"/>
      <c r="BL717" s="143"/>
    </row>
    <row r="718" spans="1:64" x14ac:dyDescent="0.25">
      <c r="B718" s="179"/>
      <c r="C718" s="179"/>
      <c r="D718" s="179"/>
      <c r="E718" s="179"/>
      <c r="F718" s="179"/>
      <c r="G718" s="179"/>
      <c r="H718" s="179"/>
      <c r="I718" s="179"/>
      <c r="J718" s="179"/>
      <c r="K718" s="179"/>
      <c r="L718" s="179"/>
      <c r="M718" s="179"/>
      <c r="N718" s="179"/>
      <c r="O718" s="179"/>
      <c r="P718" s="179"/>
      <c r="Q718" s="179"/>
      <c r="R718" s="179"/>
      <c r="S718" s="179"/>
      <c r="T718" s="179"/>
      <c r="U718" s="179"/>
      <c r="V718" s="179"/>
      <c r="W718" s="179"/>
      <c r="X718" s="179"/>
      <c r="Y718" s="179"/>
      <c r="Z718" s="179"/>
      <c r="AA718" s="179"/>
      <c r="AB718" s="179"/>
      <c r="AC718" s="179"/>
      <c r="AD718" s="179"/>
      <c r="AE718" s="179"/>
      <c r="AF718" s="179"/>
      <c r="AG718" s="179"/>
      <c r="AH718" s="179"/>
      <c r="AI718" s="179"/>
      <c r="AJ718" s="179"/>
      <c r="AK718" s="179"/>
      <c r="AL718" s="179"/>
      <c r="AM718" s="179"/>
      <c r="AN718" s="179"/>
      <c r="AO718" s="179"/>
      <c r="AP718" s="179"/>
      <c r="AQ718" s="179"/>
      <c r="AR718" s="179"/>
      <c r="AS718" s="179"/>
      <c r="AT718" s="179"/>
      <c r="AU718" s="179"/>
      <c r="AV718" s="179"/>
      <c r="AW718" s="179"/>
      <c r="AX718" s="179"/>
      <c r="AY718" s="179"/>
      <c r="AZ718" s="179"/>
      <c r="BA718" s="179"/>
      <c r="BB718" s="179"/>
      <c r="BC718" s="179"/>
      <c r="BD718" s="143"/>
      <c r="BE718" s="143"/>
      <c r="BF718" s="143"/>
      <c r="BG718" s="143"/>
      <c r="BH718" s="143"/>
      <c r="BI718" s="143"/>
      <c r="BJ718" s="143"/>
      <c r="BK718" s="143"/>
      <c r="BL718" s="143"/>
    </row>
    <row r="719" spans="1:64" x14ac:dyDescent="0.25">
      <c r="B719" s="179"/>
      <c r="C719" s="179"/>
      <c r="D719" s="179"/>
      <c r="E719" s="179"/>
      <c r="F719" s="179"/>
      <c r="G719" s="179"/>
      <c r="H719" s="179"/>
      <c r="I719" s="179"/>
      <c r="J719" s="179"/>
      <c r="K719" s="179"/>
      <c r="L719" s="179"/>
      <c r="M719" s="179"/>
      <c r="N719" s="179"/>
      <c r="O719" s="179"/>
      <c r="P719" s="179"/>
      <c r="Q719" s="179"/>
      <c r="R719" s="179"/>
      <c r="S719" s="179"/>
      <c r="T719" s="179"/>
      <c r="U719" s="179"/>
      <c r="V719" s="179"/>
      <c r="W719" s="179"/>
      <c r="X719" s="179"/>
      <c r="Y719" s="179"/>
      <c r="Z719" s="179"/>
      <c r="AA719" s="179"/>
      <c r="AB719" s="179"/>
      <c r="AC719" s="179"/>
      <c r="AD719" s="179"/>
      <c r="AE719" s="179"/>
      <c r="AF719" s="179"/>
      <c r="AG719" s="179"/>
      <c r="AH719" s="179"/>
      <c r="AI719" s="179"/>
      <c r="AJ719" s="179"/>
      <c r="AK719" s="179"/>
      <c r="AL719" s="179"/>
      <c r="AM719" s="179"/>
      <c r="AN719" s="179"/>
      <c r="AO719" s="179"/>
      <c r="AP719" s="179"/>
      <c r="AQ719" s="179"/>
      <c r="AR719" s="179"/>
      <c r="AS719" s="179"/>
      <c r="AT719" s="179"/>
      <c r="AU719" s="179"/>
      <c r="AV719" s="179"/>
      <c r="AW719" s="179"/>
      <c r="AX719" s="179"/>
      <c r="AY719" s="179"/>
      <c r="AZ719" s="179"/>
      <c r="BA719" s="179"/>
      <c r="BB719" s="179"/>
      <c r="BC719" s="179"/>
      <c r="BD719" s="143"/>
      <c r="BE719" s="143"/>
      <c r="BF719" s="143"/>
      <c r="BG719" s="143"/>
      <c r="BH719" s="143"/>
      <c r="BI719" s="143"/>
      <c r="BJ719" s="143"/>
      <c r="BK719" s="143"/>
      <c r="BL719" s="143"/>
    </row>
    <row r="720" spans="1:64" x14ac:dyDescent="0.25">
      <c r="B720" s="179"/>
      <c r="C720" s="179"/>
      <c r="D720" s="179"/>
      <c r="E720" s="179"/>
      <c r="F720" s="179"/>
      <c r="G720" s="179"/>
      <c r="H720" s="179"/>
      <c r="I720" s="179"/>
      <c r="J720" s="179"/>
      <c r="K720" s="179"/>
      <c r="L720" s="179"/>
      <c r="M720" s="179"/>
      <c r="N720" s="179"/>
      <c r="O720" s="179"/>
      <c r="P720" s="179"/>
      <c r="Q720" s="179"/>
      <c r="R720" s="179"/>
      <c r="S720" s="179"/>
      <c r="T720" s="179"/>
      <c r="U720" s="179"/>
      <c r="V720" s="179"/>
      <c r="W720" s="179"/>
      <c r="X720" s="179"/>
      <c r="Y720" s="179"/>
      <c r="Z720" s="179"/>
      <c r="AA720" s="179"/>
      <c r="AB720" s="179"/>
      <c r="AC720" s="179"/>
      <c r="AD720" s="179"/>
      <c r="AE720" s="179"/>
      <c r="AF720" s="179"/>
      <c r="AG720" s="179"/>
      <c r="AH720" s="179"/>
      <c r="AI720" s="179"/>
      <c r="AJ720" s="179"/>
      <c r="AK720" s="179"/>
      <c r="AL720" s="179"/>
      <c r="AM720" s="179"/>
      <c r="AN720" s="179"/>
      <c r="AO720" s="179"/>
      <c r="AP720" s="179"/>
      <c r="AQ720" s="179"/>
      <c r="AR720" s="179"/>
      <c r="AS720" s="179"/>
      <c r="AT720" s="179"/>
      <c r="AU720" s="179"/>
      <c r="AV720" s="179"/>
      <c r="AW720" s="179"/>
      <c r="AX720" s="179"/>
      <c r="AY720" s="179"/>
      <c r="AZ720" s="179"/>
      <c r="BA720" s="179"/>
      <c r="BB720" s="179"/>
      <c r="BC720" s="179"/>
      <c r="BD720" s="143"/>
      <c r="BE720" s="143"/>
      <c r="BF720" s="143"/>
      <c r="BG720" s="143"/>
      <c r="BH720" s="143"/>
      <c r="BI720" s="143"/>
      <c r="BJ720" s="143"/>
      <c r="BK720" s="143"/>
      <c r="BL720" s="143"/>
    </row>
    <row r="721" spans="2:64" x14ac:dyDescent="0.25">
      <c r="B721" s="179"/>
      <c r="C721" s="179"/>
      <c r="D721" s="179"/>
      <c r="E721" s="179"/>
      <c r="F721" s="179"/>
      <c r="G721" s="179"/>
      <c r="H721" s="179"/>
      <c r="I721" s="179"/>
      <c r="J721" s="179"/>
      <c r="K721" s="179"/>
      <c r="L721" s="179"/>
      <c r="M721" s="179"/>
      <c r="N721" s="179"/>
      <c r="O721" s="179"/>
      <c r="P721" s="179"/>
      <c r="Q721" s="179"/>
      <c r="R721" s="179"/>
      <c r="S721" s="179"/>
      <c r="T721" s="179"/>
      <c r="U721" s="179"/>
      <c r="V721" s="179"/>
      <c r="W721" s="179"/>
      <c r="X721" s="179"/>
      <c r="Y721" s="179"/>
      <c r="Z721" s="179"/>
      <c r="AA721" s="179"/>
      <c r="AB721" s="179"/>
      <c r="AC721" s="179"/>
      <c r="AD721" s="179"/>
      <c r="AE721" s="179"/>
      <c r="AF721" s="179"/>
      <c r="AG721" s="179"/>
      <c r="AH721" s="179"/>
      <c r="AI721" s="179"/>
      <c r="AJ721" s="179"/>
      <c r="AK721" s="179"/>
      <c r="AL721" s="179"/>
      <c r="AM721" s="179"/>
      <c r="AN721" s="179"/>
      <c r="AO721" s="179"/>
      <c r="AP721" s="179"/>
      <c r="AQ721" s="179"/>
      <c r="AR721" s="179"/>
      <c r="AS721" s="179"/>
      <c r="AT721" s="179"/>
      <c r="AU721" s="179"/>
      <c r="AV721" s="179"/>
      <c r="AW721" s="179"/>
      <c r="AX721" s="179"/>
      <c r="AY721" s="179"/>
      <c r="AZ721" s="179"/>
      <c r="BA721" s="179"/>
      <c r="BB721" s="179"/>
      <c r="BC721" s="179"/>
      <c r="BD721" s="143"/>
      <c r="BE721" s="143"/>
      <c r="BF721" s="143"/>
      <c r="BG721" s="143"/>
      <c r="BH721" s="143"/>
      <c r="BI721" s="143"/>
      <c r="BJ721" s="143"/>
      <c r="BK721" s="143"/>
      <c r="BL721" s="143"/>
    </row>
    <row r="722" spans="2:64" x14ac:dyDescent="0.25">
      <c r="B722" s="179"/>
      <c r="C722" s="179"/>
      <c r="D722" s="179"/>
      <c r="E722" s="179"/>
      <c r="F722" s="179"/>
      <c r="G722" s="179"/>
      <c r="H722" s="179"/>
      <c r="I722" s="179"/>
      <c r="J722" s="179"/>
      <c r="K722" s="179"/>
      <c r="L722" s="179"/>
      <c r="M722" s="179"/>
      <c r="N722" s="179"/>
      <c r="O722" s="179"/>
      <c r="P722" s="179"/>
      <c r="Q722" s="179"/>
      <c r="R722" s="179"/>
      <c r="S722" s="179"/>
      <c r="T722" s="179"/>
      <c r="U722" s="179"/>
      <c r="V722" s="179"/>
      <c r="W722" s="179"/>
      <c r="X722" s="179"/>
      <c r="Y722" s="179"/>
      <c r="Z722" s="179"/>
      <c r="AA722" s="179"/>
      <c r="AB722" s="179"/>
      <c r="AC722" s="179"/>
      <c r="AD722" s="179"/>
      <c r="AE722" s="179"/>
      <c r="AF722" s="179"/>
      <c r="AG722" s="179"/>
      <c r="AH722" s="179"/>
      <c r="AI722" s="179"/>
      <c r="AJ722" s="179"/>
      <c r="AK722" s="179"/>
      <c r="AL722" s="179"/>
      <c r="AM722" s="179"/>
      <c r="AN722" s="179"/>
      <c r="AO722" s="179"/>
      <c r="AP722" s="179"/>
      <c r="AQ722" s="179"/>
      <c r="AR722" s="179"/>
      <c r="AS722" s="179"/>
      <c r="AT722" s="179"/>
      <c r="AU722" s="179"/>
      <c r="AV722" s="179"/>
      <c r="AW722" s="179"/>
      <c r="AX722" s="179"/>
      <c r="AY722" s="179"/>
      <c r="AZ722" s="179"/>
      <c r="BA722" s="179"/>
      <c r="BB722" s="179"/>
      <c r="BC722" s="179"/>
      <c r="BD722" s="143"/>
      <c r="BE722" s="143"/>
      <c r="BF722" s="143"/>
      <c r="BG722" s="143"/>
      <c r="BH722" s="143"/>
      <c r="BI722" s="143"/>
      <c r="BJ722" s="143"/>
      <c r="BK722" s="143"/>
      <c r="BL722" s="143"/>
    </row>
    <row r="723" spans="2:64" x14ac:dyDescent="0.25">
      <c r="B723" s="179"/>
      <c r="C723" s="179"/>
      <c r="D723" s="179"/>
      <c r="E723" s="179"/>
      <c r="F723" s="179"/>
      <c r="G723" s="179"/>
      <c r="H723" s="179"/>
      <c r="I723" s="179"/>
      <c r="J723" s="179"/>
      <c r="K723" s="179"/>
      <c r="L723" s="179"/>
      <c r="M723" s="179"/>
      <c r="N723" s="179"/>
      <c r="O723" s="179"/>
      <c r="P723" s="179"/>
      <c r="Q723" s="179"/>
      <c r="R723" s="179"/>
      <c r="S723" s="179"/>
      <c r="T723" s="179"/>
      <c r="U723" s="179"/>
      <c r="V723" s="179"/>
      <c r="W723" s="179"/>
      <c r="X723" s="179"/>
      <c r="Y723" s="179"/>
      <c r="Z723" s="179"/>
      <c r="AA723" s="179"/>
      <c r="AB723" s="179"/>
      <c r="AC723" s="179"/>
      <c r="AD723" s="179"/>
      <c r="AE723" s="179"/>
      <c r="AF723" s="179"/>
      <c r="AG723" s="179"/>
      <c r="AH723" s="179"/>
      <c r="AI723" s="179"/>
      <c r="AJ723" s="179"/>
      <c r="AK723" s="179"/>
      <c r="AL723" s="179"/>
      <c r="AM723" s="179"/>
      <c r="AN723" s="179"/>
      <c r="AO723" s="179"/>
      <c r="AP723" s="179"/>
      <c r="AQ723" s="179"/>
      <c r="AR723" s="179"/>
      <c r="AS723" s="179"/>
      <c r="AT723" s="179"/>
      <c r="AU723" s="179"/>
      <c r="AV723" s="179"/>
      <c r="AW723" s="179"/>
      <c r="AX723" s="179"/>
      <c r="AY723" s="179"/>
      <c r="AZ723" s="179"/>
      <c r="BA723" s="179"/>
      <c r="BB723" s="179"/>
      <c r="BC723" s="179"/>
      <c r="BD723" s="143"/>
      <c r="BE723" s="143"/>
      <c r="BF723" s="143"/>
      <c r="BG723" s="143"/>
      <c r="BH723" s="143"/>
      <c r="BI723" s="143"/>
      <c r="BJ723" s="143"/>
      <c r="BK723" s="143"/>
      <c r="BL723" s="143"/>
    </row>
    <row r="724" spans="2:64" x14ac:dyDescent="0.25">
      <c r="B724" s="179"/>
      <c r="C724" s="179"/>
      <c r="D724" s="179"/>
      <c r="E724" s="179"/>
      <c r="F724" s="179"/>
      <c r="G724" s="179"/>
      <c r="H724" s="179"/>
      <c r="I724" s="179"/>
      <c r="J724" s="179"/>
      <c r="K724" s="179"/>
      <c r="L724" s="179"/>
      <c r="M724" s="179"/>
      <c r="N724" s="179"/>
      <c r="O724" s="179"/>
      <c r="P724" s="179"/>
      <c r="Q724" s="179"/>
      <c r="R724" s="179"/>
      <c r="S724" s="179"/>
      <c r="T724" s="179"/>
      <c r="U724" s="179"/>
      <c r="V724" s="179"/>
      <c r="W724" s="179"/>
      <c r="X724" s="179"/>
      <c r="Y724" s="179"/>
      <c r="Z724" s="179"/>
      <c r="AA724" s="179"/>
      <c r="AB724" s="179"/>
      <c r="AC724" s="179"/>
      <c r="AD724" s="179"/>
      <c r="AE724" s="179"/>
      <c r="AF724" s="179"/>
      <c r="AG724" s="179"/>
      <c r="AH724" s="179"/>
      <c r="AI724" s="179"/>
      <c r="AJ724" s="179"/>
      <c r="AK724" s="179"/>
      <c r="AL724" s="179"/>
      <c r="AM724" s="179"/>
      <c r="AN724" s="179"/>
      <c r="AO724" s="179"/>
      <c r="AP724" s="179"/>
      <c r="AQ724" s="179"/>
      <c r="AR724" s="179"/>
      <c r="AS724" s="179"/>
      <c r="AT724" s="179"/>
      <c r="AU724" s="179"/>
      <c r="AV724" s="179"/>
      <c r="AW724" s="179"/>
      <c r="AX724" s="179"/>
      <c r="AY724" s="179"/>
      <c r="AZ724" s="179"/>
      <c r="BA724" s="179"/>
      <c r="BB724" s="179"/>
      <c r="BC724" s="179"/>
      <c r="BD724" s="143"/>
      <c r="BE724" s="143"/>
      <c r="BF724" s="143"/>
      <c r="BG724" s="143"/>
      <c r="BH724" s="143"/>
      <c r="BI724" s="143"/>
      <c r="BJ724" s="143"/>
      <c r="BK724" s="143"/>
      <c r="BL724" s="143"/>
    </row>
    <row r="725" spans="2:64" x14ac:dyDescent="0.25">
      <c r="B725" s="179"/>
      <c r="C725" s="179"/>
      <c r="D725" s="179"/>
      <c r="E725" s="179"/>
      <c r="F725" s="179"/>
      <c r="G725" s="179"/>
      <c r="H725" s="179"/>
      <c r="I725" s="179"/>
      <c r="J725" s="179"/>
      <c r="K725" s="179"/>
      <c r="L725" s="179"/>
      <c r="M725" s="179"/>
      <c r="N725" s="179"/>
      <c r="O725" s="179"/>
      <c r="P725" s="179"/>
      <c r="Q725" s="179"/>
      <c r="R725" s="179"/>
      <c r="S725" s="179"/>
      <c r="T725" s="179"/>
      <c r="U725" s="179"/>
      <c r="V725" s="179"/>
      <c r="W725" s="179"/>
      <c r="X725" s="179"/>
      <c r="Y725" s="179"/>
      <c r="Z725" s="179"/>
      <c r="AA725" s="179"/>
      <c r="AB725" s="179"/>
      <c r="AC725" s="179"/>
      <c r="AD725" s="179"/>
      <c r="AE725" s="179"/>
      <c r="AF725" s="179"/>
      <c r="AG725" s="179"/>
      <c r="AH725" s="179"/>
      <c r="AI725" s="179"/>
      <c r="AJ725" s="179"/>
      <c r="AK725" s="179"/>
      <c r="AL725" s="179"/>
      <c r="AM725" s="179"/>
      <c r="AN725" s="179"/>
      <c r="AO725" s="179"/>
      <c r="AP725" s="179"/>
      <c r="AQ725" s="179"/>
      <c r="AR725" s="179"/>
      <c r="AS725" s="179"/>
      <c r="AT725" s="179"/>
      <c r="AU725" s="179"/>
      <c r="AV725" s="179"/>
      <c r="AW725" s="179"/>
      <c r="AX725" s="179"/>
      <c r="AY725" s="179"/>
      <c r="AZ725" s="179"/>
      <c r="BA725" s="179"/>
      <c r="BB725" s="179"/>
      <c r="BC725" s="179"/>
      <c r="BD725" s="143"/>
      <c r="BE725" s="143"/>
      <c r="BF725" s="143"/>
      <c r="BG725" s="143"/>
      <c r="BH725" s="143"/>
      <c r="BI725" s="143"/>
      <c r="BJ725" s="143"/>
      <c r="BK725" s="143"/>
      <c r="BL725" s="143"/>
    </row>
    <row r="726" spans="2:64" x14ac:dyDescent="0.25">
      <c r="B726" s="179"/>
      <c r="C726" s="179"/>
      <c r="D726" s="179"/>
      <c r="E726" s="179"/>
      <c r="F726" s="179"/>
      <c r="G726" s="179"/>
      <c r="H726" s="179"/>
      <c r="I726" s="179"/>
      <c r="J726" s="179"/>
      <c r="K726" s="179"/>
      <c r="L726" s="179"/>
      <c r="M726" s="179"/>
      <c r="N726" s="179"/>
      <c r="O726" s="179"/>
      <c r="P726" s="179"/>
      <c r="Q726" s="179"/>
      <c r="R726" s="179"/>
      <c r="S726" s="179"/>
      <c r="T726" s="179"/>
      <c r="U726" s="179"/>
      <c r="V726" s="179"/>
      <c r="W726" s="179"/>
      <c r="X726" s="179"/>
      <c r="Y726" s="179"/>
      <c r="Z726" s="179"/>
      <c r="AA726" s="179"/>
      <c r="AB726" s="179"/>
      <c r="AC726" s="179"/>
      <c r="AD726" s="179"/>
      <c r="AE726" s="179"/>
      <c r="AF726" s="179"/>
      <c r="AG726" s="179"/>
      <c r="AH726" s="179"/>
      <c r="AI726" s="179"/>
      <c r="AJ726" s="179"/>
      <c r="AK726" s="179"/>
      <c r="AL726" s="179"/>
      <c r="AM726" s="179"/>
      <c r="AN726" s="179"/>
      <c r="AO726" s="179"/>
      <c r="AP726" s="179"/>
      <c r="AQ726" s="179"/>
      <c r="AR726" s="179"/>
      <c r="AS726" s="179"/>
      <c r="AT726" s="179"/>
      <c r="AU726" s="179"/>
      <c r="AV726" s="179"/>
      <c r="AW726" s="179"/>
      <c r="AX726" s="179"/>
      <c r="AY726" s="179"/>
      <c r="AZ726" s="179"/>
      <c r="BA726" s="179"/>
      <c r="BB726" s="179"/>
      <c r="BC726" s="179"/>
      <c r="BD726" s="143"/>
      <c r="BE726" s="143"/>
      <c r="BF726" s="143"/>
      <c r="BG726" s="143"/>
      <c r="BH726" s="143"/>
      <c r="BI726" s="143"/>
      <c r="BJ726" s="143"/>
      <c r="BK726" s="143"/>
      <c r="BL726" s="143"/>
    </row>
    <row r="727" spans="2:64" x14ac:dyDescent="0.25">
      <c r="B727" s="179"/>
      <c r="C727" s="179"/>
      <c r="D727" s="179"/>
      <c r="E727" s="179"/>
      <c r="F727" s="179"/>
      <c r="G727" s="179"/>
      <c r="H727" s="179"/>
      <c r="I727" s="179"/>
      <c r="J727" s="179"/>
      <c r="K727" s="179"/>
      <c r="L727" s="179"/>
      <c r="M727" s="179"/>
      <c r="N727" s="179"/>
      <c r="O727" s="179"/>
      <c r="P727" s="179"/>
      <c r="Q727" s="179"/>
      <c r="R727" s="179"/>
      <c r="S727" s="179"/>
      <c r="T727" s="179"/>
      <c r="U727" s="179"/>
      <c r="V727" s="179"/>
      <c r="W727" s="179"/>
      <c r="X727" s="179"/>
      <c r="Y727" s="179"/>
      <c r="Z727" s="179"/>
      <c r="AA727" s="179"/>
      <c r="AB727" s="179"/>
      <c r="AC727" s="179"/>
      <c r="AD727" s="179"/>
      <c r="AE727" s="179"/>
      <c r="AF727" s="179"/>
      <c r="AG727" s="179"/>
      <c r="AH727" s="179"/>
      <c r="AI727" s="179"/>
      <c r="AJ727" s="179"/>
      <c r="AK727" s="179"/>
      <c r="AL727" s="179"/>
      <c r="AM727" s="179"/>
      <c r="AN727" s="179"/>
      <c r="AO727" s="179"/>
      <c r="AP727" s="179"/>
      <c r="AQ727" s="179"/>
      <c r="AR727" s="179"/>
      <c r="AS727" s="179"/>
      <c r="AT727" s="179"/>
      <c r="AU727" s="179"/>
      <c r="AV727" s="179"/>
      <c r="AW727" s="179"/>
      <c r="AX727" s="179"/>
      <c r="AY727" s="179"/>
      <c r="AZ727" s="179"/>
      <c r="BA727" s="179"/>
      <c r="BB727" s="179"/>
      <c r="BC727" s="179"/>
    </row>
    <row r="728" spans="2:64" x14ac:dyDescent="0.25">
      <c r="B728" s="179"/>
      <c r="C728" s="179"/>
      <c r="D728" s="179"/>
      <c r="E728" s="179"/>
      <c r="F728" s="179"/>
      <c r="G728" s="179"/>
      <c r="H728" s="179"/>
      <c r="I728" s="179"/>
      <c r="J728" s="179"/>
      <c r="K728" s="179"/>
      <c r="L728" s="179"/>
      <c r="M728" s="179"/>
      <c r="N728" s="179"/>
      <c r="O728" s="179"/>
      <c r="P728" s="179"/>
      <c r="Q728" s="179"/>
      <c r="R728" s="179"/>
      <c r="S728" s="179"/>
      <c r="T728" s="179"/>
      <c r="U728" s="179"/>
      <c r="V728" s="179"/>
      <c r="W728" s="179"/>
      <c r="X728" s="179"/>
      <c r="Y728" s="179"/>
      <c r="Z728" s="179"/>
      <c r="AA728" s="179"/>
      <c r="AB728" s="179"/>
      <c r="AC728" s="179"/>
      <c r="AD728" s="179"/>
      <c r="AE728" s="179"/>
      <c r="AF728" s="179"/>
      <c r="AG728" s="179"/>
      <c r="AH728" s="179"/>
      <c r="AI728" s="179"/>
      <c r="AJ728" s="179"/>
      <c r="AK728" s="179"/>
      <c r="AL728" s="179"/>
      <c r="AM728" s="179"/>
      <c r="AN728" s="179"/>
      <c r="AO728" s="179"/>
      <c r="AP728" s="179"/>
      <c r="AQ728" s="179"/>
      <c r="AR728" s="179"/>
      <c r="AS728" s="179"/>
      <c r="AT728" s="179"/>
      <c r="AU728" s="179"/>
      <c r="AV728" s="179"/>
      <c r="AW728" s="179"/>
      <c r="AX728" s="179"/>
      <c r="AY728" s="179"/>
      <c r="AZ728" s="179"/>
      <c r="BA728" s="179"/>
      <c r="BB728" s="179"/>
      <c r="BC728" s="179"/>
    </row>
    <row r="729" spans="2:64" x14ac:dyDescent="0.25">
      <c r="B729" s="179"/>
      <c r="C729" s="179"/>
      <c r="D729" s="179"/>
      <c r="E729" s="179"/>
      <c r="F729" s="179"/>
      <c r="G729" s="179"/>
      <c r="H729" s="179"/>
      <c r="I729" s="179"/>
      <c r="J729" s="179"/>
      <c r="K729" s="179"/>
      <c r="L729" s="179"/>
      <c r="M729" s="179"/>
      <c r="N729" s="179"/>
      <c r="O729" s="179"/>
      <c r="P729" s="179"/>
      <c r="Q729" s="179"/>
      <c r="R729" s="179"/>
      <c r="S729" s="179"/>
      <c r="T729" s="179"/>
      <c r="U729" s="179"/>
      <c r="V729" s="179"/>
      <c r="W729" s="179"/>
      <c r="X729" s="179"/>
      <c r="Y729" s="179"/>
      <c r="Z729" s="179"/>
      <c r="AA729" s="179"/>
      <c r="AB729" s="179"/>
      <c r="AC729" s="179"/>
      <c r="AD729" s="179"/>
      <c r="AE729" s="179"/>
      <c r="AF729" s="179"/>
      <c r="AG729" s="179"/>
      <c r="AH729" s="179"/>
      <c r="AI729" s="179"/>
      <c r="AJ729" s="179"/>
      <c r="AK729" s="179"/>
      <c r="AL729" s="179"/>
      <c r="AM729" s="179"/>
      <c r="AN729" s="179"/>
      <c r="AO729" s="179"/>
      <c r="AP729" s="179"/>
      <c r="AQ729" s="179"/>
      <c r="AR729" s="179"/>
      <c r="AS729" s="179"/>
      <c r="AT729" s="179"/>
      <c r="AU729" s="179"/>
      <c r="AV729" s="179"/>
      <c r="AW729" s="179"/>
      <c r="AX729" s="179"/>
      <c r="AY729" s="179"/>
      <c r="AZ729" s="179"/>
      <c r="BA729" s="179"/>
      <c r="BB729" s="179"/>
      <c r="BC729" s="179"/>
    </row>
    <row r="730" spans="2:64" x14ac:dyDescent="0.25">
      <c r="B730" s="179"/>
      <c r="C730" s="179"/>
      <c r="D730" s="179"/>
      <c r="E730" s="179"/>
      <c r="F730" s="179"/>
      <c r="G730" s="179"/>
      <c r="H730" s="179"/>
      <c r="I730" s="179"/>
      <c r="J730" s="179"/>
      <c r="K730" s="179"/>
      <c r="L730" s="179"/>
      <c r="M730" s="179"/>
      <c r="N730" s="179"/>
      <c r="O730" s="179"/>
      <c r="P730" s="179"/>
      <c r="Q730" s="179"/>
      <c r="R730" s="179"/>
      <c r="S730" s="179"/>
      <c r="T730" s="179"/>
      <c r="U730" s="179"/>
      <c r="V730" s="179"/>
      <c r="W730" s="179"/>
      <c r="X730" s="179"/>
      <c r="Y730" s="179"/>
      <c r="Z730" s="179"/>
      <c r="AA730" s="179"/>
      <c r="AB730" s="179"/>
      <c r="AC730" s="179"/>
      <c r="AD730" s="179"/>
      <c r="AE730" s="179"/>
      <c r="AF730" s="179"/>
      <c r="AG730" s="179"/>
      <c r="AH730" s="179"/>
      <c r="AI730" s="179"/>
      <c r="AJ730" s="179"/>
      <c r="AK730" s="179"/>
      <c r="AL730" s="179"/>
      <c r="AM730" s="179"/>
      <c r="AN730" s="179"/>
      <c r="AO730" s="179"/>
      <c r="AP730" s="179"/>
      <c r="AQ730" s="179"/>
      <c r="AR730" s="179"/>
      <c r="AS730" s="179"/>
      <c r="AT730" s="179"/>
      <c r="AU730" s="179"/>
      <c r="AV730" s="179"/>
      <c r="AW730" s="179"/>
      <c r="AX730" s="179"/>
      <c r="AY730" s="179"/>
      <c r="AZ730" s="179"/>
      <c r="BA730" s="179"/>
      <c r="BB730" s="179"/>
      <c r="BC730" s="179"/>
    </row>
    <row r="731" spans="2:64" x14ac:dyDescent="0.25">
      <c r="B731" s="179"/>
      <c r="C731" s="179"/>
      <c r="D731" s="179"/>
      <c r="E731" s="179"/>
      <c r="F731" s="179"/>
      <c r="G731" s="179"/>
      <c r="H731" s="179"/>
      <c r="I731" s="179"/>
      <c r="J731" s="179"/>
      <c r="K731" s="179"/>
      <c r="L731" s="179"/>
      <c r="M731" s="179"/>
      <c r="N731" s="179"/>
      <c r="O731" s="179"/>
      <c r="P731" s="179"/>
      <c r="Q731" s="179"/>
      <c r="R731" s="179"/>
      <c r="S731" s="179"/>
      <c r="T731" s="179"/>
      <c r="U731" s="179"/>
      <c r="V731" s="179"/>
      <c r="W731" s="179"/>
      <c r="X731" s="179"/>
      <c r="Y731" s="179"/>
      <c r="Z731" s="179"/>
      <c r="AA731" s="179"/>
      <c r="AB731" s="179"/>
      <c r="AC731" s="179"/>
      <c r="AD731" s="179"/>
      <c r="AE731" s="179"/>
      <c r="AF731" s="179"/>
      <c r="AG731" s="179"/>
      <c r="AH731" s="179"/>
      <c r="AI731" s="179"/>
      <c r="AJ731" s="179"/>
      <c r="AK731" s="179"/>
      <c r="AL731" s="179"/>
      <c r="AM731" s="179"/>
      <c r="AN731" s="179"/>
      <c r="AO731" s="179"/>
      <c r="AP731" s="179"/>
      <c r="AQ731" s="179"/>
      <c r="AR731" s="179"/>
      <c r="AS731" s="179"/>
      <c r="AT731" s="179"/>
      <c r="AU731" s="179"/>
      <c r="AV731" s="179"/>
      <c r="AW731" s="179"/>
      <c r="AX731" s="179"/>
      <c r="AY731" s="179"/>
      <c r="AZ731" s="179"/>
      <c r="BA731" s="179"/>
      <c r="BB731" s="179"/>
      <c r="BC731" s="179"/>
    </row>
    <row r="732" spans="2:64" x14ac:dyDescent="0.25">
      <c r="B732" s="179"/>
      <c r="C732" s="179"/>
      <c r="D732" s="179"/>
      <c r="E732" s="179"/>
      <c r="F732" s="179"/>
      <c r="G732" s="179"/>
      <c r="H732" s="179"/>
      <c r="I732" s="179"/>
      <c r="J732" s="179"/>
      <c r="K732" s="179"/>
      <c r="L732" s="179"/>
      <c r="M732" s="179"/>
      <c r="N732" s="179"/>
      <c r="O732" s="179"/>
      <c r="P732" s="179"/>
      <c r="Q732" s="179"/>
      <c r="R732" s="179"/>
      <c r="S732" s="179"/>
      <c r="T732" s="179"/>
      <c r="U732" s="179"/>
      <c r="V732" s="179"/>
      <c r="W732" s="179"/>
      <c r="X732" s="179"/>
      <c r="Y732" s="179"/>
      <c r="Z732" s="179"/>
      <c r="AA732" s="179"/>
      <c r="AB732" s="179"/>
      <c r="AC732" s="179"/>
      <c r="AD732" s="179"/>
      <c r="AE732" s="179"/>
      <c r="AF732" s="179"/>
      <c r="AG732" s="179"/>
      <c r="AH732" s="179"/>
      <c r="AI732" s="179"/>
      <c r="AJ732" s="179"/>
      <c r="AK732" s="179"/>
      <c r="AL732" s="179"/>
      <c r="AM732" s="179"/>
      <c r="AN732" s="179"/>
      <c r="AO732" s="179"/>
      <c r="AP732" s="179"/>
      <c r="AQ732" s="179"/>
      <c r="AR732" s="179"/>
      <c r="AS732" s="179"/>
      <c r="AT732" s="179"/>
      <c r="AU732" s="179"/>
      <c r="AV732" s="179"/>
      <c r="AW732" s="179"/>
      <c r="AX732" s="179"/>
      <c r="AY732" s="179"/>
      <c r="AZ732" s="179"/>
      <c r="BA732" s="179"/>
      <c r="BB732" s="179"/>
      <c r="BC732" s="179"/>
    </row>
    <row r="733" spans="2:64" x14ac:dyDescent="0.25">
      <c r="B733" s="179"/>
      <c r="C733" s="179"/>
      <c r="D733" s="179"/>
      <c r="E733" s="179"/>
      <c r="F733" s="179"/>
      <c r="G733" s="179"/>
      <c r="H733" s="179"/>
      <c r="I733" s="179"/>
      <c r="J733" s="179"/>
      <c r="K733" s="179"/>
      <c r="L733" s="179"/>
      <c r="M733" s="179"/>
      <c r="N733" s="179"/>
      <c r="O733" s="179"/>
      <c r="P733" s="179"/>
      <c r="Q733" s="179"/>
      <c r="R733" s="179"/>
      <c r="S733" s="179"/>
      <c r="T733" s="179"/>
      <c r="U733" s="179"/>
      <c r="V733" s="179"/>
      <c r="W733" s="179"/>
      <c r="X733" s="179"/>
      <c r="Y733" s="179"/>
      <c r="Z733" s="179"/>
      <c r="AA733" s="179"/>
      <c r="AB733" s="179"/>
      <c r="AC733" s="179"/>
      <c r="AD733" s="179"/>
      <c r="AE733" s="179"/>
      <c r="AF733" s="179"/>
      <c r="AG733" s="179"/>
      <c r="AH733" s="179"/>
      <c r="AI733" s="179"/>
      <c r="AJ733" s="179"/>
      <c r="AK733" s="179"/>
      <c r="AL733" s="179"/>
      <c r="AM733" s="179"/>
      <c r="AN733" s="179"/>
      <c r="AO733" s="179"/>
      <c r="AP733" s="179"/>
      <c r="AQ733" s="179"/>
      <c r="AR733" s="179"/>
      <c r="AS733" s="179"/>
      <c r="AT733" s="179"/>
      <c r="AU733" s="179"/>
      <c r="AV733" s="179"/>
      <c r="AW733" s="179"/>
      <c r="AX733" s="179"/>
      <c r="AY733" s="179"/>
      <c r="AZ733" s="179"/>
      <c r="BA733" s="179"/>
      <c r="BB733" s="179"/>
      <c r="BC733" s="179"/>
    </row>
    <row r="734" spans="2:64" x14ac:dyDescent="0.25">
      <c r="B734" s="179"/>
      <c r="C734" s="179"/>
      <c r="D734" s="179"/>
      <c r="E734" s="179"/>
      <c r="F734" s="179"/>
      <c r="G734" s="179"/>
      <c r="H734" s="179"/>
      <c r="I734" s="179"/>
      <c r="J734" s="179"/>
      <c r="K734" s="179"/>
      <c r="L734" s="179"/>
      <c r="M734" s="179"/>
      <c r="N734" s="179"/>
      <c r="O734" s="179"/>
      <c r="P734" s="179"/>
      <c r="Q734" s="179"/>
      <c r="R734" s="179"/>
      <c r="S734" s="179"/>
      <c r="T734" s="179"/>
      <c r="U734" s="179"/>
      <c r="V734" s="179"/>
      <c r="W734" s="179"/>
      <c r="X734" s="179"/>
      <c r="Y734" s="179"/>
      <c r="Z734" s="179"/>
      <c r="AA734" s="179"/>
      <c r="AB734" s="179"/>
      <c r="AC734" s="179"/>
      <c r="AD734" s="179"/>
      <c r="AE734" s="179"/>
      <c r="AF734" s="179"/>
      <c r="AG734" s="179"/>
      <c r="AH734" s="179"/>
      <c r="AI734" s="179"/>
      <c r="AJ734" s="179"/>
      <c r="AK734" s="179"/>
      <c r="AL734" s="179"/>
      <c r="AM734" s="179"/>
      <c r="AN734" s="179"/>
      <c r="AO734" s="179"/>
      <c r="AP734" s="179"/>
      <c r="AQ734" s="179"/>
      <c r="AR734" s="179"/>
      <c r="AS734" s="179"/>
      <c r="AT734" s="179"/>
      <c r="AU734" s="179"/>
      <c r="AV734" s="179"/>
      <c r="AW734" s="179"/>
      <c r="AX734" s="179"/>
      <c r="AY734" s="179"/>
      <c r="AZ734" s="179"/>
      <c r="BA734" s="179"/>
      <c r="BB734" s="179"/>
      <c r="BC734" s="179"/>
    </row>
    <row r="735" spans="2:64" x14ac:dyDescent="0.25">
      <c r="B735" s="179"/>
      <c r="C735" s="179"/>
      <c r="D735" s="179"/>
      <c r="E735" s="179"/>
      <c r="F735" s="179"/>
      <c r="G735" s="179"/>
      <c r="H735" s="179"/>
      <c r="I735" s="179"/>
      <c r="J735" s="179"/>
      <c r="K735" s="179"/>
      <c r="L735" s="179"/>
      <c r="M735" s="179"/>
      <c r="N735" s="179"/>
      <c r="O735" s="179"/>
      <c r="P735" s="179"/>
      <c r="Q735" s="179"/>
      <c r="R735" s="179"/>
      <c r="S735" s="179"/>
      <c r="T735" s="179"/>
      <c r="U735" s="179"/>
      <c r="V735" s="179"/>
      <c r="W735" s="179"/>
      <c r="X735" s="179"/>
      <c r="Y735" s="179"/>
      <c r="Z735" s="179"/>
      <c r="AA735" s="179"/>
      <c r="AB735" s="179"/>
      <c r="AC735" s="179"/>
      <c r="AD735" s="179"/>
      <c r="AE735" s="179"/>
      <c r="AF735" s="179"/>
      <c r="AG735" s="179"/>
      <c r="AH735" s="179"/>
      <c r="AI735" s="179"/>
      <c r="AJ735" s="179"/>
      <c r="AK735" s="179"/>
      <c r="AL735" s="179"/>
      <c r="AM735" s="179"/>
      <c r="AN735" s="179"/>
      <c r="AO735" s="179"/>
      <c r="AP735" s="179"/>
      <c r="AQ735" s="179"/>
      <c r="AR735" s="179"/>
      <c r="AS735" s="179"/>
      <c r="AT735" s="179"/>
      <c r="AU735" s="179"/>
      <c r="AV735" s="179"/>
      <c r="AW735" s="179"/>
      <c r="AX735" s="179"/>
      <c r="AY735" s="179"/>
      <c r="AZ735" s="179"/>
      <c r="BA735" s="179"/>
      <c r="BB735" s="179"/>
      <c r="BC735" s="179"/>
    </row>
    <row r="736" spans="2:64" x14ac:dyDescent="0.25">
      <c r="B736" s="179"/>
      <c r="C736" s="179"/>
      <c r="D736" s="179"/>
      <c r="E736" s="179"/>
      <c r="F736" s="179"/>
      <c r="G736" s="179"/>
      <c r="H736" s="179"/>
      <c r="I736" s="179"/>
      <c r="J736" s="179"/>
      <c r="K736" s="179"/>
      <c r="L736" s="179"/>
      <c r="M736" s="179"/>
      <c r="N736" s="179"/>
      <c r="O736" s="179"/>
      <c r="P736" s="179"/>
      <c r="Q736" s="179"/>
      <c r="R736" s="179"/>
      <c r="S736" s="179"/>
      <c r="T736" s="179"/>
      <c r="U736" s="179"/>
      <c r="V736" s="179"/>
      <c r="W736" s="179"/>
      <c r="X736" s="179"/>
      <c r="Y736" s="179"/>
      <c r="Z736" s="179"/>
      <c r="AA736" s="179"/>
      <c r="AB736" s="179"/>
      <c r="AC736" s="179"/>
      <c r="AD736" s="179"/>
      <c r="AE736" s="179"/>
      <c r="AF736" s="179"/>
      <c r="AG736" s="179"/>
      <c r="AH736" s="179"/>
      <c r="AI736" s="179"/>
      <c r="AJ736" s="179"/>
      <c r="AK736" s="179"/>
      <c r="AL736" s="179"/>
      <c r="AM736" s="179"/>
      <c r="AN736" s="179"/>
      <c r="AO736" s="179"/>
      <c r="AP736" s="179"/>
      <c r="AQ736" s="179"/>
      <c r="AR736" s="179"/>
      <c r="AS736" s="179"/>
      <c r="AT736" s="179"/>
      <c r="AU736" s="179"/>
      <c r="AV736" s="179"/>
      <c r="AW736" s="179"/>
      <c r="AX736" s="179"/>
      <c r="AY736" s="179"/>
      <c r="AZ736" s="179"/>
      <c r="BA736" s="179"/>
      <c r="BB736" s="179"/>
      <c r="BC736" s="179"/>
    </row>
    <row r="737" spans="2:55" x14ac:dyDescent="0.25">
      <c r="B737" s="179"/>
      <c r="C737" s="179"/>
      <c r="D737" s="179"/>
      <c r="E737" s="179"/>
      <c r="F737" s="179"/>
      <c r="G737" s="179"/>
      <c r="H737" s="179"/>
      <c r="I737" s="179"/>
      <c r="J737" s="179"/>
      <c r="K737" s="179"/>
      <c r="L737" s="179"/>
      <c r="M737" s="179"/>
      <c r="N737" s="179"/>
      <c r="O737" s="179"/>
      <c r="P737" s="179"/>
      <c r="Q737" s="179"/>
      <c r="R737" s="179"/>
      <c r="S737" s="179"/>
      <c r="T737" s="179"/>
      <c r="U737" s="179"/>
      <c r="V737" s="179"/>
      <c r="W737" s="179"/>
      <c r="X737" s="179"/>
      <c r="Y737" s="179"/>
      <c r="Z737" s="179"/>
      <c r="AA737" s="179"/>
      <c r="AB737" s="179"/>
      <c r="AC737" s="179"/>
      <c r="AD737" s="179"/>
      <c r="AE737" s="179"/>
      <c r="AF737" s="179"/>
      <c r="AG737" s="179"/>
      <c r="AH737" s="179"/>
      <c r="AI737" s="179"/>
      <c r="AJ737" s="179"/>
      <c r="AK737" s="179"/>
      <c r="AL737" s="179"/>
      <c r="AM737" s="179"/>
      <c r="AN737" s="179"/>
      <c r="AO737" s="179"/>
      <c r="AP737" s="179"/>
      <c r="AQ737" s="179"/>
      <c r="AR737" s="179"/>
      <c r="AS737" s="179"/>
      <c r="AT737" s="179"/>
      <c r="AU737" s="179"/>
      <c r="AV737" s="179"/>
      <c r="AW737" s="179"/>
      <c r="AX737" s="179"/>
      <c r="AY737" s="179"/>
      <c r="AZ737" s="179"/>
      <c r="BA737" s="179"/>
      <c r="BB737" s="179"/>
      <c r="BC737" s="179"/>
    </row>
    <row r="738" spans="2:55" x14ac:dyDescent="0.25">
      <c r="B738" s="179"/>
      <c r="C738" s="179"/>
      <c r="D738" s="179"/>
      <c r="E738" s="179"/>
      <c r="F738" s="179"/>
      <c r="G738" s="179"/>
      <c r="H738" s="179"/>
      <c r="I738" s="179"/>
      <c r="J738" s="179"/>
      <c r="K738" s="179"/>
      <c r="L738" s="179"/>
      <c r="M738" s="179"/>
      <c r="N738" s="179"/>
      <c r="O738" s="179"/>
      <c r="P738" s="179"/>
      <c r="Q738" s="179"/>
      <c r="R738" s="179"/>
      <c r="S738" s="179"/>
      <c r="T738" s="179"/>
      <c r="U738" s="179"/>
      <c r="V738" s="179"/>
      <c r="W738" s="179"/>
      <c r="X738" s="179"/>
      <c r="Y738" s="179"/>
      <c r="Z738" s="179"/>
      <c r="AA738" s="179"/>
      <c r="AB738" s="179"/>
      <c r="AC738" s="179"/>
      <c r="AD738" s="179"/>
      <c r="AE738" s="179"/>
      <c r="AF738" s="179"/>
      <c r="AG738" s="179"/>
      <c r="AH738" s="179"/>
      <c r="AI738" s="179"/>
      <c r="AJ738" s="179"/>
      <c r="AK738" s="179"/>
      <c r="AL738" s="179"/>
      <c r="AM738" s="179"/>
      <c r="AN738" s="179"/>
      <c r="AO738" s="179"/>
      <c r="AP738" s="179"/>
      <c r="AQ738" s="179"/>
      <c r="AR738" s="179"/>
      <c r="AS738" s="179"/>
      <c r="AT738" s="179"/>
      <c r="AU738" s="179"/>
      <c r="AV738" s="179"/>
      <c r="AW738" s="179"/>
      <c r="AX738" s="179"/>
      <c r="AY738" s="179"/>
      <c r="AZ738" s="179"/>
      <c r="BA738" s="179"/>
      <c r="BB738" s="179"/>
      <c r="BC738" s="179"/>
    </row>
    <row r="739" spans="2:55" x14ac:dyDescent="0.25">
      <c r="B739" s="179"/>
      <c r="C739" s="179"/>
      <c r="D739" s="179"/>
      <c r="E739" s="179"/>
      <c r="F739" s="179"/>
      <c r="G739" s="179"/>
      <c r="H739" s="179"/>
      <c r="I739" s="179"/>
      <c r="J739" s="179"/>
      <c r="K739" s="179"/>
      <c r="L739" s="179"/>
      <c r="M739" s="179"/>
      <c r="N739" s="179"/>
      <c r="O739" s="179"/>
      <c r="P739" s="179"/>
      <c r="Q739" s="179"/>
      <c r="R739" s="179"/>
      <c r="S739" s="179"/>
      <c r="T739" s="179"/>
      <c r="U739" s="179"/>
      <c r="V739" s="179"/>
      <c r="W739" s="179"/>
      <c r="X739" s="179"/>
      <c r="Y739" s="179"/>
      <c r="Z739" s="179"/>
      <c r="AA739" s="179"/>
      <c r="AB739" s="179"/>
      <c r="AC739" s="179"/>
      <c r="AD739" s="179"/>
      <c r="AE739" s="179"/>
      <c r="AF739" s="179"/>
      <c r="AG739" s="179"/>
      <c r="AH739" s="179"/>
      <c r="AI739" s="179"/>
      <c r="AJ739" s="179"/>
      <c r="AK739" s="179"/>
      <c r="AL739" s="179"/>
      <c r="AM739" s="179"/>
      <c r="AN739" s="179"/>
      <c r="AO739" s="179"/>
      <c r="AP739" s="179"/>
      <c r="AQ739" s="179"/>
      <c r="AR739" s="179"/>
      <c r="AS739" s="179"/>
      <c r="AT739" s="179"/>
      <c r="AU739" s="179"/>
      <c r="AV739" s="179"/>
      <c r="AW739" s="179"/>
      <c r="AX739" s="179"/>
      <c r="AY739" s="179"/>
      <c r="AZ739" s="179"/>
      <c r="BA739" s="179"/>
      <c r="BB739" s="179"/>
      <c r="BC739" s="179"/>
    </row>
    <row r="740" spans="2:55" x14ac:dyDescent="0.25">
      <c r="B740" s="179"/>
      <c r="C740" s="179"/>
      <c r="D740" s="179"/>
      <c r="E740" s="179"/>
      <c r="F740" s="179"/>
      <c r="G740" s="179"/>
      <c r="H740" s="179"/>
      <c r="I740" s="179"/>
      <c r="J740" s="179"/>
      <c r="K740" s="179"/>
      <c r="L740" s="179"/>
      <c r="M740" s="179"/>
      <c r="N740" s="179"/>
      <c r="O740" s="179"/>
      <c r="P740" s="179"/>
      <c r="Q740" s="179"/>
      <c r="R740" s="179"/>
      <c r="S740" s="179"/>
      <c r="T740" s="179"/>
      <c r="U740" s="179"/>
      <c r="V740" s="179"/>
      <c r="W740" s="179"/>
      <c r="X740" s="179"/>
      <c r="Y740" s="179"/>
      <c r="Z740" s="179"/>
      <c r="AA740" s="179"/>
      <c r="AB740" s="179"/>
      <c r="AC740" s="179"/>
      <c r="AD740" s="179"/>
      <c r="AE740" s="179"/>
      <c r="AF740" s="179"/>
      <c r="AG740" s="179"/>
      <c r="AH740" s="179"/>
      <c r="AI740" s="179"/>
      <c r="AJ740" s="179"/>
      <c r="AK740" s="179"/>
      <c r="AL740" s="179"/>
      <c r="AM740" s="179"/>
      <c r="AN740" s="179"/>
      <c r="AO740" s="179"/>
      <c r="AP740" s="179"/>
      <c r="AQ740" s="179"/>
      <c r="AR740" s="179"/>
      <c r="AS740" s="179"/>
      <c r="AT740" s="179"/>
      <c r="AU740" s="179"/>
      <c r="AV740" s="179"/>
      <c r="AW740" s="179"/>
      <c r="AX740" s="179"/>
      <c r="AY740" s="179"/>
      <c r="AZ740" s="179"/>
      <c r="BA740" s="179"/>
      <c r="BB740" s="179"/>
      <c r="BC740" s="179"/>
    </row>
    <row r="741" spans="2:55" x14ac:dyDescent="0.25">
      <c r="B741" s="179"/>
      <c r="C741" s="179"/>
      <c r="D741" s="179"/>
      <c r="E741" s="179"/>
      <c r="F741" s="179"/>
      <c r="G741" s="179"/>
      <c r="H741" s="179"/>
      <c r="I741" s="179"/>
      <c r="J741" s="179"/>
      <c r="K741" s="179"/>
      <c r="L741" s="179"/>
      <c r="M741" s="179"/>
      <c r="N741" s="179"/>
      <c r="O741" s="179"/>
      <c r="P741" s="179"/>
      <c r="Q741" s="179"/>
      <c r="R741" s="179"/>
      <c r="S741" s="179"/>
      <c r="T741" s="179"/>
      <c r="U741" s="179"/>
      <c r="V741" s="179"/>
      <c r="W741" s="179"/>
      <c r="X741" s="179"/>
      <c r="Y741" s="179"/>
      <c r="Z741" s="179"/>
      <c r="AA741" s="179"/>
      <c r="AB741" s="179"/>
      <c r="AC741" s="179"/>
      <c r="AD741" s="179"/>
      <c r="AE741" s="179"/>
      <c r="AF741" s="179"/>
      <c r="AG741" s="179"/>
      <c r="AH741" s="179"/>
      <c r="AI741" s="179"/>
      <c r="AJ741" s="179"/>
      <c r="AK741" s="179"/>
      <c r="AL741" s="179"/>
      <c r="AM741" s="179"/>
      <c r="AN741" s="179"/>
      <c r="AO741" s="179"/>
      <c r="AP741" s="179"/>
      <c r="AQ741" s="179"/>
      <c r="AR741" s="179"/>
      <c r="AS741" s="179"/>
      <c r="AT741" s="179"/>
      <c r="AU741" s="179"/>
      <c r="AV741" s="179"/>
      <c r="AW741" s="179"/>
      <c r="AX741" s="179"/>
      <c r="AY741" s="179"/>
      <c r="AZ741" s="179"/>
      <c r="BA741" s="179"/>
      <c r="BB741" s="179"/>
      <c r="BC741" s="179"/>
    </row>
    <row r="742" spans="2:55" x14ac:dyDescent="0.25">
      <c r="B742" s="179"/>
      <c r="C742" s="179"/>
      <c r="D742" s="179"/>
      <c r="E742" s="179"/>
      <c r="F742" s="179"/>
      <c r="G742" s="179"/>
      <c r="H742" s="179"/>
      <c r="I742" s="179"/>
      <c r="J742" s="179"/>
      <c r="K742" s="179"/>
      <c r="L742" s="179"/>
      <c r="M742" s="179"/>
      <c r="N742" s="179"/>
      <c r="O742" s="179"/>
      <c r="P742" s="179"/>
      <c r="Q742" s="179"/>
      <c r="R742" s="179"/>
      <c r="S742" s="179"/>
      <c r="T742" s="179"/>
      <c r="U742" s="179"/>
      <c r="V742" s="179"/>
      <c r="W742" s="179"/>
      <c r="X742" s="179"/>
      <c r="Y742" s="179"/>
      <c r="Z742" s="179"/>
      <c r="AA742" s="179"/>
      <c r="AB742" s="179"/>
      <c r="AC742" s="179"/>
      <c r="AD742" s="179"/>
      <c r="AE742" s="179"/>
      <c r="AF742" s="179"/>
      <c r="AG742" s="179"/>
      <c r="AH742" s="179"/>
      <c r="AI742" s="179"/>
      <c r="AJ742" s="179"/>
      <c r="AK742" s="179"/>
      <c r="AL742" s="179"/>
      <c r="AM742" s="179"/>
      <c r="AN742" s="179"/>
      <c r="AO742" s="179"/>
      <c r="AP742" s="179"/>
      <c r="AQ742" s="179"/>
      <c r="AR742" s="179"/>
      <c r="AS742" s="179"/>
      <c r="AT742" s="179"/>
      <c r="AU742" s="179"/>
      <c r="AV742" s="179"/>
      <c r="AW742" s="179"/>
      <c r="AX742" s="179"/>
      <c r="AY742" s="179"/>
      <c r="AZ742" s="179"/>
      <c r="BA742" s="179"/>
      <c r="BB742" s="179"/>
      <c r="BC742" s="179"/>
    </row>
    <row r="743" spans="2:55" x14ac:dyDescent="0.25">
      <c r="B743" s="179"/>
      <c r="C743" s="179"/>
      <c r="D743" s="179"/>
      <c r="E743" s="179"/>
      <c r="F743" s="179"/>
      <c r="G743" s="179"/>
      <c r="H743" s="179"/>
      <c r="I743" s="179"/>
      <c r="J743" s="179"/>
      <c r="K743" s="179"/>
      <c r="L743" s="179"/>
      <c r="M743" s="179"/>
      <c r="N743" s="179"/>
      <c r="O743" s="179"/>
      <c r="P743" s="179"/>
      <c r="Q743" s="179"/>
      <c r="R743" s="179"/>
      <c r="S743" s="179"/>
      <c r="T743" s="179"/>
      <c r="U743" s="179"/>
      <c r="V743" s="179"/>
      <c r="W743" s="179"/>
      <c r="X743" s="179"/>
      <c r="Y743" s="179"/>
      <c r="Z743" s="179"/>
      <c r="AA743" s="179"/>
      <c r="AB743" s="179"/>
      <c r="AC743" s="179"/>
      <c r="AD743" s="179"/>
      <c r="AE743" s="179"/>
      <c r="AF743" s="179"/>
      <c r="AG743" s="179"/>
      <c r="AH743" s="179"/>
      <c r="AI743" s="179"/>
      <c r="AJ743" s="179"/>
      <c r="AK743" s="179"/>
      <c r="AL743" s="179"/>
      <c r="AM743" s="179"/>
      <c r="AN743" s="179"/>
      <c r="AO743" s="179"/>
      <c r="AP743" s="179"/>
      <c r="AQ743" s="179"/>
      <c r="AR743" s="179"/>
      <c r="AS743" s="179"/>
      <c r="AT743" s="179"/>
      <c r="AU743" s="179"/>
      <c r="AV743" s="179"/>
      <c r="AW743" s="179"/>
      <c r="AX743" s="179"/>
      <c r="AY743" s="179"/>
      <c r="AZ743" s="179"/>
      <c r="BA743" s="179"/>
      <c r="BB743" s="179"/>
      <c r="BC743" s="179"/>
    </row>
    <row r="744" spans="2:55" x14ac:dyDescent="0.25">
      <c r="B744" s="179"/>
      <c r="C744" s="179"/>
      <c r="D744" s="179"/>
      <c r="E744" s="179"/>
      <c r="F744" s="179"/>
      <c r="G744" s="179"/>
      <c r="H744" s="179"/>
      <c r="I744" s="179"/>
      <c r="J744" s="179"/>
      <c r="K744" s="179"/>
      <c r="L744" s="179"/>
      <c r="M744" s="179"/>
      <c r="N744" s="179"/>
      <c r="O744" s="179"/>
      <c r="P744" s="179"/>
      <c r="Q744" s="179"/>
      <c r="R744" s="179"/>
      <c r="S744" s="179"/>
      <c r="T744" s="179"/>
      <c r="U744" s="179"/>
      <c r="V744" s="179"/>
      <c r="W744" s="179"/>
      <c r="X744" s="179"/>
      <c r="Y744" s="179"/>
      <c r="Z744" s="179"/>
      <c r="AA744" s="179"/>
      <c r="AB744" s="179"/>
      <c r="AC744" s="179"/>
      <c r="AD744" s="179"/>
      <c r="AE744" s="179"/>
      <c r="AF744" s="179"/>
      <c r="AG744" s="179"/>
      <c r="AH744" s="179"/>
      <c r="AI744" s="179"/>
      <c r="AJ744" s="179"/>
      <c r="AK744" s="179"/>
      <c r="AL744" s="179"/>
      <c r="AM744" s="179"/>
      <c r="AN744" s="179"/>
      <c r="AO744" s="179"/>
      <c r="AP744" s="179"/>
      <c r="AQ744" s="179"/>
      <c r="AR744" s="179"/>
      <c r="AS744" s="179"/>
      <c r="AT744" s="179"/>
      <c r="AU744" s="179"/>
      <c r="AV744" s="179"/>
      <c r="AW744" s="179"/>
      <c r="AX744" s="179"/>
      <c r="AY744" s="179"/>
      <c r="AZ744" s="179"/>
      <c r="BA744" s="179"/>
      <c r="BB744" s="179"/>
      <c r="BC744" s="179"/>
    </row>
    <row r="745" spans="2:55" x14ac:dyDescent="0.25">
      <c r="B745" s="179"/>
      <c r="C745" s="179"/>
      <c r="D745" s="179"/>
      <c r="E745" s="179"/>
      <c r="F745" s="179"/>
      <c r="G745" s="179"/>
      <c r="H745" s="179"/>
      <c r="I745" s="179"/>
      <c r="J745" s="179"/>
      <c r="K745" s="179"/>
      <c r="L745" s="179"/>
      <c r="M745" s="179"/>
      <c r="N745" s="179"/>
      <c r="O745" s="179"/>
      <c r="P745" s="179"/>
      <c r="Q745" s="179"/>
      <c r="R745" s="179"/>
      <c r="S745" s="179"/>
      <c r="T745" s="179"/>
      <c r="U745" s="179"/>
      <c r="V745" s="179"/>
      <c r="W745" s="179"/>
      <c r="X745" s="179"/>
      <c r="Y745" s="179"/>
      <c r="Z745" s="179"/>
      <c r="AA745" s="179"/>
      <c r="AB745" s="179"/>
      <c r="AC745" s="179"/>
      <c r="AD745" s="179"/>
      <c r="AE745" s="179"/>
      <c r="AF745" s="179"/>
      <c r="AG745" s="179"/>
      <c r="AH745" s="179"/>
      <c r="AI745" s="179"/>
      <c r="AJ745" s="179"/>
      <c r="AK745" s="179"/>
      <c r="AL745" s="179"/>
      <c r="AM745" s="179"/>
      <c r="AN745" s="179"/>
      <c r="AO745" s="179"/>
      <c r="AP745" s="179"/>
      <c r="AQ745" s="179"/>
      <c r="AR745" s="179"/>
      <c r="AS745" s="179"/>
      <c r="AT745" s="179"/>
      <c r="AU745" s="179"/>
      <c r="AV745" s="179"/>
      <c r="AW745" s="179"/>
      <c r="AX745" s="179"/>
      <c r="AY745" s="179"/>
      <c r="AZ745" s="179"/>
      <c r="BA745" s="179"/>
      <c r="BB745" s="179"/>
      <c r="BC745" s="179"/>
    </row>
    <row r="746" spans="2:55" x14ac:dyDescent="0.25">
      <c r="B746" s="179"/>
      <c r="C746" s="179"/>
      <c r="D746" s="179"/>
      <c r="E746" s="179"/>
      <c r="F746" s="179"/>
      <c r="G746" s="179"/>
      <c r="H746" s="179"/>
      <c r="I746" s="179"/>
      <c r="J746" s="179"/>
      <c r="K746" s="179"/>
      <c r="L746" s="179"/>
      <c r="M746" s="179"/>
      <c r="N746" s="179"/>
      <c r="O746" s="179"/>
      <c r="P746" s="179"/>
      <c r="Q746" s="179"/>
      <c r="R746" s="179"/>
      <c r="S746" s="179"/>
      <c r="T746" s="179"/>
      <c r="U746" s="179"/>
      <c r="V746" s="179"/>
      <c r="W746" s="179"/>
      <c r="X746" s="179"/>
      <c r="Y746" s="179"/>
      <c r="Z746" s="179"/>
      <c r="AA746" s="179"/>
      <c r="AB746" s="179"/>
      <c r="AC746" s="179"/>
      <c r="AD746" s="179"/>
      <c r="AE746" s="179"/>
      <c r="AF746" s="179"/>
      <c r="AG746" s="179"/>
      <c r="AH746" s="179"/>
      <c r="AI746" s="179"/>
      <c r="AJ746" s="179"/>
      <c r="AK746" s="179"/>
      <c r="AL746" s="179"/>
      <c r="AM746" s="179"/>
      <c r="AN746" s="179"/>
      <c r="AO746" s="179"/>
      <c r="AP746" s="179"/>
      <c r="AQ746" s="179"/>
      <c r="AR746" s="179"/>
      <c r="AS746" s="179"/>
      <c r="AT746" s="179"/>
      <c r="AU746" s="179"/>
      <c r="AV746" s="179"/>
      <c r="AW746" s="179"/>
      <c r="AX746" s="179"/>
      <c r="AY746" s="179"/>
      <c r="AZ746" s="179"/>
      <c r="BA746" s="179"/>
      <c r="BB746" s="179"/>
      <c r="BC746" s="179"/>
    </row>
    <row r="747" spans="2:55" x14ac:dyDescent="0.25">
      <c r="B747" s="179"/>
      <c r="C747" s="179"/>
      <c r="D747" s="179"/>
      <c r="E747" s="179"/>
      <c r="F747" s="179"/>
      <c r="G747" s="179"/>
      <c r="H747" s="179"/>
      <c r="I747" s="179"/>
      <c r="J747" s="179"/>
      <c r="K747" s="179"/>
      <c r="L747" s="179"/>
      <c r="M747" s="179"/>
      <c r="N747" s="179"/>
      <c r="O747" s="179"/>
      <c r="P747" s="179"/>
      <c r="Q747" s="179"/>
      <c r="R747" s="179"/>
      <c r="S747" s="179"/>
      <c r="T747" s="179"/>
      <c r="U747" s="179"/>
      <c r="V747" s="179"/>
      <c r="W747" s="179"/>
      <c r="X747" s="179"/>
      <c r="Y747" s="179"/>
      <c r="Z747" s="179"/>
      <c r="AA747" s="179"/>
      <c r="AB747" s="179"/>
      <c r="AC747" s="179"/>
      <c r="AD747" s="179"/>
      <c r="AE747" s="179"/>
      <c r="AF747" s="179"/>
      <c r="AG747" s="179"/>
      <c r="AH747" s="179"/>
      <c r="AI747" s="179"/>
      <c r="AJ747" s="179"/>
      <c r="AK747" s="179"/>
      <c r="AL747" s="179"/>
      <c r="AM747" s="179"/>
      <c r="AN747" s="179"/>
      <c r="AO747" s="179"/>
      <c r="AP747" s="179"/>
      <c r="AQ747" s="179"/>
      <c r="AR747" s="179"/>
      <c r="AS747" s="179"/>
      <c r="AT747" s="179"/>
      <c r="AU747" s="179"/>
      <c r="AV747" s="179"/>
      <c r="AW747" s="179"/>
      <c r="AX747" s="179"/>
      <c r="AY747" s="179"/>
      <c r="AZ747" s="179"/>
      <c r="BA747" s="179"/>
      <c r="BB747" s="179"/>
      <c r="BC747" s="179"/>
    </row>
    <row r="748" spans="2:55" x14ac:dyDescent="0.25">
      <c r="B748" s="179"/>
      <c r="C748" s="179"/>
      <c r="D748" s="179"/>
      <c r="E748" s="179"/>
      <c r="F748" s="179"/>
      <c r="G748" s="179"/>
      <c r="H748" s="179"/>
      <c r="I748" s="179"/>
      <c r="J748" s="179"/>
      <c r="K748" s="179"/>
      <c r="L748" s="179"/>
      <c r="M748" s="179"/>
      <c r="N748" s="179"/>
      <c r="O748" s="179"/>
      <c r="P748" s="179"/>
      <c r="Q748" s="179"/>
      <c r="R748" s="179"/>
      <c r="S748" s="179"/>
      <c r="T748" s="179"/>
      <c r="U748" s="179"/>
      <c r="V748" s="179"/>
      <c r="W748" s="179"/>
      <c r="X748" s="179"/>
      <c r="Y748" s="179"/>
      <c r="Z748" s="179"/>
      <c r="AA748" s="179"/>
      <c r="AB748" s="179"/>
      <c r="AC748" s="179"/>
      <c r="AD748" s="179"/>
      <c r="AE748" s="179"/>
      <c r="AF748" s="179"/>
      <c r="AG748" s="179"/>
      <c r="AH748" s="179"/>
      <c r="AI748" s="179"/>
      <c r="AJ748" s="179"/>
      <c r="AK748" s="179"/>
      <c r="AL748" s="179"/>
      <c r="AM748" s="179"/>
      <c r="AN748" s="179"/>
      <c r="AO748" s="179"/>
      <c r="AP748" s="179"/>
      <c r="AQ748" s="179"/>
      <c r="AR748" s="179"/>
      <c r="AS748" s="179"/>
      <c r="AT748" s="179"/>
      <c r="AU748" s="179"/>
      <c r="AV748" s="179"/>
      <c r="AW748" s="179"/>
      <c r="AX748" s="179"/>
      <c r="AY748" s="179"/>
      <c r="AZ748" s="179"/>
      <c r="BA748" s="179"/>
      <c r="BB748" s="179"/>
      <c r="BC748" s="179"/>
    </row>
    <row r="749" spans="2:55" x14ac:dyDescent="0.25">
      <c r="B749" s="179"/>
      <c r="C749" s="179"/>
      <c r="D749" s="179"/>
      <c r="E749" s="179"/>
      <c r="F749" s="179"/>
      <c r="G749" s="179"/>
      <c r="H749" s="179"/>
      <c r="I749" s="179"/>
      <c r="J749" s="179"/>
      <c r="K749" s="179"/>
      <c r="L749" s="179"/>
      <c r="M749" s="179"/>
      <c r="N749" s="179"/>
      <c r="O749" s="179"/>
      <c r="P749" s="179"/>
      <c r="Q749" s="179"/>
      <c r="R749" s="179"/>
      <c r="S749" s="179"/>
      <c r="T749" s="179"/>
      <c r="U749" s="179"/>
      <c r="V749" s="179"/>
      <c r="W749" s="179"/>
      <c r="X749" s="179"/>
      <c r="Y749" s="179"/>
      <c r="Z749" s="179"/>
      <c r="AA749" s="179"/>
      <c r="AB749" s="179"/>
      <c r="AC749" s="179"/>
      <c r="AD749" s="179"/>
      <c r="AE749" s="179"/>
      <c r="AF749" s="179"/>
      <c r="AG749" s="179"/>
      <c r="AH749" s="179"/>
      <c r="AI749" s="179"/>
      <c r="AJ749" s="179"/>
      <c r="AK749" s="179"/>
      <c r="AL749" s="179"/>
      <c r="AM749" s="179"/>
      <c r="AN749" s="179"/>
      <c r="AO749" s="179"/>
      <c r="AP749" s="179"/>
      <c r="AQ749" s="179"/>
      <c r="AR749" s="179"/>
      <c r="AS749" s="179"/>
      <c r="AT749" s="179"/>
      <c r="AU749" s="179"/>
      <c r="AV749" s="179"/>
      <c r="AW749" s="179"/>
      <c r="AX749" s="179"/>
      <c r="AY749" s="179"/>
      <c r="AZ749" s="179"/>
      <c r="BA749" s="179"/>
      <c r="BB749" s="179"/>
      <c r="BC749" s="179"/>
    </row>
    <row r="750" spans="2:55" x14ac:dyDescent="0.25">
      <c r="B750" s="179"/>
      <c r="C750" s="179"/>
      <c r="D750" s="179"/>
      <c r="E750" s="179"/>
      <c r="F750" s="179"/>
      <c r="G750" s="179"/>
      <c r="H750" s="179"/>
      <c r="I750" s="179"/>
      <c r="J750" s="179"/>
      <c r="K750" s="179"/>
      <c r="L750" s="179"/>
      <c r="M750" s="179"/>
      <c r="N750" s="179"/>
      <c r="O750" s="179"/>
      <c r="P750" s="179"/>
      <c r="Q750" s="179"/>
      <c r="R750" s="179"/>
      <c r="S750" s="179"/>
      <c r="T750" s="179"/>
      <c r="U750" s="179"/>
      <c r="V750" s="179"/>
      <c r="W750" s="179"/>
      <c r="X750" s="179"/>
      <c r="Y750" s="179"/>
      <c r="Z750" s="179"/>
      <c r="AA750" s="179"/>
      <c r="AB750" s="179"/>
      <c r="AC750" s="179"/>
      <c r="AD750" s="179"/>
      <c r="AE750" s="179"/>
      <c r="AF750" s="179"/>
      <c r="AG750" s="179"/>
      <c r="AH750" s="179"/>
      <c r="AI750" s="179"/>
      <c r="AJ750" s="179"/>
      <c r="AK750" s="179"/>
      <c r="AL750" s="179"/>
      <c r="AM750" s="179"/>
      <c r="AN750" s="179"/>
      <c r="AO750" s="179"/>
      <c r="AP750" s="179"/>
      <c r="AQ750" s="179"/>
      <c r="AR750" s="179"/>
      <c r="AS750" s="179"/>
      <c r="AT750" s="179"/>
      <c r="AU750" s="179"/>
      <c r="AV750" s="179"/>
      <c r="AW750" s="179"/>
      <c r="AX750" s="179"/>
      <c r="AY750" s="179"/>
      <c r="AZ750" s="179"/>
      <c r="BA750" s="179"/>
      <c r="BB750" s="179"/>
      <c r="BC750" s="179"/>
    </row>
    <row r="751" spans="2:55" x14ac:dyDescent="0.25">
      <c r="B751" s="179"/>
      <c r="C751" s="179"/>
      <c r="D751" s="179"/>
      <c r="E751" s="179"/>
      <c r="F751" s="179"/>
      <c r="G751" s="179"/>
      <c r="H751" s="179"/>
      <c r="I751" s="179"/>
      <c r="J751" s="179"/>
      <c r="K751" s="179"/>
      <c r="L751" s="179"/>
      <c r="M751" s="179"/>
      <c r="N751" s="179"/>
      <c r="O751" s="179"/>
      <c r="P751" s="179"/>
      <c r="Q751" s="179"/>
      <c r="R751" s="179"/>
      <c r="S751" s="179"/>
      <c r="T751" s="179"/>
      <c r="U751" s="179"/>
      <c r="V751" s="179"/>
      <c r="W751" s="179"/>
      <c r="X751" s="179"/>
      <c r="Y751" s="179"/>
      <c r="Z751" s="179"/>
      <c r="AA751" s="179"/>
      <c r="AB751" s="179"/>
      <c r="AC751" s="179"/>
      <c r="AD751" s="179"/>
      <c r="AE751" s="179"/>
      <c r="AF751" s="179"/>
      <c r="AG751" s="179"/>
      <c r="AH751" s="179"/>
      <c r="AI751" s="179"/>
      <c r="AJ751" s="179"/>
      <c r="AK751" s="179"/>
      <c r="AL751" s="179"/>
      <c r="AM751" s="179"/>
      <c r="AN751" s="179"/>
      <c r="AO751" s="179"/>
      <c r="AP751" s="179"/>
      <c r="AQ751" s="179"/>
      <c r="AR751" s="179"/>
      <c r="AS751" s="179"/>
      <c r="AT751" s="179"/>
      <c r="AU751" s="179"/>
      <c r="AV751" s="179"/>
      <c r="AW751" s="179"/>
      <c r="AX751" s="179"/>
      <c r="AY751" s="179"/>
      <c r="AZ751" s="179"/>
      <c r="BA751" s="179"/>
      <c r="BB751" s="179"/>
      <c r="BC751" s="179"/>
    </row>
    <row r="752" spans="2:55" x14ac:dyDescent="0.25">
      <c r="B752" s="179"/>
      <c r="C752" s="179"/>
      <c r="D752" s="179"/>
      <c r="E752" s="179"/>
      <c r="F752" s="179"/>
      <c r="G752" s="179"/>
      <c r="H752" s="179"/>
      <c r="I752" s="179"/>
      <c r="J752" s="179"/>
      <c r="K752" s="179"/>
      <c r="L752" s="179"/>
      <c r="M752" s="179"/>
      <c r="N752" s="179"/>
      <c r="O752" s="179"/>
      <c r="P752" s="179"/>
      <c r="Q752" s="179"/>
      <c r="R752" s="179"/>
      <c r="S752" s="179"/>
      <c r="T752" s="179"/>
      <c r="U752" s="179"/>
      <c r="V752" s="179"/>
      <c r="W752" s="179"/>
      <c r="X752" s="179"/>
      <c r="Y752" s="179"/>
      <c r="Z752" s="179"/>
      <c r="AA752" s="179"/>
      <c r="AB752" s="179"/>
      <c r="AC752" s="179"/>
      <c r="AD752" s="179"/>
      <c r="AE752" s="179"/>
      <c r="AF752" s="179"/>
      <c r="AG752" s="179"/>
      <c r="AH752" s="179"/>
      <c r="AI752" s="179"/>
      <c r="AJ752" s="179"/>
      <c r="AK752" s="179"/>
      <c r="AL752" s="179"/>
      <c r="AM752" s="179"/>
      <c r="AN752" s="179"/>
      <c r="AO752" s="179"/>
      <c r="AP752" s="179"/>
      <c r="AQ752" s="179"/>
      <c r="AR752" s="179"/>
      <c r="AS752" s="179"/>
      <c r="AT752" s="179"/>
      <c r="AU752" s="179"/>
      <c r="AV752" s="179"/>
      <c r="AW752" s="179"/>
      <c r="AX752" s="179"/>
      <c r="AY752" s="179"/>
      <c r="AZ752" s="179"/>
      <c r="BA752" s="179"/>
      <c r="BB752" s="179"/>
      <c r="BC752" s="179"/>
    </row>
    <row r="753" spans="2:55" x14ac:dyDescent="0.25">
      <c r="B753" s="179"/>
      <c r="C753" s="179"/>
      <c r="D753" s="179"/>
      <c r="E753" s="179"/>
      <c r="F753" s="179"/>
      <c r="G753" s="179"/>
      <c r="H753" s="179"/>
      <c r="I753" s="179"/>
      <c r="J753" s="179"/>
      <c r="K753" s="179"/>
      <c r="L753" s="179"/>
      <c r="M753" s="179"/>
      <c r="N753" s="179"/>
      <c r="O753" s="179"/>
      <c r="P753" s="179"/>
      <c r="Q753" s="179"/>
      <c r="R753" s="179"/>
      <c r="S753" s="179"/>
      <c r="T753" s="179"/>
      <c r="U753" s="179"/>
      <c r="V753" s="179"/>
      <c r="W753" s="179"/>
      <c r="X753" s="179"/>
      <c r="Y753" s="179"/>
      <c r="Z753" s="179"/>
      <c r="AA753" s="179"/>
      <c r="AB753" s="179"/>
      <c r="AC753" s="179"/>
      <c r="AD753" s="179"/>
      <c r="AE753" s="179"/>
      <c r="AF753" s="179"/>
      <c r="AG753" s="179"/>
      <c r="AH753" s="179"/>
      <c r="AI753" s="179"/>
      <c r="AJ753" s="179"/>
      <c r="AK753" s="179"/>
      <c r="AL753" s="179"/>
      <c r="AM753" s="179"/>
      <c r="AN753" s="179"/>
      <c r="AO753" s="179"/>
      <c r="AP753" s="179"/>
      <c r="AQ753" s="179"/>
      <c r="AR753" s="179"/>
      <c r="AS753" s="179"/>
      <c r="AT753" s="179"/>
      <c r="AU753" s="179"/>
      <c r="AV753" s="179"/>
      <c r="AW753" s="179"/>
      <c r="AX753" s="179"/>
      <c r="AY753" s="179"/>
      <c r="AZ753" s="179"/>
      <c r="BA753" s="179"/>
      <c r="BB753" s="179"/>
      <c r="BC753" s="179"/>
    </row>
    <row r="754" spans="2:55" x14ac:dyDescent="0.25">
      <c r="B754" s="179"/>
      <c r="C754" s="179"/>
      <c r="D754" s="179"/>
      <c r="E754" s="179"/>
      <c r="F754" s="179"/>
      <c r="G754" s="179"/>
      <c r="H754" s="179"/>
      <c r="I754" s="179"/>
      <c r="J754" s="179"/>
      <c r="K754" s="179"/>
      <c r="L754" s="179"/>
      <c r="M754" s="179"/>
      <c r="N754" s="179"/>
      <c r="O754" s="179"/>
      <c r="P754" s="179"/>
      <c r="Q754" s="179"/>
      <c r="R754" s="179"/>
      <c r="S754" s="179"/>
      <c r="T754" s="179"/>
      <c r="U754" s="179"/>
      <c r="V754" s="179"/>
      <c r="W754" s="179"/>
      <c r="X754" s="179"/>
      <c r="Y754" s="179"/>
      <c r="Z754" s="179"/>
      <c r="AA754" s="179"/>
      <c r="AB754" s="179"/>
      <c r="AC754" s="179"/>
      <c r="AD754" s="179"/>
      <c r="AE754" s="179"/>
      <c r="AF754" s="179"/>
      <c r="AG754" s="179"/>
      <c r="AH754" s="179"/>
      <c r="AI754" s="179"/>
      <c r="AJ754" s="179"/>
      <c r="AK754" s="179"/>
      <c r="AL754" s="179"/>
      <c r="AM754" s="179"/>
      <c r="AN754" s="179"/>
      <c r="AO754" s="179"/>
      <c r="AP754" s="179"/>
      <c r="AQ754" s="179"/>
      <c r="AR754" s="179"/>
      <c r="AS754" s="179"/>
      <c r="AT754" s="179"/>
      <c r="AU754" s="179"/>
      <c r="AV754" s="179"/>
      <c r="AW754" s="179"/>
      <c r="AX754" s="179"/>
      <c r="AY754" s="179"/>
      <c r="AZ754" s="179"/>
      <c r="BA754" s="179"/>
      <c r="BB754" s="179"/>
      <c r="BC754" s="179"/>
    </row>
    <row r="755" spans="2:55" x14ac:dyDescent="0.25">
      <c r="B755" s="179"/>
      <c r="C755" s="179"/>
      <c r="D755" s="179"/>
      <c r="E755" s="179"/>
      <c r="F755" s="179"/>
      <c r="G755" s="179"/>
      <c r="H755" s="179"/>
      <c r="I755" s="179"/>
      <c r="J755" s="179"/>
      <c r="K755" s="179"/>
      <c r="L755" s="179"/>
      <c r="M755" s="179"/>
      <c r="N755" s="179"/>
      <c r="O755" s="179"/>
      <c r="P755" s="179"/>
      <c r="Q755" s="179"/>
      <c r="R755" s="179"/>
      <c r="S755" s="179"/>
      <c r="T755" s="179"/>
      <c r="U755" s="179"/>
      <c r="V755" s="179"/>
      <c r="W755" s="179"/>
      <c r="X755" s="179"/>
      <c r="Y755" s="179"/>
      <c r="Z755" s="179"/>
      <c r="AA755" s="179"/>
      <c r="AB755" s="179"/>
      <c r="AC755" s="179"/>
      <c r="AD755" s="179"/>
      <c r="AE755" s="179"/>
      <c r="AF755" s="179"/>
      <c r="AG755" s="179"/>
      <c r="AH755" s="179"/>
      <c r="AI755" s="179"/>
      <c r="AJ755" s="179"/>
      <c r="AK755" s="179"/>
      <c r="AL755" s="179"/>
      <c r="AM755" s="179"/>
      <c r="AN755" s="179"/>
      <c r="AO755" s="179"/>
      <c r="AP755" s="179"/>
      <c r="AQ755" s="179"/>
      <c r="AR755" s="179"/>
      <c r="AS755" s="179"/>
      <c r="AT755" s="179"/>
      <c r="AU755" s="179"/>
      <c r="AV755" s="179"/>
      <c r="AW755" s="179"/>
      <c r="AX755" s="179"/>
      <c r="AY755" s="179"/>
      <c r="AZ755" s="179"/>
      <c r="BA755" s="179"/>
      <c r="BB755" s="179"/>
      <c r="BC755" s="179"/>
    </row>
    <row r="756" spans="2:55" x14ac:dyDescent="0.25">
      <c r="B756" s="179"/>
      <c r="C756" s="179"/>
      <c r="D756" s="179"/>
      <c r="E756" s="179"/>
      <c r="F756" s="179"/>
      <c r="G756" s="179"/>
      <c r="H756" s="179"/>
      <c r="I756" s="179"/>
      <c r="J756" s="179"/>
      <c r="K756" s="179"/>
      <c r="L756" s="179"/>
      <c r="M756" s="179"/>
      <c r="N756" s="179"/>
      <c r="O756" s="179"/>
      <c r="P756" s="179"/>
      <c r="Q756" s="179"/>
      <c r="R756" s="179"/>
      <c r="S756" s="179"/>
      <c r="T756" s="179"/>
      <c r="U756" s="179"/>
      <c r="V756" s="179"/>
      <c r="W756" s="179"/>
      <c r="X756" s="179"/>
      <c r="Y756" s="179"/>
      <c r="Z756" s="179"/>
      <c r="AA756" s="179"/>
      <c r="AB756" s="179"/>
      <c r="AC756" s="179"/>
      <c r="AD756" s="179"/>
      <c r="AE756" s="179"/>
      <c r="AF756" s="179"/>
      <c r="AG756" s="179"/>
      <c r="AH756" s="179"/>
      <c r="AI756" s="179"/>
      <c r="AJ756" s="179"/>
      <c r="AK756" s="179"/>
      <c r="AL756" s="179"/>
      <c r="AM756" s="179"/>
      <c r="AN756" s="179"/>
      <c r="AO756" s="179"/>
      <c r="AP756" s="179"/>
      <c r="AQ756" s="179"/>
      <c r="AR756" s="179"/>
      <c r="AS756" s="179"/>
      <c r="AT756" s="179"/>
      <c r="AU756" s="179"/>
      <c r="AV756" s="179"/>
      <c r="AW756" s="179"/>
      <c r="AX756" s="179"/>
      <c r="AY756" s="179"/>
      <c r="AZ756" s="179"/>
      <c r="BA756" s="179"/>
      <c r="BB756" s="179"/>
      <c r="BC756" s="179"/>
    </row>
    <row r="757" spans="2:55" x14ac:dyDescent="0.25">
      <c r="B757" s="179"/>
      <c r="C757" s="179"/>
      <c r="D757" s="179"/>
      <c r="E757" s="179"/>
      <c r="F757" s="179"/>
      <c r="G757" s="179"/>
      <c r="H757" s="179"/>
      <c r="I757" s="179"/>
      <c r="J757" s="179"/>
      <c r="K757" s="179"/>
      <c r="L757" s="179"/>
      <c r="M757" s="179"/>
      <c r="N757" s="179"/>
      <c r="O757" s="179"/>
      <c r="P757" s="179"/>
      <c r="Q757" s="179"/>
      <c r="R757" s="179"/>
      <c r="S757" s="179"/>
      <c r="T757" s="179"/>
      <c r="U757" s="179"/>
      <c r="V757" s="179"/>
      <c r="W757" s="179"/>
      <c r="X757" s="179"/>
      <c r="Y757" s="179"/>
      <c r="Z757" s="179"/>
      <c r="AA757" s="179"/>
      <c r="AB757" s="179"/>
      <c r="AC757" s="179"/>
      <c r="AD757" s="179"/>
      <c r="AE757" s="179"/>
      <c r="AF757" s="179"/>
      <c r="AG757" s="179"/>
      <c r="AH757" s="179"/>
      <c r="AI757" s="179"/>
      <c r="AJ757" s="179"/>
      <c r="AK757" s="179"/>
      <c r="AL757" s="179"/>
      <c r="AM757" s="179"/>
      <c r="AN757" s="179"/>
      <c r="AO757" s="179"/>
      <c r="AP757" s="179"/>
      <c r="AQ757" s="179"/>
      <c r="AR757" s="179"/>
      <c r="AS757" s="179"/>
      <c r="AT757" s="179"/>
      <c r="AU757" s="179"/>
      <c r="AV757" s="179"/>
      <c r="AW757" s="179"/>
      <c r="AX757" s="179"/>
      <c r="AY757" s="179"/>
      <c r="AZ757" s="179"/>
      <c r="BA757" s="179"/>
      <c r="BB757" s="179"/>
      <c r="BC757" s="179"/>
    </row>
    <row r="758" spans="2:55" x14ac:dyDescent="0.25">
      <c r="B758" s="179"/>
      <c r="C758" s="179"/>
      <c r="D758" s="179"/>
      <c r="E758" s="179"/>
      <c r="F758" s="179"/>
      <c r="G758" s="179"/>
      <c r="H758" s="179"/>
      <c r="I758" s="179"/>
      <c r="J758" s="179"/>
      <c r="K758" s="179"/>
      <c r="L758" s="179"/>
      <c r="M758" s="179"/>
      <c r="N758" s="179"/>
      <c r="O758" s="179"/>
      <c r="P758" s="179"/>
      <c r="Q758" s="179"/>
      <c r="R758" s="179"/>
      <c r="S758" s="179"/>
      <c r="T758" s="179"/>
      <c r="U758" s="179"/>
      <c r="V758" s="179"/>
      <c r="W758" s="179"/>
      <c r="X758" s="179"/>
      <c r="Y758" s="179"/>
      <c r="Z758" s="179"/>
      <c r="AA758" s="179"/>
      <c r="AB758" s="179"/>
      <c r="AC758" s="179"/>
      <c r="AD758" s="179"/>
      <c r="AE758" s="179"/>
      <c r="AF758" s="179"/>
      <c r="AG758" s="179"/>
      <c r="AH758" s="179"/>
      <c r="AI758" s="179"/>
      <c r="AJ758" s="179"/>
      <c r="AK758" s="179"/>
      <c r="AL758" s="179"/>
      <c r="AM758" s="179"/>
      <c r="AN758" s="179"/>
      <c r="AO758" s="179"/>
      <c r="AP758" s="179"/>
      <c r="AQ758" s="179"/>
      <c r="AR758" s="179"/>
      <c r="AS758" s="179"/>
      <c r="AT758" s="179"/>
      <c r="AU758" s="179"/>
      <c r="AV758" s="179"/>
      <c r="AW758" s="179"/>
      <c r="AX758" s="179"/>
      <c r="AY758" s="179"/>
      <c r="AZ758" s="179"/>
      <c r="BA758" s="179"/>
      <c r="BB758" s="179"/>
      <c r="BC758" s="179"/>
    </row>
    <row r="759" spans="2:55" x14ac:dyDescent="0.25">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c r="AA759" s="179"/>
      <c r="AB759" s="179"/>
      <c r="AC759" s="179"/>
      <c r="AD759" s="179"/>
      <c r="AE759" s="179"/>
      <c r="AF759" s="179"/>
      <c r="AG759" s="179"/>
      <c r="AH759" s="179"/>
      <c r="AI759" s="179"/>
      <c r="AJ759" s="179"/>
      <c r="AK759" s="179"/>
      <c r="AL759" s="179"/>
      <c r="AM759" s="179"/>
      <c r="AN759" s="179"/>
      <c r="AO759" s="179"/>
      <c r="AP759" s="179"/>
      <c r="AQ759" s="179"/>
      <c r="AR759" s="179"/>
      <c r="AS759" s="179"/>
      <c r="AT759" s="179"/>
      <c r="AU759" s="179"/>
      <c r="AV759" s="179"/>
      <c r="AW759" s="179"/>
      <c r="AX759" s="179"/>
      <c r="AY759" s="179"/>
      <c r="AZ759" s="179"/>
      <c r="BA759" s="179"/>
      <c r="BB759" s="179"/>
      <c r="BC759" s="179"/>
    </row>
    <row r="760" spans="2:55" x14ac:dyDescent="0.25">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c r="AA760" s="179"/>
      <c r="AB760" s="179"/>
      <c r="AC760" s="179"/>
      <c r="AD760" s="179"/>
      <c r="AE760" s="179"/>
      <c r="AF760" s="179"/>
      <c r="AG760" s="179"/>
      <c r="AH760" s="179"/>
      <c r="AI760" s="179"/>
      <c r="AJ760" s="179"/>
      <c r="AK760" s="179"/>
      <c r="AL760" s="179"/>
      <c r="AM760" s="179"/>
      <c r="AN760" s="179"/>
      <c r="AO760" s="179"/>
      <c r="AP760" s="179"/>
      <c r="AQ760" s="179"/>
      <c r="AR760" s="179"/>
      <c r="AS760" s="179"/>
      <c r="AT760" s="179"/>
      <c r="AU760" s="179"/>
      <c r="AV760" s="179"/>
      <c r="AW760" s="179"/>
      <c r="AX760" s="179"/>
      <c r="AY760" s="179"/>
      <c r="AZ760" s="179"/>
      <c r="BA760" s="179"/>
      <c r="BB760" s="179"/>
      <c r="BC760" s="179"/>
    </row>
    <row r="761" spans="2:55" x14ac:dyDescent="0.25">
      <c r="B761" s="179"/>
      <c r="C761" s="179"/>
      <c r="D761" s="179"/>
      <c r="E761" s="179"/>
      <c r="F761" s="179"/>
      <c r="G761" s="179"/>
      <c r="H761" s="179"/>
      <c r="I761" s="179"/>
      <c r="J761" s="179"/>
      <c r="K761" s="179"/>
      <c r="L761" s="179"/>
      <c r="M761" s="179"/>
      <c r="N761" s="179"/>
      <c r="O761" s="179"/>
      <c r="P761" s="179"/>
      <c r="Q761" s="179"/>
      <c r="R761" s="179"/>
      <c r="S761" s="179"/>
      <c r="T761" s="179"/>
      <c r="U761" s="179"/>
      <c r="V761" s="179"/>
      <c r="W761" s="179"/>
      <c r="X761" s="179"/>
      <c r="Y761" s="179"/>
      <c r="Z761" s="179"/>
      <c r="AA761" s="179"/>
      <c r="AB761" s="179"/>
      <c r="AC761" s="179"/>
      <c r="AD761" s="179"/>
      <c r="AE761" s="179"/>
      <c r="AF761" s="179"/>
      <c r="AG761" s="179"/>
      <c r="AH761" s="179"/>
      <c r="AI761" s="179"/>
      <c r="AJ761" s="179"/>
      <c r="AK761" s="179"/>
      <c r="AL761" s="179"/>
      <c r="AM761" s="179"/>
      <c r="AN761" s="179"/>
      <c r="AO761" s="179"/>
      <c r="AP761" s="179"/>
      <c r="AQ761" s="179"/>
      <c r="AR761" s="179"/>
      <c r="AS761" s="179"/>
      <c r="AT761" s="179"/>
      <c r="AU761" s="179"/>
      <c r="AV761" s="179"/>
      <c r="AW761" s="179"/>
      <c r="AX761" s="179"/>
      <c r="AY761" s="179"/>
      <c r="AZ761" s="179"/>
      <c r="BA761" s="179"/>
      <c r="BB761" s="179"/>
      <c r="BC761" s="179"/>
    </row>
    <row r="762" spans="2:55" x14ac:dyDescent="0.25">
      <c r="B762" s="179"/>
      <c r="C762" s="179"/>
      <c r="D762" s="179"/>
      <c r="E762" s="179"/>
      <c r="F762" s="179"/>
      <c r="G762" s="179"/>
      <c r="H762" s="179"/>
      <c r="I762" s="179"/>
      <c r="J762" s="179"/>
      <c r="K762" s="179"/>
      <c r="L762" s="179"/>
      <c r="M762" s="179"/>
      <c r="N762" s="179"/>
      <c r="O762" s="179"/>
      <c r="P762" s="179"/>
      <c r="Q762" s="179"/>
      <c r="R762" s="179"/>
      <c r="S762" s="179"/>
      <c r="T762" s="179"/>
      <c r="U762" s="179"/>
      <c r="V762" s="179"/>
      <c r="W762" s="179"/>
      <c r="X762" s="179"/>
      <c r="Y762" s="179"/>
      <c r="Z762" s="179"/>
      <c r="AA762" s="179"/>
      <c r="AB762" s="179"/>
      <c r="AC762" s="179"/>
      <c r="AD762" s="179"/>
      <c r="AE762" s="179"/>
      <c r="AF762" s="179"/>
      <c r="AG762" s="179"/>
      <c r="AH762" s="179"/>
      <c r="AI762" s="179"/>
      <c r="AJ762" s="179"/>
      <c r="AK762" s="179"/>
      <c r="AL762" s="179"/>
      <c r="AM762" s="179"/>
      <c r="AN762" s="179"/>
      <c r="AO762" s="179"/>
      <c r="AP762" s="179"/>
      <c r="AQ762" s="179"/>
      <c r="AR762" s="179"/>
      <c r="AS762" s="179"/>
      <c r="AT762" s="179"/>
      <c r="AU762" s="179"/>
      <c r="AV762" s="179"/>
      <c r="AW762" s="179"/>
      <c r="AX762" s="179"/>
      <c r="AY762" s="179"/>
      <c r="AZ762" s="179"/>
      <c r="BA762" s="179"/>
      <c r="BB762" s="179"/>
      <c r="BC762" s="179"/>
    </row>
    <row r="763" spans="2:55" x14ac:dyDescent="0.25">
      <c r="B763" s="179"/>
      <c r="C763" s="179"/>
      <c r="D763" s="179"/>
      <c r="E763" s="179"/>
      <c r="F763" s="179"/>
      <c r="G763" s="179"/>
      <c r="H763" s="179"/>
      <c r="I763" s="179"/>
      <c r="J763" s="179"/>
      <c r="K763" s="179"/>
      <c r="L763" s="179"/>
      <c r="M763" s="179"/>
      <c r="N763" s="179"/>
      <c r="O763" s="179"/>
      <c r="P763" s="179"/>
      <c r="Q763" s="179"/>
      <c r="R763" s="179"/>
      <c r="S763" s="179"/>
      <c r="T763" s="179"/>
      <c r="U763" s="179"/>
      <c r="V763" s="179"/>
      <c r="W763" s="179"/>
      <c r="X763" s="179"/>
      <c r="Y763" s="179"/>
      <c r="Z763" s="179"/>
      <c r="AA763" s="179"/>
      <c r="AB763" s="179"/>
      <c r="AC763" s="179"/>
      <c r="AD763" s="179"/>
      <c r="AE763" s="179"/>
      <c r="AF763" s="179"/>
      <c r="AG763" s="179"/>
      <c r="AH763" s="179"/>
      <c r="AI763" s="179"/>
      <c r="AJ763" s="179"/>
      <c r="AK763" s="179"/>
      <c r="AL763" s="179"/>
      <c r="AM763" s="179"/>
      <c r="AN763" s="179"/>
      <c r="AO763" s="179"/>
      <c r="AP763" s="179"/>
      <c r="AQ763" s="179"/>
      <c r="AR763" s="179"/>
      <c r="AS763" s="179"/>
      <c r="AT763" s="179"/>
      <c r="AU763" s="179"/>
      <c r="AV763" s="179"/>
      <c r="AW763" s="179"/>
      <c r="AX763" s="179"/>
      <c r="AY763" s="179"/>
      <c r="AZ763" s="179"/>
      <c r="BA763" s="179"/>
      <c r="BB763" s="179"/>
      <c r="BC763" s="179"/>
    </row>
    <row r="764" spans="2:55" x14ac:dyDescent="0.25">
      <c r="B764" s="179"/>
      <c r="C764" s="179"/>
      <c r="D764" s="179"/>
      <c r="E764" s="179"/>
      <c r="F764" s="179"/>
      <c r="G764" s="179"/>
      <c r="H764" s="179"/>
      <c r="I764" s="179"/>
      <c r="J764" s="179"/>
      <c r="K764" s="179"/>
      <c r="L764" s="179"/>
      <c r="M764" s="179"/>
      <c r="N764" s="179"/>
      <c r="O764" s="179"/>
      <c r="P764" s="179"/>
      <c r="Q764" s="179"/>
      <c r="R764" s="179"/>
      <c r="S764" s="179"/>
      <c r="T764" s="179"/>
      <c r="U764" s="179"/>
      <c r="V764" s="179"/>
      <c r="W764" s="179"/>
      <c r="X764" s="179"/>
      <c r="Y764" s="179"/>
      <c r="Z764" s="179"/>
      <c r="AA764" s="179"/>
      <c r="AB764" s="179"/>
      <c r="AC764" s="179"/>
      <c r="AD764" s="179"/>
      <c r="AE764" s="179"/>
      <c r="AF764" s="179"/>
      <c r="AG764" s="179"/>
      <c r="AH764" s="179"/>
      <c r="AI764" s="179"/>
      <c r="AJ764" s="179"/>
      <c r="AK764" s="179"/>
      <c r="AL764" s="179"/>
      <c r="AM764" s="179"/>
      <c r="AN764" s="179"/>
      <c r="AO764" s="179"/>
      <c r="AP764" s="179"/>
      <c r="AQ764" s="179"/>
      <c r="AR764" s="179"/>
      <c r="AS764" s="179"/>
      <c r="AT764" s="179"/>
      <c r="AU764" s="179"/>
      <c r="AV764" s="179"/>
      <c r="AW764" s="179"/>
      <c r="AX764" s="179"/>
      <c r="AY764" s="179"/>
      <c r="AZ764" s="179"/>
      <c r="BA764" s="179"/>
      <c r="BB764" s="179"/>
      <c r="BC764" s="179"/>
    </row>
    <row r="765" spans="2:55" x14ac:dyDescent="0.25">
      <c r="B765" s="179"/>
      <c r="C765" s="179"/>
      <c r="D765" s="179"/>
      <c r="E765" s="179"/>
      <c r="F765" s="179"/>
      <c r="G765" s="179"/>
      <c r="H765" s="179"/>
      <c r="I765" s="179"/>
      <c r="J765" s="179"/>
      <c r="K765" s="179"/>
      <c r="L765" s="179"/>
      <c r="M765" s="179"/>
      <c r="N765" s="179"/>
      <c r="O765" s="179"/>
      <c r="P765" s="179"/>
      <c r="Q765" s="179"/>
      <c r="R765" s="179"/>
      <c r="S765" s="179"/>
      <c r="T765" s="179"/>
      <c r="U765" s="179"/>
      <c r="V765" s="179"/>
      <c r="W765" s="179"/>
      <c r="X765" s="179"/>
      <c r="Y765" s="179"/>
      <c r="Z765" s="179"/>
      <c r="AA765" s="179"/>
      <c r="AB765" s="179"/>
      <c r="AC765" s="179"/>
      <c r="AD765" s="179"/>
      <c r="AE765" s="179"/>
      <c r="AF765" s="179"/>
      <c r="AG765" s="179"/>
      <c r="AH765" s="179"/>
      <c r="AI765" s="179"/>
      <c r="AJ765" s="179"/>
      <c r="AK765" s="179"/>
      <c r="AL765" s="179"/>
      <c r="AM765" s="179"/>
      <c r="AN765" s="179"/>
      <c r="AO765" s="179"/>
      <c r="AP765" s="179"/>
      <c r="AQ765" s="179"/>
      <c r="AR765" s="179"/>
      <c r="AS765" s="179"/>
      <c r="AT765" s="179"/>
      <c r="AU765" s="179"/>
      <c r="AV765" s="179"/>
      <c r="AW765" s="179"/>
      <c r="AX765" s="179"/>
      <c r="AY765" s="179"/>
      <c r="AZ765" s="179"/>
      <c r="BA765" s="179"/>
      <c r="BB765" s="179"/>
      <c r="BC765" s="179"/>
    </row>
    <row r="766" spans="2:55" x14ac:dyDescent="0.25">
      <c r="B766" s="179"/>
      <c r="C766" s="179"/>
      <c r="D766" s="179"/>
      <c r="E766" s="179"/>
      <c r="F766" s="179"/>
      <c r="G766" s="179"/>
      <c r="H766" s="179"/>
      <c r="I766" s="179"/>
      <c r="J766" s="179"/>
      <c r="K766" s="179"/>
      <c r="L766" s="179"/>
      <c r="M766" s="179"/>
      <c r="N766" s="179"/>
      <c r="O766" s="179"/>
      <c r="P766" s="179"/>
      <c r="Q766" s="179"/>
      <c r="R766" s="179"/>
      <c r="S766" s="179"/>
      <c r="T766" s="179"/>
      <c r="U766" s="179"/>
      <c r="V766" s="179"/>
      <c r="W766" s="179"/>
      <c r="X766" s="179"/>
      <c r="Y766" s="179"/>
      <c r="Z766" s="179"/>
      <c r="AA766" s="179"/>
      <c r="AB766" s="179"/>
      <c r="AC766" s="179"/>
      <c r="AD766" s="179"/>
      <c r="AE766" s="179"/>
      <c r="AF766" s="179"/>
      <c r="AG766" s="179"/>
      <c r="AH766" s="179"/>
      <c r="AI766" s="179"/>
      <c r="AJ766" s="179"/>
      <c r="AK766" s="179"/>
      <c r="AL766" s="179"/>
      <c r="AM766" s="179"/>
      <c r="AN766" s="179"/>
      <c r="AO766" s="179"/>
      <c r="AP766" s="179"/>
      <c r="AQ766" s="179"/>
      <c r="AR766" s="179"/>
      <c r="AS766" s="179"/>
      <c r="AT766" s="179"/>
      <c r="AU766" s="179"/>
      <c r="AV766" s="179"/>
      <c r="AW766" s="179"/>
      <c r="AX766" s="179"/>
      <c r="AY766" s="179"/>
      <c r="AZ766" s="179"/>
      <c r="BA766" s="179"/>
      <c r="BB766" s="179"/>
      <c r="BC766" s="179"/>
    </row>
    <row r="767" spans="2:55" x14ac:dyDescent="0.25">
      <c r="B767" s="179"/>
      <c r="C767" s="179"/>
      <c r="D767" s="179"/>
      <c r="E767" s="179"/>
      <c r="F767" s="179"/>
      <c r="G767" s="179"/>
      <c r="H767" s="179"/>
      <c r="I767" s="179"/>
      <c r="J767" s="179"/>
      <c r="K767" s="179"/>
      <c r="L767" s="179"/>
      <c r="M767" s="179"/>
      <c r="N767" s="179"/>
      <c r="O767" s="179"/>
      <c r="P767" s="179"/>
      <c r="Q767" s="179"/>
      <c r="R767" s="179"/>
      <c r="S767" s="179"/>
      <c r="T767" s="179"/>
      <c r="U767" s="179"/>
      <c r="V767" s="179"/>
      <c r="W767" s="179"/>
      <c r="X767" s="179"/>
      <c r="Y767" s="179"/>
      <c r="Z767" s="179"/>
      <c r="AA767" s="179"/>
      <c r="AB767" s="179"/>
      <c r="AC767" s="179"/>
      <c r="AD767" s="179"/>
      <c r="AE767" s="179"/>
      <c r="AF767" s="179"/>
      <c r="AG767" s="179"/>
      <c r="AH767" s="179"/>
      <c r="AI767" s="179"/>
      <c r="AJ767" s="179"/>
      <c r="AK767" s="179"/>
      <c r="AL767" s="179"/>
      <c r="AM767" s="179"/>
      <c r="AN767" s="179"/>
      <c r="AO767" s="179"/>
      <c r="AP767" s="179"/>
      <c r="AQ767" s="179"/>
      <c r="AR767" s="179"/>
      <c r="AS767" s="179"/>
      <c r="AT767" s="179"/>
      <c r="AU767" s="179"/>
      <c r="AV767" s="179"/>
      <c r="AW767" s="179"/>
      <c r="AX767" s="179"/>
      <c r="AY767" s="179"/>
      <c r="AZ767" s="179"/>
      <c r="BA767" s="179"/>
      <c r="BB767" s="179"/>
      <c r="BC767" s="179"/>
    </row>
    <row r="768" spans="2:55" x14ac:dyDescent="0.25">
      <c r="B768" s="179"/>
      <c r="C768" s="179"/>
      <c r="D768" s="179"/>
      <c r="E768" s="179"/>
      <c r="F768" s="179"/>
      <c r="G768" s="179"/>
      <c r="H768" s="179"/>
      <c r="I768" s="179"/>
      <c r="J768" s="179"/>
      <c r="K768" s="179"/>
      <c r="L768" s="179"/>
      <c r="M768" s="179"/>
      <c r="N768" s="179"/>
      <c r="O768" s="179"/>
      <c r="P768" s="179"/>
      <c r="Q768" s="179"/>
      <c r="R768" s="179"/>
      <c r="S768" s="179"/>
      <c r="T768" s="179"/>
      <c r="U768" s="179"/>
      <c r="V768" s="179"/>
      <c r="W768" s="179"/>
      <c r="X768" s="179"/>
      <c r="Y768" s="179"/>
      <c r="Z768" s="179"/>
      <c r="AA768" s="179"/>
      <c r="AB768" s="179"/>
      <c r="AC768" s="179"/>
      <c r="AD768" s="179"/>
      <c r="AE768" s="179"/>
      <c r="AF768" s="179"/>
      <c r="AG768" s="179"/>
      <c r="AH768" s="179"/>
      <c r="AI768" s="179"/>
      <c r="AJ768" s="179"/>
      <c r="AK768" s="179"/>
      <c r="AL768" s="179"/>
      <c r="AM768" s="179"/>
      <c r="AN768" s="179"/>
      <c r="AO768" s="179"/>
      <c r="AP768" s="179"/>
      <c r="AQ768" s="179"/>
      <c r="AR768" s="179"/>
      <c r="AS768" s="179"/>
      <c r="AT768" s="179"/>
      <c r="AU768" s="179"/>
      <c r="AV768" s="179"/>
      <c r="AW768" s="179"/>
      <c r="AX768" s="179"/>
      <c r="AY768" s="179"/>
      <c r="AZ768" s="179"/>
      <c r="BA768" s="179"/>
      <c r="BB768" s="179"/>
      <c r="BC768" s="179"/>
    </row>
    <row r="769" spans="28:55" x14ac:dyDescent="0.25">
      <c r="AB769" s="179"/>
      <c r="AC769" s="179"/>
      <c r="AD769" s="179"/>
      <c r="AE769" s="179"/>
      <c r="AF769" s="179"/>
      <c r="AG769" s="179"/>
      <c r="AH769" s="179"/>
      <c r="AI769" s="179"/>
      <c r="AJ769" s="179"/>
      <c r="AK769" s="179"/>
      <c r="AL769" s="179"/>
      <c r="AM769" s="179"/>
      <c r="AN769" s="179"/>
      <c r="AO769" s="179"/>
      <c r="AP769" s="179"/>
      <c r="AQ769" s="179"/>
      <c r="AR769" s="179"/>
      <c r="AS769" s="179"/>
      <c r="AT769" s="179"/>
      <c r="AU769" s="179"/>
      <c r="AV769" s="179"/>
      <c r="AW769" s="179"/>
      <c r="AX769" s="179"/>
      <c r="AY769" s="179"/>
      <c r="AZ769" s="179"/>
      <c r="BA769" s="179"/>
      <c r="BB769" s="179"/>
      <c r="BC769" s="179"/>
    </row>
    <row r="770" spans="28:55" x14ac:dyDescent="0.25">
      <c r="AB770" s="179"/>
      <c r="AC770" s="179"/>
      <c r="AD770" s="179"/>
      <c r="AE770" s="179"/>
      <c r="AF770" s="179"/>
      <c r="AG770" s="179"/>
      <c r="AH770" s="179"/>
      <c r="AI770" s="179"/>
      <c r="AJ770" s="179"/>
      <c r="AK770" s="179"/>
      <c r="AL770" s="179"/>
      <c r="AM770" s="179"/>
      <c r="AN770" s="179"/>
      <c r="AO770" s="179"/>
      <c r="AP770" s="179"/>
      <c r="AQ770" s="179"/>
      <c r="AR770" s="179"/>
      <c r="AS770" s="179"/>
      <c r="AT770" s="179"/>
      <c r="AU770" s="179"/>
      <c r="AV770" s="179"/>
      <c r="AW770" s="179"/>
      <c r="AX770" s="179"/>
      <c r="AY770" s="179"/>
      <c r="AZ770" s="179"/>
      <c r="BA770" s="179"/>
      <c r="BB770" s="179"/>
      <c r="BC770" s="179"/>
    </row>
    <row r="771" spans="28:55" x14ac:dyDescent="0.25">
      <c r="AB771" s="179"/>
      <c r="AC771" s="179"/>
      <c r="AD771" s="179"/>
      <c r="AE771" s="179"/>
      <c r="AF771" s="179"/>
      <c r="AG771" s="179"/>
      <c r="AH771" s="179"/>
      <c r="AI771" s="179"/>
      <c r="AJ771" s="179"/>
      <c r="AK771" s="179"/>
      <c r="AL771" s="179"/>
      <c r="AM771" s="179"/>
      <c r="AN771" s="179"/>
      <c r="AO771" s="179"/>
      <c r="AP771" s="179"/>
      <c r="AQ771" s="179"/>
      <c r="AR771" s="179"/>
      <c r="AS771" s="179"/>
      <c r="AT771" s="179"/>
      <c r="AU771" s="179"/>
      <c r="AV771" s="179"/>
      <c r="AW771" s="179"/>
      <c r="AX771" s="179"/>
      <c r="AY771" s="179"/>
      <c r="AZ771" s="179"/>
      <c r="BA771" s="179"/>
      <c r="BB771" s="179"/>
      <c r="BC771" s="179"/>
    </row>
    <row r="772" spans="28:55" x14ac:dyDescent="0.25">
      <c r="AB772" s="179"/>
      <c r="AC772" s="179"/>
      <c r="AD772" s="179"/>
      <c r="AE772" s="179"/>
      <c r="AF772" s="179"/>
      <c r="AG772" s="179"/>
      <c r="AH772" s="179"/>
      <c r="AI772" s="179"/>
      <c r="AJ772" s="179"/>
      <c r="AK772" s="179"/>
      <c r="AL772" s="179"/>
      <c r="AM772" s="179"/>
      <c r="AN772" s="179"/>
      <c r="AO772" s="179"/>
      <c r="AP772" s="179"/>
      <c r="AQ772" s="179"/>
      <c r="AR772" s="179"/>
      <c r="AS772" s="179"/>
      <c r="AT772" s="179"/>
      <c r="AU772" s="179"/>
      <c r="AV772" s="179"/>
      <c r="AW772" s="179"/>
      <c r="AX772" s="179"/>
      <c r="AY772" s="179"/>
      <c r="AZ772" s="179"/>
      <c r="BA772" s="179"/>
      <c r="BB772" s="179"/>
      <c r="BC772" s="179"/>
    </row>
    <row r="773" spans="28:55" x14ac:dyDescent="0.25">
      <c r="AB773" s="179"/>
      <c r="AC773" s="179"/>
      <c r="AD773" s="179"/>
      <c r="AE773" s="179"/>
      <c r="AF773" s="179"/>
      <c r="AG773" s="179"/>
      <c r="AH773" s="179"/>
      <c r="AI773" s="179"/>
      <c r="AJ773" s="179"/>
      <c r="AK773" s="179"/>
      <c r="AL773" s="179"/>
      <c r="AM773" s="179"/>
      <c r="AN773" s="179"/>
      <c r="AO773" s="179"/>
      <c r="AP773" s="179"/>
      <c r="AQ773" s="179"/>
      <c r="AR773" s="179"/>
      <c r="AS773" s="179"/>
      <c r="AT773" s="179"/>
      <c r="AU773" s="179"/>
      <c r="AV773" s="179"/>
      <c r="AW773" s="179"/>
      <c r="AX773" s="179"/>
      <c r="AY773" s="179"/>
      <c r="AZ773" s="179"/>
      <c r="BA773" s="179"/>
      <c r="BB773" s="179"/>
      <c r="BC773" s="179"/>
    </row>
    <row r="774" spans="28:55" x14ac:dyDescent="0.25">
      <c r="AB774" s="179"/>
      <c r="AC774" s="179"/>
      <c r="AD774" s="179"/>
      <c r="AE774" s="179"/>
      <c r="AF774" s="179"/>
      <c r="AG774" s="179"/>
      <c r="AH774" s="179"/>
      <c r="AI774" s="179"/>
      <c r="AJ774" s="179"/>
      <c r="AK774" s="179"/>
      <c r="AL774" s="179"/>
      <c r="AM774" s="179"/>
      <c r="AN774" s="179"/>
      <c r="AO774" s="179"/>
      <c r="AP774" s="179"/>
      <c r="AQ774" s="179"/>
      <c r="AR774" s="179"/>
      <c r="AS774" s="179"/>
      <c r="AT774" s="179"/>
      <c r="AU774" s="179"/>
      <c r="AV774" s="179"/>
      <c r="AW774" s="179"/>
      <c r="AX774" s="179"/>
      <c r="AY774" s="179"/>
      <c r="AZ774" s="179"/>
      <c r="BA774" s="179"/>
      <c r="BB774" s="179"/>
      <c r="BC774" s="179"/>
    </row>
    <row r="775" spans="28:55" x14ac:dyDescent="0.25">
      <c r="AB775" s="179"/>
      <c r="AC775" s="179"/>
      <c r="AD775" s="179"/>
      <c r="AE775" s="179"/>
      <c r="AF775" s="179"/>
      <c r="AG775" s="179"/>
      <c r="AH775" s="179"/>
      <c r="AI775" s="179"/>
      <c r="AJ775" s="179"/>
      <c r="AK775" s="179"/>
      <c r="AL775" s="179"/>
      <c r="AM775" s="179"/>
      <c r="AN775" s="179"/>
      <c r="AO775" s="179"/>
      <c r="AP775" s="179"/>
      <c r="AQ775" s="179"/>
      <c r="AR775" s="179"/>
      <c r="AS775" s="179"/>
      <c r="AT775" s="179"/>
      <c r="AU775" s="179"/>
      <c r="AV775" s="179"/>
      <c r="AW775" s="179"/>
      <c r="AX775" s="179"/>
      <c r="AY775" s="179"/>
      <c r="AZ775" s="179"/>
      <c r="BA775" s="179"/>
      <c r="BB775" s="179"/>
      <c r="BC775" s="179"/>
    </row>
    <row r="776" spans="28:55" x14ac:dyDescent="0.25">
      <c r="AB776" s="179"/>
      <c r="AC776" s="179"/>
      <c r="AD776" s="179"/>
      <c r="AE776" s="179"/>
      <c r="AF776" s="179"/>
      <c r="AG776" s="179"/>
      <c r="AH776" s="179"/>
      <c r="AI776" s="179"/>
      <c r="AJ776" s="179"/>
      <c r="AK776" s="179"/>
      <c r="AL776" s="179"/>
      <c r="AM776" s="179"/>
      <c r="AN776" s="179"/>
      <c r="AO776" s="179"/>
      <c r="AP776" s="179"/>
      <c r="AQ776" s="179"/>
      <c r="AR776" s="179"/>
      <c r="AS776" s="179"/>
      <c r="AT776" s="179"/>
      <c r="AU776" s="179"/>
      <c r="AV776" s="179"/>
      <c r="AW776" s="179"/>
      <c r="AX776" s="179"/>
      <c r="AY776" s="179"/>
      <c r="AZ776" s="179"/>
      <c r="BA776" s="179"/>
      <c r="BB776" s="179"/>
      <c r="BC776" s="179"/>
    </row>
    <row r="777" spans="28:55" x14ac:dyDescent="0.25">
      <c r="AB777" s="179"/>
      <c r="AC777" s="179"/>
      <c r="AD777" s="179"/>
      <c r="AE777" s="179"/>
      <c r="AF777" s="179"/>
      <c r="AG777" s="179"/>
      <c r="AH777" s="179"/>
      <c r="AI777" s="179"/>
      <c r="AJ777" s="179"/>
      <c r="AK777" s="179"/>
      <c r="AL777" s="179"/>
      <c r="AM777" s="179"/>
      <c r="AN777" s="179"/>
      <c r="AO777" s="179"/>
      <c r="AP777" s="179"/>
      <c r="AQ777" s="179"/>
      <c r="AR777" s="179"/>
      <c r="AS777" s="179"/>
      <c r="AT777" s="179"/>
      <c r="AU777" s="179"/>
      <c r="AV777" s="179"/>
      <c r="AW777" s="179"/>
      <c r="AX777" s="179"/>
      <c r="AY777" s="179"/>
      <c r="AZ777" s="179"/>
      <c r="BA777" s="179"/>
      <c r="BB777" s="179"/>
      <c r="BC777" s="179"/>
    </row>
    <row r="778" spans="28:55" x14ac:dyDescent="0.25">
      <c r="AB778" s="179"/>
      <c r="AC778" s="179"/>
      <c r="AD778" s="179"/>
      <c r="AE778" s="179"/>
      <c r="AF778" s="179"/>
      <c r="AG778" s="179"/>
      <c r="AH778" s="179"/>
      <c r="AI778" s="179"/>
      <c r="AJ778" s="179"/>
      <c r="AK778" s="179"/>
      <c r="AL778" s="179"/>
      <c r="AM778" s="179"/>
      <c r="AN778" s="179"/>
      <c r="AO778" s="179"/>
      <c r="AP778" s="179"/>
      <c r="AQ778" s="179"/>
      <c r="AR778" s="179"/>
      <c r="AS778" s="179"/>
      <c r="AT778" s="179"/>
      <c r="AU778" s="179"/>
      <c r="AV778" s="179"/>
      <c r="AW778" s="179"/>
      <c r="AX778" s="179"/>
      <c r="AY778" s="179"/>
      <c r="AZ778" s="179"/>
      <c r="BA778" s="179"/>
      <c r="BB778" s="179"/>
      <c r="BC778" s="179"/>
    </row>
    <row r="779" spans="28:55" x14ac:dyDescent="0.25">
      <c r="AB779" s="179"/>
      <c r="AC779" s="179"/>
      <c r="AD779" s="179"/>
      <c r="AE779" s="179"/>
      <c r="AF779" s="179"/>
      <c r="AG779" s="179"/>
      <c r="AH779" s="179"/>
      <c r="AI779" s="179"/>
      <c r="AJ779" s="179"/>
      <c r="AK779" s="179"/>
      <c r="AL779" s="179"/>
      <c r="AM779" s="179"/>
      <c r="AN779" s="179"/>
      <c r="AO779" s="179"/>
      <c r="AP779" s="179"/>
      <c r="AQ779" s="179"/>
      <c r="AR779" s="179"/>
      <c r="AS779" s="179"/>
      <c r="AT779" s="179"/>
      <c r="AU779" s="179"/>
      <c r="AV779" s="179"/>
      <c r="AW779" s="179"/>
      <c r="AX779" s="179"/>
      <c r="AY779" s="179"/>
      <c r="AZ779" s="179"/>
      <c r="BA779" s="179"/>
      <c r="BB779" s="179"/>
      <c r="BC779" s="179"/>
    </row>
    <row r="780" spans="28:55" x14ac:dyDescent="0.25">
      <c r="AB780" s="179"/>
      <c r="AC780" s="179"/>
      <c r="AD780" s="179"/>
      <c r="AE780" s="179"/>
      <c r="AF780" s="179"/>
      <c r="AG780" s="179"/>
      <c r="AH780" s="179"/>
      <c r="AI780" s="179"/>
      <c r="AJ780" s="179"/>
      <c r="AK780" s="179"/>
      <c r="AL780" s="179"/>
      <c r="AM780" s="179"/>
      <c r="AN780" s="179"/>
      <c r="AO780" s="179"/>
      <c r="AP780" s="179"/>
      <c r="AQ780" s="179"/>
      <c r="AR780" s="179"/>
      <c r="AS780" s="179"/>
      <c r="AT780" s="179"/>
      <c r="AU780" s="179"/>
      <c r="AV780" s="179"/>
      <c r="AW780" s="179"/>
      <c r="AX780" s="179"/>
      <c r="AY780" s="179"/>
      <c r="AZ780" s="179"/>
      <c r="BA780" s="179"/>
      <c r="BB780" s="179"/>
      <c r="BC780" s="179"/>
    </row>
    <row r="781" spans="28:55" x14ac:dyDescent="0.25">
      <c r="AB781" s="179"/>
      <c r="AC781" s="179"/>
      <c r="AD781" s="179"/>
      <c r="AE781" s="179"/>
      <c r="AF781" s="179"/>
      <c r="AG781" s="179"/>
      <c r="AH781" s="179"/>
      <c r="AI781" s="179"/>
      <c r="AJ781" s="179"/>
      <c r="AK781" s="179"/>
      <c r="AL781" s="179"/>
      <c r="AM781" s="179"/>
      <c r="AN781" s="179"/>
      <c r="AO781" s="179"/>
      <c r="AP781" s="179"/>
      <c r="AQ781" s="179"/>
      <c r="AR781" s="179"/>
      <c r="AS781" s="179"/>
      <c r="AT781" s="179"/>
      <c r="AU781" s="179"/>
      <c r="AV781" s="179"/>
      <c r="AW781" s="179"/>
      <c r="AX781" s="179"/>
      <c r="AY781" s="179"/>
      <c r="AZ781" s="179"/>
      <c r="BA781" s="179"/>
      <c r="BB781" s="179"/>
      <c r="BC781" s="179"/>
    </row>
    <row r="782" spans="28:55" x14ac:dyDescent="0.25">
      <c r="AB782" s="179"/>
      <c r="AC782" s="179"/>
      <c r="AD782" s="179"/>
      <c r="AE782" s="179"/>
      <c r="AF782" s="179"/>
      <c r="AG782" s="179"/>
      <c r="AH782" s="179"/>
      <c r="AI782" s="179"/>
      <c r="AJ782" s="179"/>
      <c r="AK782" s="179"/>
      <c r="AL782" s="179"/>
      <c r="AM782" s="179"/>
      <c r="AN782" s="179"/>
      <c r="AO782" s="179"/>
      <c r="AP782" s="179"/>
      <c r="AQ782" s="179"/>
      <c r="AR782" s="179"/>
      <c r="AS782" s="179"/>
      <c r="AT782" s="179"/>
      <c r="AU782" s="179"/>
      <c r="AV782" s="179"/>
      <c r="AW782" s="179"/>
      <c r="AX782" s="179"/>
      <c r="AY782" s="179"/>
      <c r="AZ782" s="179"/>
      <c r="BA782" s="179"/>
      <c r="BB782" s="179"/>
      <c r="BC782" s="179"/>
    </row>
    <row r="783" spans="28:55" x14ac:dyDescent="0.25">
      <c r="AB783" s="179"/>
      <c r="AC783" s="179"/>
      <c r="AD783" s="179"/>
      <c r="AE783" s="179"/>
      <c r="AF783" s="179"/>
      <c r="AG783" s="179"/>
      <c r="AH783" s="179"/>
      <c r="AI783" s="179"/>
      <c r="AJ783" s="179"/>
      <c r="AK783" s="179"/>
      <c r="AL783" s="179"/>
      <c r="AM783" s="179"/>
      <c r="AN783" s="179"/>
      <c r="AO783" s="179"/>
      <c r="AP783" s="179"/>
      <c r="AQ783" s="179"/>
      <c r="AR783" s="179"/>
      <c r="AS783" s="179"/>
      <c r="AT783" s="179"/>
      <c r="AU783" s="179"/>
      <c r="AV783" s="179"/>
      <c r="AW783" s="179"/>
      <c r="AX783" s="179"/>
      <c r="AY783" s="179"/>
      <c r="AZ783" s="179"/>
      <c r="BA783" s="179"/>
      <c r="BB783" s="179"/>
      <c r="BC783" s="179"/>
    </row>
    <row r="784" spans="28:55" x14ac:dyDescent="0.25">
      <c r="AB784" s="179"/>
      <c r="AC784" s="179"/>
      <c r="AD784" s="179"/>
      <c r="AE784" s="179"/>
      <c r="AF784" s="179"/>
      <c r="AG784" s="179"/>
      <c r="AH784" s="179"/>
      <c r="AI784" s="179"/>
      <c r="AJ784" s="179"/>
      <c r="AK784" s="179"/>
      <c r="AL784" s="179"/>
      <c r="AM784" s="179"/>
      <c r="AN784" s="179"/>
      <c r="AO784" s="179"/>
      <c r="AP784" s="179"/>
      <c r="AQ784" s="179"/>
      <c r="AR784" s="179"/>
      <c r="AS784" s="179"/>
      <c r="AT784" s="179"/>
      <c r="AU784" s="179"/>
      <c r="AV784" s="179"/>
      <c r="AW784" s="179"/>
      <c r="AX784" s="179"/>
      <c r="AY784" s="179"/>
      <c r="AZ784" s="179"/>
      <c r="BA784" s="179"/>
      <c r="BB784" s="179"/>
      <c r="BC784" s="179"/>
    </row>
    <row r="785" spans="28:55" x14ac:dyDescent="0.25">
      <c r="AB785" s="179"/>
      <c r="AC785" s="179"/>
      <c r="AD785" s="179"/>
      <c r="AE785" s="179"/>
      <c r="AF785" s="179"/>
      <c r="AG785" s="179"/>
      <c r="AH785" s="179"/>
      <c r="AI785" s="179"/>
      <c r="AJ785" s="179"/>
      <c r="AK785" s="179"/>
      <c r="AL785" s="179"/>
      <c r="AM785" s="179"/>
      <c r="AN785" s="179"/>
      <c r="AO785" s="179"/>
      <c r="AP785" s="179"/>
      <c r="AQ785" s="179"/>
      <c r="AR785" s="179"/>
      <c r="AS785" s="179"/>
      <c r="AT785" s="179"/>
      <c r="AU785" s="179"/>
      <c r="AV785" s="179"/>
      <c r="AW785" s="179"/>
      <c r="AX785" s="179"/>
      <c r="AY785" s="179"/>
      <c r="AZ785" s="179"/>
      <c r="BA785" s="179"/>
      <c r="BB785" s="179"/>
      <c r="BC785" s="179"/>
    </row>
    <row r="786" spans="28:55" x14ac:dyDescent="0.25">
      <c r="AB786" s="179"/>
      <c r="AC786" s="179"/>
      <c r="AD786" s="179"/>
      <c r="AE786" s="179"/>
      <c r="AF786" s="179"/>
      <c r="AG786" s="179"/>
      <c r="AH786" s="179"/>
      <c r="AI786" s="179"/>
      <c r="AJ786" s="179"/>
      <c r="AK786" s="179"/>
      <c r="AL786" s="179"/>
      <c r="AM786" s="179"/>
      <c r="AN786" s="179"/>
      <c r="AO786" s="179"/>
      <c r="AP786" s="179"/>
      <c r="AQ786" s="179"/>
      <c r="AR786" s="179"/>
      <c r="AS786" s="179"/>
      <c r="AT786" s="179"/>
      <c r="AU786" s="179"/>
      <c r="AV786" s="179"/>
      <c r="AW786" s="179"/>
      <c r="AX786" s="179"/>
      <c r="AY786" s="179"/>
      <c r="AZ786" s="179"/>
      <c r="BA786" s="179"/>
      <c r="BB786" s="179"/>
      <c r="BC786" s="179"/>
    </row>
    <row r="787" spans="28:55" x14ac:dyDescent="0.25">
      <c r="AB787" s="179"/>
      <c r="AC787" s="179"/>
      <c r="AD787" s="179"/>
      <c r="AE787" s="179"/>
      <c r="AF787" s="179"/>
      <c r="AG787" s="179"/>
      <c r="AH787" s="179"/>
      <c r="AI787" s="179"/>
      <c r="AJ787" s="179"/>
      <c r="AK787" s="179"/>
      <c r="AL787" s="179"/>
      <c r="AM787" s="179"/>
      <c r="AN787" s="179"/>
      <c r="AO787" s="179"/>
      <c r="AP787" s="179"/>
      <c r="AQ787" s="179"/>
      <c r="AR787" s="179"/>
      <c r="AS787" s="179"/>
      <c r="AT787" s="179"/>
      <c r="AU787" s="179"/>
      <c r="AV787" s="179"/>
      <c r="AW787" s="179"/>
      <c r="AX787" s="179"/>
      <c r="AY787" s="179"/>
      <c r="AZ787" s="179"/>
      <c r="BA787" s="179"/>
      <c r="BB787" s="179"/>
      <c r="BC787" s="179"/>
    </row>
    <row r="788" spans="28:55" x14ac:dyDescent="0.25">
      <c r="AB788" s="179"/>
      <c r="AC788" s="179"/>
      <c r="AD788" s="179"/>
      <c r="AE788" s="179"/>
      <c r="AF788" s="179"/>
      <c r="AG788" s="179"/>
      <c r="AH788" s="179"/>
      <c r="AI788" s="179"/>
      <c r="AJ788" s="179"/>
      <c r="AK788" s="179"/>
      <c r="AL788" s="179"/>
      <c r="AM788" s="179"/>
      <c r="AN788" s="179"/>
      <c r="AO788" s="179"/>
      <c r="AP788" s="179"/>
      <c r="AQ788" s="179"/>
      <c r="AR788" s="179"/>
      <c r="AS788" s="179"/>
      <c r="AT788" s="179"/>
      <c r="AU788" s="179"/>
      <c r="AV788" s="179"/>
      <c r="AW788" s="179"/>
      <c r="AX788" s="179"/>
      <c r="AY788" s="179"/>
      <c r="AZ788" s="179"/>
      <c r="BA788" s="179"/>
      <c r="BB788" s="179"/>
      <c r="BC788" s="179"/>
    </row>
    <row r="789" spans="28:55" x14ac:dyDescent="0.25">
      <c r="AB789" s="179"/>
      <c r="AC789" s="179"/>
      <c r="AD789" s="179"/>
      <c r="AE789" s="179"/>
      <c r="AF789" s="179"/>
      <c r="AG789" s="179"/>
      <c r="AH789" s="179"/>
      <c r="AI789" s="179"/>
      <c r="AJ789" s="179"/>
      <c r="AK789" s="179"/>
      <c r="AL789" s="179"/>
      <c r="AM789" s="179"/>
      <c r="AN789" s="179"/>
      <c r="AO789" s="179"/>
      <c r="AP789" s="179"/>
      <c r="AQ789" s="179"/>
      <c r="AR789" s="179"/>
      <c r="AS789" s="179"/>
      <c r="AT789" s="179"/>
      <c r="AU789" s="179"/>
      <c r="AV789" s="179"/>
      <c r="AW789" s="179"/>
      <c r="AX789" s="179"/>
      <c r="AY789" s="179"/>
      <c r="AZ789" s="179"/>
      <c r="BA789" s="179"/>
      <c r="BB789" s="179"/>
      <c r="BC789" s="179"/>
    </row>
    <row r="790" spans="28:55" x14ac:dyDescent="0.25">
      <c r="AB790" s="179"/>
      <c r="AC790" s="179"/>
      <c r="AD790" s="179"/>
      <c r="AE790" s="179"/>
      <c r="AF790" s="179"/>
      <c r="AG790" s="179"/>
      <c r="AH790" s="179"/>
      <c r="AI790" s="179"/>
      <c r="AJ790" s="179"/>
      <c r="AK790" s="179"/>
      <c r="AL790" s="179"/>
      <c r="AM790" s="179"/>
      <c r="AN790" s="179"/>
      <c r="AO790" s="179"/>
      <c r="AP790" s="179"/>
      <c r="AQ790" s="179"/>
      <c r="AR790" s="179"/>
      <c r="AS790" s="179"/>
      <c r="AT790" s="179"/>
      <c r="AU790" s="179"/>
      <c r="AV790" s="179"/>
      <c r="AW790" s="179"/>
      <c r="AX790" s="179"/>
      <c r="AY790" s="179"/>
      <c r="AZ790" s="179"/>
      <c r="BA790" s="179"/>
      <c r="BB790" s="179"/>
      <c r="BC790" s="179"/>
    </row>
    <row r="791" spans="28:55" x14ac:dyDescent="0.25">
      <c r="AB791" s="179"/>
      <c r="AC791" s="179"/>
      <c r="AD791" s="179"/>
      <c r="AE791" s="179"/>
      <c r="AF791" s="179"/>
      <c r="AG791" s="179"/>
      <c r="AH791" s="179"/>
      <c r="AI791" s="179"/>
      <c r="AJ791" s="179"/>
      <c r="AK791" s="179"/>
      <c r="AL791" s="179"/>
      <c r="AM791" s="179"/>
      <c r="AN791" s="179"/>
      <c r="AO791" s="179"/>
      <c r="AP791" s="179"/>
      <c r="AQ791" s="179"/>
      <c r="AR791" s="179"/>
      <c r="AS791" s="179"/>
      <c r="AT791" s="179"/>
      <c r="AU791" s="179"/>
      <c r="AV791" s="179"/>
      <c r="AW791" s="179"/>
      <c r="AX791" s="179"/>
      <c r="AY791" s="179"/>
      <c r="AZ791" s="179"/>
      <c r="BA791" s="179"/>
      <c r="BB791" s="179"/>
      <c r="BC791" s="179"/>
    </row>
    <row r="792" spans="28:55" x14ac:dyDescent="0.25">
      <c r="AB792" s="179"/>
      <c r="AC792" s="179"/>
      <c r="AD792" s="179"/>
      <c r="AE792" s="179"/>
      <c r="AF792" s="179"/>
      <c r="AG792" s="179"/>
      <c r="AH792" s="179"/>
      <c r="AI792" s="179"/>
      <c r="AJ792" s="179"/>
      <c r="AK792" s="179"/>
      <c r="AL792" s="179"/>
      <c r="AM792" s="179"/>
      <c r="AN792" s="179"/>
      <c r="AO792" s="179"/>
      <c r="AP792" s="179"/>
      <c r="AQ792" s="179"/>
      <c r="AR792" s="179"/>
      <c r="AS792" s="179"/>
      <c r="AT792" s="179"/>
      <c r="AU792" s="179"/>
      <c r="AV792" s="179"/>
      <c r="AW792" s="179"/>
      <c r="AX792" s="179"/>
      <c r="AY792" s="179"/>
      <c r="AZ792" s="179"/>
      <c r="BA792" s="179"/>
      <c r="BB792" s="179"/>
      <c r="BC792" s="179"/>
    </row>
    <row r="793" spans="28:55" x14ac:dyDescent="0.25">
      <c r="AB793" s="179"/>
      <c r="AC793" s="179"/>
      <c r="AD793" s="179"/>
      <c r="AE793" s="179"/>
      <c r="AF793" s="179"/>
      <c r="AG793" s="179"/>
      <c r="AH793" s="179"/>
      <c r="AI793" s="179"/>
      <c r="AJ793" s="179"/>
      <c r="AK793" s="179"/>
      <c r="AL793" s="179"/>
      <c r="AM793" s="179"/>
      <c r="AN793" s="179"/>
      <c r="AO793" s="179"/>
      <c r="AP793" s="179"/>
      <c r="AQ793" s="179"/>
      <c r="AR793" s="179"/>
      <c r="AS793" s="179"/>
      <c r="AT793" s="179"/>
      <c r="AU793" s="179"/>
      <c r="AV793" s="179"/>
      <c r="AW793" s="179"/>
      <c r="AX793" s="179"/>
      <c r="AY793" s="179"/>
      <c r="AZ793" s="179"/>
      <c r="BA793" s="179"/>
      <c r="BB793" s="179"/>
      <c r="BC793" s="179"/>
    </row>
    <row r="794" spans="28:55" x14ac:dyDescent="0.25">
      <c r="AB794" s="179"/>
      <c r="AC794" s="179"/>
      <c r="AD794" s="179"/>
      <c r="AE794" s="179"/>
      <c r="AF794" s="179"/>
      <c r="AG794" s="179"/>
      <c r="AH794" s="179"/>
      <c r="AI794" s="179"/>
      <c r="AJ794" s="179"/>
      <c r="AK794" s="179"/>
      <c r="AL794" s="179"/>
      <c r="AM794" s="179"/>
      <c r="AN794" s="179"/>
      <c r="AO794" s="179"/>
      <c r="AP794" s="179"/>
      <c r="AQ794" s="179"/>
      <c r="AR794" s="179"/>
      <c r="AS794" s="179"/>
      <c r="AT794" s="179"/>
      <c r="AU794" s="179"/>
      <c r="AV794" s="179"/>
      <c r="AW794" s="179"/>
      <c r="AX794" s="179"/>
      <c r="AY794" s="179"/>
      <c r="AZ794" s="179"/>
      <c r="BA794" s="179"/>
      <c r="BB794" s="179"/>
      <c r="BC794" s="179"/>
    </row>
    <row r="795" spans="28:55" x14ac:dyDescent="0.25">
      <c r="AB795" s="179"/>
      <c r="AC795" s="179"/>
      <c r="AD795" s="179"/>
      <c r="AE795" s="179"/>
      <c r="AF795" s="179"/>
      <c r="AG795" s="179"/>
      <c r="AH795" s="179"/>
      <c r="AI795" s="179"/>
      <c r="AJ795" s="179"/>
      <c r="AK795" s="179"/>
      <c r="AL795" s="179"/>
      <c r="AM795" s="179"/>
      <c r="AN795" s="179"/>
      <c r="AO795" s="179"/>
      <c r="AP795" s="179"/>
      <c r="AQ795" s="179"/>
      <c r="AR795" s="179"/>
      <c r="AS795" s="179"/>
      <c r="AT795" s="179"/>
      <c r="AU795" s="179"/>
      <c r="AV795" s="179"/>
      <c r="AW795" s="179"/>
      <c r="AX795" s="179"/>
      <c r="AY795" s="179"/>
      <c r="AZ795" s="179"/>
      <c r="BA795" s="179"/>
      <c r="BB795" s="179"/>
      <c r="BC795" s="179"/>
    </row>
    <row r="796" spans="28:55" x14ac:dyDescent="0.25">
      <c r="AB796" s="179"/>
      <c r="AC796" s="179"/>
      <c r="AD796" s="179"/>
      <c r="AE796" s="179"/>
      <c r="AF796" s="179"/>
      <c r="AG796" s="179"/>
      <c r="AH796" s="179"/>
      <c r="AI796" s="179"/>
      <c r="AJ796" s="179"/>
      <c r="AK796" s="179"/>
      <c r="AL796" s="179"/>
      <c r="AM796" s="179"/>
      <c r="AN796" s="179"/>
      <c r="AO796" s="179"/>
      <c r="AP796" s="179"/>
      <c r="AQ796" s="179"/>
      <c r="AR796" s="179"/>
      <c r="AS796" s="179"/>
      <c r="AT796" s="179"/>
      <c r="AU796" s="179"/>
      <c r="AV796" s="179"/>
      <c r="AW796" s="179"/>
      <c r="AX796" s="179"/>
      <c r="AY796" s="179"/>
      <c r="AZ796" s="179"/>
      <c r="BA796" s="179"/>
      <c r="BB796" s="179"/>
      <c r="BC796" s="179"/>
    </row>
    <row r="797" spans="28:55" x14ac:dyDescent="0.25">
      <c r="AB797" s="179"/>
      <c r="AC797" s="179"/>
      <c r="AD797" s="179"/>
      <c r="AE797" s="179"/>
      <c r="AF797" s="179"/>
      <c r="AG797" s="179"/>
      <c r="AH797" s="179"/>
      <c r="AI797" s="179"/>
      <c r="AJ797" s="179"/>
      <c r="AK797" s="179"/>
      <c r="AL797" s="179"/>
      <c r="AM797" s="179"/>
      <c r="AN797" s="179"/>
      <c r="AO797" s="179"/>
      <c r="AP797" s="179"/>
      <c r="AQ797" s="179"/>
      <c r="AR797" s="179"/>
      <c r="AS797" s="179"/>
      <c r="AT797" s="179"/>
      <c r="AU797" s="179"/>
      <c r="AV797" s="179"/>
      <c r="AW797" s="179"/>
      <c r="AX797" s="179"/>
      <c r="AY797" s="179"/>
      <c r="AZ797" s="179"/>
      <c r="BA797" s="179"/>
      <c r="BB797" s="179"/>
      <c r="BC797" s="179"/>
    </row>
    <row r="798" spans="28:55" x14ac:dyDescent="0.25">
      <c r="AB798" s="179"/>
      <c r="AC798" s="179"/>
      <c r="AD798" s="179"/>
      <c r="AE798" s="179"/>
      <c r="AF798" s="179"/>
      <c r="AG798" s="179"/>
      <c r="AH798" s="179"/>
      <c r="AI798" s="179"/>
      <c r="AJ798" s="179"/>
      <c r="AK798" s="179"/>
      <c r="AL798" s="179"/>
      <c r="AM798" s="179"/>
      <c r="AN798" s="179"/>
      <c r="AO798" s="179"/>
      <c r="AP798" s="179"/>
      <c r="AQ798" s="179"/>
      <c r="AR798" s="179"/>
      <c r="AS798" s="179"/>
      <c r="AT798" s="179"/>
      <c r="AU798" s="179"/>
      <c r="AV798" s="179"/>
      <c r="AW798" s="179"/>
      <c r="AX798" s="179"/>
      <c r="AY798" s="179"/>
      <c r="AZ798" s="179"/>
      <c r="BA798" s="179"/>
      <c r="BB798" s="179"/>
      <c r="BC798" s="179"/>
    </row>
    <row r="799" spans="28:55" x14ac:dyDescent="0.25">
      <c r="AB799" s="179"/>
      <c r="AC799" s="179"/>
      <c r="AD799" s="179"/>
      <c r="AE799" s="179"/>
      <c r="AF799" s="179"/>
      <c r="AG799" s="179"/>
      <c r="AH799" s="179"/>
      <c r="AI799" s="179"/>
      <c r="AJ799" s="179"/>
      <c r="AK799" s="179"/>
      <c r="AL799" s="179"/>
      <c r="AM799" s="179"/>
      <c r="AN799" s="179"/>
      <c r="AO799" s="179"/>
      <c r="AP799" s="179"/>
      <c r="AQ799" s="179"/>
      <c r="AR799" s="179"/>
      <c r="AS799" s="179"/>
      <c r="AT799" s="179"/>
      <c r="AU799" s="179"/>
      <c r="AV799" s="179"/>
      <c r="AW799" s="179"/>
      <c r="AX799" s="179"/>
      <c r="AY799" s="179"/>
      <c r="AZ799" s="179"/>
      <c r="BA799" s="179"/>
      <c r="BB799" s="179"/>
      <c r="BC799" s="179"/>
    </row>
    <row r="800" spans="28:55" x14ac:dyDescent="0.25">
      <c r="AB800" s="179"/>
      <c r="AC800" s="179"/>
      <c r="AD800" s="179"/>
      <c r="AE800" s="179"/>
      <c r="AF800" s="179"/>
      <c r="AG800" s="179"/>
      <c r="AH800" s="179"/>
      <c r="AI800" s="179"/>
      <c r="AJ800" s="179"/>
      <c r="AK800" s="179"/>
      <c r="AL800" s="179"/>
      <c r="AM800" s="179"/>
      <c r="AN800" s="179"/>
      <c r="AO800" s="179"/>
      <c r="AP800" s="179"/>
      <c r="AQ800" s="179"/>
      <c r="AR800" s="179"/>
      <c r="AS800" s="179"/>
      <c r="AT800" s="179"/>
      <c r="AU800" s="179"/>
      <c r="AV800" s="179"/>
      <c r="AW800" s="179"/>
      <c r="AX800" s="179"/>
      <c r="AY800" s="179"/>
      <c r="AZ800" s="179"/>
      <c r="BA800" s="179"/>
      <c r="BB800" s="179"/>
      <c r="BC800" s="179"/>
    </row>
    <row r="801" spans="28:55" x14ac:dyDescent="0.25">
      <c r="AB801" s="179"/>
      <c r="AC801" s="179"/>
      <c r="AD801" s="179"/>
      <c r="AE801" s="179"/>
      <c r="AF801" s="179"/>
      <c r="AG801" s="179"/>
      <c r="AH801" s="179"/>
      <c r="AI801" s="179"/>
      <c r="AJ801" s="179"/>
      <c r="AK801" s="179"/>
      <c r="AL801" s="179"/>
      <c r="AM801" s="179"/>
      <c r="AN801" s="179"/>
      <c r="AO801" s="179"/>
      <c r="AP801" s="179"/>
      <c r="AQ801" s="179"/>
      <c r="AR801" s="179"/>
      <c r="AS801" s="179"/>
      <c r="AT801" s="179"/>
      <c r="AU801" s="179"/>
      <c r="AV801" s="179"/>
      <c r="AW801" s="179"/>
      <c r="AX801" s="179"/>
      <c r="AY801" s="179"/>
      <c r="AZ801" s="179"/>
      <c r="BA801" s="179"/>
      <c r="BB801" s="179"/>
      <c r="BC801" s="179"/>
    </row>
    <row r="802" spans="28:55" x14ac:dyDescent="0.25">
      <c r="AB802" s="179"/>
      <c r="AC802" s="179"/>
      <c r="AD802" s="179"/>
      <c r="AE802" s="179"/>
      <c r="AF802" s="179"/>
      <c r="AG802" s="179"/>
      <c r="AH802" s="179"/>
      <c r="AI802" s="179"/>
      <c r="AJ802" s="179"/>
      <c r="AK802" s="179"/>
      <c r="AL802" s="179"/>
      <c r="AM802" s="179"/>
      <c r="AN802" s="179"/>
      <c r="AO802" s="179"/>
      <c r="AP802" s="179"/>
      <c r="AQ802" s="179"/>
      <c r="AR802" s="179"/>
      <c r="AS802" s="179"/>
      <c r="AT802" s="179"/>
      <c r="AU802" s="179"/>
      <c r="AV802" s="179"/>
      <c r="AW802" s="179"/>
      <c r="AX802" s="179"/>
      <c r="AY802" s="179"/>
      <c r="AZ802" s="179"/>
      <c r="BA802" s="179"/>
      <c r="BB802" s="179"/>
      <c r="BC802" s="179"/>
    </row>
    <row r="803" spans="28:55" x14ac:dyDescent="0.25">
      <c r="AB803" s="179"/>
      <c r="AC803" s="179"/>
      <c r="AD803" s="179"/>
      <c r="AE803" s="179"/>
      <c r="AF803" s="179"/>
      <c r="AG803" s="179"/>
      <c r="AH803" s="179"/>
      <c r="AI803" s="179"/>
      <c r="AJ803" s="179"/>
      <c r="AK803" s="179"/>
      <c r="AL803" s="179"/>
      <c r="AM803" s="179"/>
      <c r="AN803" s="179"/>
      <c r="AO803" s="179"/>
      <c r="AP803" s="179"/>
      <c r="AQ803" s="179"/>
      <c r="AR803" s="179"/>
      <c r="AS803" s="179"/>
      <c r="AT803" s="179"/>
      <c r="AU803" s="179"/>
      <c r="AV803" s="179"/>
      <c r="AW803" s="179"/>
      <c r="AX803" s="179"/>
      <c r="AY803" s="179"/>
      <c r="AZ803" s="179"/>
      <c r="BA803" s="179"/>
      <c r="BB803" s="179"/>
      <c r="BC803" s="179"/>
    </row>
    <row r="804" spans="28:55" x14ac:dyDescent="0.25">
      <c r="AB804" s="179"/>
      <c r="AC804" s="179"/>
      <c r="AD804" s="179"/>
      <c r="AE804" s="179"/>
      <c r="AF804" s="179"/>
      <c r="AG804" s="179"/>
      <c r="AH804" s="179"/>
      <c r="AI804" s="179"/>
      <c r="AJ804" s="179"/>
      <c r="AK804" s="179"/>
      <c r="AL804" s="179"/>
      <c r="AM804" s="179"/>
      <c r="AN804" s="179"/>
      <c r="AO804" s="179"/>
      <c r="AP804" s="179"/>
      <c r="AQ804" s="179"/>
      <c r="AR804" s="179"/>
      <c r="AS804" s="179"/>
      <c r="AT804" s="179"/>
      <c r="AU804" s="179"/>
      <c r="AV804" s="179"/>
      <c r="AW804" s="179"/>
      <c r="AX804" s="179"/>
      <c r="AY804" s="179"/>
      <c r="AZ804" s="179"/>
      <c r="BA804" s="179"/>
      <c r="BB804" s="179"/>
      <c r="BC804" s="179"/>
    </row>
    <row r="805" spans="28:55" x14ac:dyDescent="0.25">
      <c r="AB805" s="179"/>
      <c r="AC805" s="179"/>
      <c r="AD805" s="179"/>
      <c r="AE805" s="179"/>
      <c r="AF805" s="179"/>
      <c r="AG805" s="179"/>
      <c r="AH805" s="179"/>
      <c r="AI805" s="179"/>
      <c r="AJ805" s="179"/>
      <c r="AK805" s="179"/>
      <c r="AL805" s="179"/>
      <c r="AM805" s="179"/>
      <c r="AN805" s="179"/>
      <c r="AO805" s="179"/>
      <c r="AP805" s="179"/>
      <c r="AQ805" s="179"/>
      <c r="AR805" s="179"/>
      <c r="AS805" s="179"/>
      <c r="AT805" s="179"/>
      <c r="AU805" s="179"/>
      <c r="AV805" s="179"/>
      <c r="AW805" s="179"/>
      <c r="AX805" s="179"/>
      <c r="AY805" s="179"/>
      <c r="AZ805" s="179"/>
      <c r="BA805" s="179"/>
      <c r="BB805" s="179"/>
      <c r="BC805" s="179"/>
    </row>
    <row r="806" spans="28:55" x14ac:dyDescent="0.25">
      <c r="AB806" s="179"/>
      <c r="AC806" s="179"/>
      <c r="AD806" s="179"/>
      <c r="AE806" s="179"/>
      <c r="AF806" s="179"/>
      <c r="AG806" s="179"/>
      <c r="AH806" s="179"/>
      <c r="AI806" s="179"/>
      <c r="AJ806" s="179"/>
      <c r="AK806" s="179"/>
      <c r="AL806" s="179"/>
      <c r="AM806" s="179"/>
      <c r="AN806" s="179"/>
      <c r="AO806" s="179"/>
      <c r="AP806" s="179"/>
      <c r="AQ806" s="179"/>
      <c r="AR806" s="179"/>
      <c r="AS806" s="179"/>
      <c r="AT806" s="179"/>
      <c r="AU806" s="179"/>
      <c r="AV806" s="179"/>
      <c r="AW806" s="179"/>
      <c r="AX806" s="179"/>
      <c r="AY806" s="179"/>
      <c r="AZ806" s="179"/>
      <c r="BA806" s="179"/>
      <c r="BB806" s="179"/>
      <c r="BC806" s="179"/>
    </row>
    <row r="807" spans="28:55" x14ac:dyDescent="0.25">
      <c r="AB807" s="179"/>
      <c r="AC807" s="179"/>
      <c r="AD807" s="179"/>
      <c r="AE807" s="179"/>
      <c r="AF807" s="179"/>
      <c r="AG807" s="179"/>
      <c r="AH807" s="179"/>
      <c r="AI807" s="179"/>
      <c r="AJ807" s="179"/>
      <c r="AK807" s="179"/>
      <c r="AL807" s="179"/>
      <c r="AM807" s="179"/>
      <c r="AN807" s="179"/>
      <c r="AO807" s="179"/>
      <c r="AP807" s="179"/>
      <c r="AQ807" s="179"/>
      <c r="AR807" s="179"/>
      <c r="AS807" s="179"/>
      <c r="AT807" s="179"/>
      <c r="AU807" s="179"/>
      <c r="AV807" s="179"/>
      <c r="AW807" s="179"/>
      <c r="AX807" s="179"/>
      <c r="AY807" s="179"/>
      <c r="AZ807" s="179"/>
      <c r="BA807" s="179"/>
      <c r="BB807" s="179"/>
      <c r="BC807" s="179"/>
    </row>
    <row r="808" spans="28:55" x14ac:dyDescent="0.25">
      <c r="AB808" s="179"/>
      <c r="AC808" s="179"/>
      <c r="AD808" s="179"/>
      <c r="AE808" s="179"/>
      <c r="AF808" s="179"/>
      <c r="AG808" s="179"/>
      <c r="AH808" s="179"/>
      <c r="AI808" s="179"/>
      <c r="AJ808" s="179"/>
      <c r="AK808" s="179"/>
      <c r="AL808" s="179"/>
      <c r="AM808" s="179"/>
      <c r="AN808" s="179"/>
      <c r="AO808" s="179"/>
      <c r="AP808" s="179"/>
      <c r="AQ808" s="179"/>
      <c r="AR808" s="179"/>
      <c r="AS808" s="179"/>
      <c r="AT808" s="179"/>
      <c r="AU808" s="179"/>
      <c r="AV808" s="179"/>
      <c r="AW808" s="179"/>
      <c r="AX808" s="179"/>
      <c r="AY808" s="179"/>
      <c r="AZ808" s="179"/>
      <c r="BA808" s="179"/>
      <c r="BB808" s="179"/>
      <c r="BC808" s="179"/>
    </row>
    <row r="809" spans="28:55" x14ac:dyDescent="0.25">
      <c r="AB809" s="179"/>
      <c r="AC809" s="179"/>
      <c r="AD809" s="179"/>
      <c r="AE809" s="179"/>
      <c r="AF809" s="179"/>
      <c r="AG809" s="179"/>
      <c r="AH809" s="179"/>
      <c r="AI809" s="179"/>
      <c r="AJ809" s="179"/>
      <c r="AK809" s="179"/>
      <c r="AL809" s="179"/>
      <c r="AM809" s="179"/>
      <c r="AN809" s="179"/>
      <c r="AO809" s="179"/>
      <c r="AP809" s="179"/>
      <c r="AQ809" s="179"/>
      <c r="AR809" s="179"/>
      <c r="AS809" s="179"/>
      <c r="AT809" s="179"/>
      <c r="AU809" s="179"/>
      <c r="AV809" s="179"/>
      <c r="AW809" s="179"/>
      <c r="AX809" s="179"/>
      <c r="AY809" s="179"/>
      <c r="AZ809" s="179"/>
      <c r="BA809" s="179"/>
      <c r="BB809" s="179"/>
      <c r="BC809" s="179"/>
    </row>
    <row r="810" spans="28:55" x14ac:dyDescent="0.25">
      <c r="AB810" s="179"/>
      <c r="AC810" s="179"/>
      <c r="AD810" s="179"/>
      <c r="AE810" s="179"/>
      <c r="AF810" s="179"/>
      <c r="AG810" s="179"/>
      <c r="AH810" s="179"/>
      <c r="AI810" s="179"/>
      <c r="AJ810" s="179"/>
      <c r="AK810" s="179"/>
      <c r="AL810" s="179"/>
      <c r="AM810" s="179"/>
      <c r="AN810" s="179"/>
      <c r="AO810" s="179"/>
      <c r="AP810" s="179"/>
      <c r="AQ810" s="179"/>
      <c r="AR810" s="179"/>
      <c r="AS810" s="179"/>
      <c r="AT810" s="179"/>
      <c r="AU810" s="179"/>
      <c r="AV810" s="179"/>
      <c r="AW810" s="179"/>
      <c r="AX810" s="179"/>
      <c r="AY810" s="179"/>
      <c r="AZ810" s="179"/>
      <c r="BA810" s="179"/>
      <c r="BB810" s="179"/>
      <c r="BC810" s="179"/>
    </row>
    <row r="811" spans="28:55" x14ac:dyDescent="0.25">
      <c r="AB811" s="179"/>
      <c r="AC811" s="179"/>
      <c r="AD811" s="179"/>
      <c r="AE811" s="179"/>
      <c r="AF811" s="179"/>
      <c r="AG811" s="179"/>
      <c r="AH811" s="179"/>
      <c r="AI811" s="179"/>
      <c r="AJ811" s="179"/>
      <c r="AK811" s="179"/>
      <c r="AL811" s="179"/>
      <c r="AM811" s="179"/>
      <c r="AN811" s="179"/>
      <c r="AO811" s="179"/>
      <c r="AP811" s="179"/>
      <c r="AQ811" s="179"/>
      <c r="AR811" s="179"/>
      <c r="AS811" s="179"/>
      <c r="AT811" s="179"/>
      <c r="AU811" s="179"/>
      <c r="AV811" s="179"/>
      <c r="AW811" s="179"/>
      <c r="AX811" s="179"/>
      <c r="AY811" s="179"/>
      <c r="AZ811" s="179"/>
      <c r="BA811" s="179"/>
      <c r="BB811" s="179"/>
      <c r="BC811" s="179"/>
    </row>
    <row r="812" spans="28:55" x14ac:dyDescent="0.25">
      <c r="AB812" s="179"/>
      <c r="AC812" s="179"/>
      <c r="AD812" s="179"/>
      <c r="AE812" s="179"/>
      <c r="AF812" s="179"/>
      <c r="AG812" s="179"/>
      <c r="AH812" s="179"/>
      <c r="AI812" s="179"/>
      <c r="AJ812" s="179"/>
      <c r="AK812" s="179"/>
      <c r="AL812" s="179"/>
      <c r="AM812" s="179"/>
      <c r="AN812" s="179"/>
      <c r="AO812" s="179"/>
      <c r="AP812" s="179"/>
      <c r="AQ812" s="179"/>
      <c r="AR812" s="179"/>
      <c r="AS812" s="179"/>
      <c r="AT812" s="179"/>
      <c r="AU812" s="179"/>
      <c r="AV812" s="179"/>
      <c r="AW812" s="179"/>
      <c r="AX812" s="179"/>
      <c r="AY812" s="179"/>
      <c r="AZ812" s="179"/>
      <c r="BA812" s="179"/>
      <c r="BB812" s="179"/>
      <c r="BC812" s="179"/>
    </row>
    <row r="813" spans="28:55" x14ac:dyDescent="0.25">
      <c r="AB813" s="179"/>
      <c r="AC813" s="179"/>
      <c r="AD813" s="179"/>
      <c r="AE813" s="179"/>
      <c r="AF813" s="179"/>
      <c r="AG813" s="179"/>
      <c r="AH813" s="179"/>
      <c r="AI813" s="179"/>
      <c r="AJ813" s="179"/>
      <c r="AK813" s="179"/>
      <c r="AL813" s="179"/>
      <c r="AM813" s="179"/>
      <c r="AN813" s="179"/>
      <c r="AO813" s="179"/>
      <c r="AP813" s="179"/>
      <c r="AQ813" s="179"/>
      <c r="AR813" s="179"/>
      <c r="AS813" s="179"/>
      <c r="AT813" s="179"/>
      <c r="AU813" s="179"/>
      <c r="AV813" s="179"/>
      <c r="AW813" s="179"/>
      <c r="AX813" s="179"/>
      <c r="AY813" s="179"/>
      <c r="AZ813" s="179"/>
      <c r="BA813" s="179"/>
      <c r="BB813" s="179"/>
      <c r="BC813" s="179"/>
    </row>
    <row r="814" spans="28:55" x14ac:dyDescent="0.25">
      <c r="AB814" s="179"/>
      <c r="AC814" s="179"/>
      <c r="AD814" s="179"/>
      <c r="AE814" s="179"/>
      <c r="AF814" s="179"/>
      <c r="AG814" s="179"/>
      <c r="AH814" s="179"/>
      <c r="AI814" s="179"/>
      <c r="AJ814" s="179"/>
      <c r="AK814" s="179"/>
      <c r="AL814" s="179"/>
      <c r="AM814" s="179"/>
      <c r="AN814" s="179"/>
      <c r="AO814" s="179"/>
      <c r="AP814" s="179"/>
      <c r="AQ814" s="179"/>
      <c r="AR814" s="179"/>
      <c r="AS814" s="179"/>
      <c r="AT814" s="179"/>
      <c r="AU814" s="179"/>
      <c r="AV814" s="179"/>
      <c r="AW814" s="179"/>
      <c r="AX814" s="179"/>
      <c r="AY814" s="179"/>
      <c r="AZ814" s="179"/>
      <c r="BA814" s="179"/>
      <c r="BB814" s="179"/>
      <c r="BC814" s="179"/>
    </row>
    <row r="815" spans="28:55" x14ac:dyDescent="0.25">
      <c r="AB815" s="179"/>
      <c r="AC815" s="179"/>
      <c r="AD815" s="179"/>
      <c r="AE815" s="179"/>
      <c r="AF815" s="179"/>
      <c r="AG815" s="179"/>
      <c r="AH815" s="179"/>
      <c r="AI815" s="179"/>
      <c r="AJ815" s="179"/>
      <c r="AK815" s="179"/>
      <c r="AL815" s="179"/>
      <c r="AM815" s="179"/>
      <c r="AN815" s="179"/>
      <c r="AO815" s="179"/>
      <c r="AP815" s="179"/>
      <c r="AQ815" s="179"/>
      <c r="AR815" s="179"/>
      <c r="AS815" s="179"/>
      <c r="AT815" s="179"/>
      <c r="AU815" s="179"/>
      <c r="AV815" s="179"/>
      <c r="AW815" s="179"/>
      <c r="AX815" s="179"/>
      <c r="AY815" s="179"/>
      <c r="AZ815" s="179"/>
      <c r="BA815" s="179"/>
      <c r="BB815" s="179"/>
      <c r="BC815" s="179"/>
    </row>
    <row r="816" spans="28:55" x14ac:dyDescent="0.25">
      <c r="AB816" s="179"/>
      <c r="AC816" s="179"/>
      <c r="AD816" s="179"/>
      <c r="AE816" s="179"/>
      <c r="AF816" s="179"/>
      <c r="AG816" s="179"/>
      <c r="AH816" s="179"/>
      <c r="AI816" s="179"/>
      <c r="AJ816" s="179"/>
      <c r="AK816" s="179"/>
      <c r="AL816" s="179"/>
      <c r="AM816" s="179"/>
      <c r="AN816" s="179"/>
      <c r="AO816" s="179"/>
      <c r="AP816" s="179"/>
      <c r="AQ816" s="179"/>
      <c r="AR816" s="179"/>
      <c r="AS816" s="179"/>
      <c r="AT816" s="179"/>
      <c r="AU816" s="179"/>
      <c r="AV816" s="179"/>
      <c r="AW816" s="179"/>
      <c r="AX816" s="179"/>
      <c r="AY816" s="179"/>
      <c r="AZ816" s="179"/>
      <c r="BA816" s="179"/>
      <c r="BB816" s="179"/>
      <c r="BC816" s="179"/>
    </row>
    <row r="817" spans="28:55" x14ac:dyDescent="0.25">
      <c r="AB817" s="179"/>
      <c r="AC817" s="179"/>
      <c r="AD817" s="179"/>
      <c r="AE817" s="179"/>
      <c r="AF817" s="179"/>
      <c r="AG817" s="179"/>
      <c r="AH817" s="179"/>
      <c r="AI817" s="179"/>
      <c r="AJ817" s="179"/>
      <c r="AK817" s="179"/>
      <c r="AL817" s="179"/>
      <c r="AM817" s="179"/>
      <c r="AN817" s="179"/>
      <c r="AO817" s="179"/>
      <c r="AP817" s="179"/>
      <c r="AQ817" s="179"/>
      <c r="AR817" s="179"/>
      <c r="AS817" s="179"/>
      <c r="AT817" s="179"/>
      <c r="AU817" s="179"/>
      <c r="AV817" s="179"/>
      <c r="AW817" s="179"/>
      <c r="AX817" s="179"/>
      <c r="AY817" s="179"/>
      <c r="AZ817" s="179"/>
      <c r="BA817" s="179"/>
      <c r="BB817" s="179"/>
      <c r="BC817" s="179"/>
    </row>
    <row r="818" spans="28:55" x14ac:dyDescent="0.25">
      <c r="AB818" s="179"/>
      <c r="AC818" s="179"/>
      <c r="AD818" s="179"/>
      <c r="AE818" s="179"/>
      <c r="AF818" s="179"/>
      <c r="AG818" s="179"/>
      <c r="AH818" s="179"/>
      <c r="AI818" s="179"/>
      <c r="AJ818" s="179"/>
      <c r="AK818" s="179"/>
      <c r="AL818" s="179"/>
      <c r="AM818" s="179"/>
      <c r="AN818" s="179"/>
      <c r="AO818" s="179"/>
      <c r="AP818" s="179"/>
      <c r="AQ818" s="179"/>
      <c r="AR818" s="179"/>
      <c r="AS818" s="179"/>
      <c r="AT818" s="179"/>
      <c r="AU818" s="179"/>
      <c r="AV818" s="179"/>
      <c r="AW818" s="179"/>
      <c r="AX818" s="179"/>
      <c r="AY818" s="179"/>
      <c r="AZ818" s="179"/>
      <c r="BA818" s="179"/>
      <c r="BB818" s="179"/>
      <c r="BC818" s="179"/>
    </row>
    <row r="819" spans="28:55" x14ac:dyDescent="0.25">
      <c r="AB819" s="179"/>
      <c r="AC819" s="179"/>
      <c r="AD819" s="179"/>
      <c r="AE819" s="179"/>
      <c r="AF819" s="179"/>
      <c r="AG819" s="179"/>
      <c r="AH819" s="179"/>
      <c r="AI819" s="179"/>
      <c r="AJ819" s="179"/>
      <c r="AK819" s="179"/>
      <c r="AL819" s="179"/>
      <c r="AM819" s="179"/>
      <c r="AN819" s="179"/>
      <c r="AO819" s="179"/>
      <c r="AP819" s="179"/>
      <c r="AQ819" s="179"/>
      <c r="AR819" s="179"/>
      <c r="AS819" s="179"/>
      <c r="AT819" s="179"/>
      <c r="AU819" s="179"/>
      <c r="AV819" s="179"/>
      <c r="AW819" s="179"/>
      <c r="AX819" s="179"/>
      <c r="AY819" s="179"/>
      <c r="AZ819" s="179"/>
      <c r="BA819" s="179"/>
      <c r="BB819" s="179"/>
      <c r="BC819" s="179"/>
    </row>
    <row r="820" spans="28:55" x14ac:dyDescent="0.25">
      <c r="AB820" s="179"/>
      <c r="AC820" s="179"/>
      <c r="AD820" s="179"/>
      <c r="AE820" s="179"/>
      <c r="AF820" s="179"/>
      <c r="AG820" s="179"/>
      <c r="AH820" s="179"/>
      <c r="AI820" s="179"/>
      <c r="AJ820" s="179"/>
      <c r="AK820" s="179"/>
      <c r="AL820" s="179"/>
      <c r="AM820" s="179"/>
      <c r="AN820" s="179"/>
      <c r="AO820" s="179"/>
      <c r="AP820" s="179"/>
      <c r="AQ820" s="179"/>
      <c r="AR820" s="179"/>
      <c r="AS820" s="179"/>
      <c r="AT820" s="179"/>
      <c r="AU820" s="179"/>
      <c r="AV820" s="179"/>
      <c r="AW820" s="179"/>
      <c r="AX820" s="179"/>
      <c r="AY820" s="179"/>
      <c r="AZ820" s="179"/>
      <c r="BA820" s="179"/>
      <c r="BB820" s="179"/>
      <c r="BC820" s="179"/>
    </row>
    <row r="821" spans="28:55" x14ac:dyDescent="0.25">
      <c r="AB821" s="179"/>
      <c r="AC821" s="179"/>
      <c r="AD821" s="179"/>
      <c r="AE821" s="179"/>
      <c r="AF821" s="179"/>
      <c r="AG821" s="179"/>
      <c r="AH821" s="179"/>
      <c r="AI821" s="179"/>
      <c r="AJ821" s="179"/>
      <c r="AK821" s="179"/>
      <c r="AL821" s="179"/>
      <c r="AM821" s="179"/>
      <c r="AN821" s="179"/>
      <c r="AO821" s="179"/>
      <c r="AP821" s="179"/>
      <c r="AQ821" s="179"/>
      <c r="AR821" s="179"/>
      <c r="AS821" s="179"/>
      <c r="AT821" s="179"/>
      <c r="AU821" s="179"/>
      <c r="AV821" s="179"/>
      <c r="AW821" s="179"/>
      <c r="AX821" s="179"/>
      <c r="AY821" s="179"/>
      <c r="AZ821" s="179"/>
      <c r="BA821" s="179"/>
      <c r="BB821" s="179"/>
      <c r="BC821" s="179"/>
    </row>
    <row r="822" spans="28:55" x14ac:dyDescent="0.25">
      <c r="AB822" s="179"/>
      <c r="AC822" s="179"/>
      <c r="AD822" s="179"/>
      <c r="AE822" s="179"/>
      <c r="AF822" s="179"/>
      <c r="AG822" s="179"/>
      <c r="AH822" s="179"/>
      <c r="AI822" s="179"/>
      <c r="AJ822" s="179"/>
      <c r="AK822" s="179"/>
      <c r="AL822" s="179"/>
      <c r="AM822" s="179"/>
      <c r="AN822" s="179"/>
      <c r="AO822" s="179"/>
      <c r="AP822" s="179"/>
      <c r="AQ822" s="179"/>
      <c r="AR822" s="179"/>
      <c r="AS822" s="179"/>
      <c r="AT822" s="179"/>
      <c r="AU822" s="179"/>
      <c r="AV822" s="179"/>
      <c r="AW822" s="179"/>
      <c r="AX822" s="179"/>
      <c r="AY822" s="179"/>
      <c r="AZ822" s="179"/>
      <c r="BA822" s="179"/>
      <c r="BB822" s="179"/>
      <c r="BC822" s="179"/>
    </row>
    <row r="823" spans="28:55" x14ac:dyDescent="0.25">
      <c r="AB823" s="179"/>
      <c r="AC823" s="179"/>
      <c r="AD823" s="179"/>
      <c r="AE823" s="179"/>
      <c r="AF823" s="179"/>
      <c r="AG823" s="179"/>
      <c r="AH823" s="179"/>
      <c r="AI823" s="179"/>
      <c r="AJ823" s="179"/>
      <c r="AK823" s="179"/>
      <c r="AL823" s="179"/>
      <c r="AM823" s="179"/>
      <c r="AN823" s="179"/>
      <c r="AO823" s="179"/>
      <c r="AP823" s="179"/>
      <c r="AQ823" s="179"/>
      <c r="AR823" s="179"/>
      <c r="AS823" s="179"/>
      <c r="AT823" s="179"/>
      <c r="AU823" s="179"/>
      <c r="AV823" s="179"/>
      <c r="AW823" s="179"/>
      <c r="AX823" s="179"/>
      <c r="AY823" s="179"/>
      <c r="AZ823" s="179"/>
      <c r="BA823" s="179"/>
      <c r="BB823" s="179"/>
      <c r="BC823" s="179"/>
    </row>
    <row r="824" spans="28:55" x14ac:dyDescent="0.25">
      <c r="AB824" s="179"/>
      <c r="AC824" s="179"/>
      <c r="AD824" s="179"/>
      <c r="AE824" s="179"/>
      <c r="AF824" s="179"/>
      <c r="AG824" s="179"/>
      <c r="AH824" s="179"/>
      <c r="AI824" s="179"/>
      <c r="AJ824" s="179"/>
      <c r="AK824" s="179"/>
      <c r="AL824" s="179"/>
      <c r="AM824" s="179"/>
      <c r="AN824" s="179"/>
      <c r="AO824" s="179"/>
      <c r="AP824" s="179"/>
      <c r="AQ824" s="179"/>
      <c r="AR824" s="179"/>
      <c r="AS824" s="179"/>
      <c r="AT824" s="179"/>
      <c r="AU824" s="179"/>
      <c r="AV824" s="179"/>
      <c r="AW824" s="179"/>
      <c r="AX824" s="179"/>
      <c r="AY824" s="179"/>
      <c r="AZ824" s="179"/>
      <c r="BA824" s="179"/>
      <c r="BB824" s="179"/>
      <c r="BC824" s="179"/>
    </row>
    <row r="825" spans="28:55" x14ac:dyDescent="0.25">
      <c r="AB825" s="179"/>
      <c r="AC825" s="179"/>
      <c r="AD825" s="179"/>
      <c r="AE825" s="179"/>
      <c r="AF825" s="179"/>
      <c r="AG825" s="179"/>
      <c r="AH825" s="179"/>
      <c r="AI825" s="179"/>
      <c r="AJ825" s="179"/>
      <c r="AK825" s="179"/>
      <c r="AL825" s="179"/>
      <c r="AM825" s="179"/>
      <c r="AN825" s="179"/>
      <c r="AO825" s="179"/>
      <c r="AP825" s="179"/>
      <c r="AQ825" s="179"/>
      <c r="AR825" s="179"/>
      <c r="AS825" s="179"/>
      <c r="AT825" s="179"/>
      <c r="AU825" s="179"/>
      <c r="AV825" s="179"/>
      <c r="AW825" s="179"/>
      <c r="AX825" s="179"/>
      <c r="AY825" s="179"/>
      <c r="AZ825" s="179"/>
      <c r="BA825" s="179"/>
      <c r="BB825" s="179"/>
      <c r="BC825" s="179"/>
    </row>
    <row r="826" spans="28:55" x14ac:dyDescent="0.25">
      <c r="AB826" s="179"/>
      <c r="AC826" s="179"/>
      <c r="AD826" s="179"/>
      <c r="AE826" s="179"/>
      <c r="AF826" s="179"/>
      <c r="AG826" s="179"/>
      <c r="AH826" s="179"/>
      <c r="AI826" s="179"/>
      <c r="AJ826" s="179"/>
      <c r="AK826" s="179"/>
      <c r="AL826" s="179"/>
      <c r="AM826" s="179"/>
      <c r="AN826" s="179"/>
      <c r="AO826" s="179"/>
      <c r="AP826" s="179"/>
      <c r="AQ826" s="179"/>
      <c r="AR826" s="179"/>
      <c r="AS826" s="179"/>
      <c r="AT826" s="179"/>
      <c r="AU826" s="179"/>
      <c r="AV826" s="179"/>
      <c r="AW826" s="179"/>
      <c r="AX826" s="179"/>
      <c r="AY826" s="179"/>
      <c r="AZ826" s="179"/>
      <c r="BA826" s="179"/>
      <c r="BB826" s="179"/>
      <c r="BC826" s="179"/>
    </row>
    <row r="827" spans="28:55" x14ac:dyDescent="0.25">
      <c r="AB827" s="179"/>
      <c r="AC827" s="179"/>
      <c r="AD827" s="179"/>
      <c r="AE827" s="179"/>
      <c r="AF827" s="179"/>
      <c r="AG827" s="179"/>
      <c r="AH827" s="179"/>
      <c r="AI827" s="179"/>
      <c r="AJ827" s="179"/>
      <c r="AK827" s="179"/>
      <c r="AL827" s="179"/>
      <c r="AM827" s="179"/>
      <c r="AN827" s="179"/>
      <c r="AO827" s="179"/>
      <c r="AP827" s="179"/>
      <c r="AQ827" s="179"/>
      <c r="AR827" s="179"/>
      <c r="AS827" s="179"/>
      <c r="AT827" s="179"/>
      <c r="AU827" s="179"/>
      <c r="AV827" s="179"/>
      <c r="AW827" s="179"/>
      <c r="AX827" s="179"/>
      <c r="AY827" s="179"/>
      <c r="AZ827" s="179"/>
      <c r="BA827" s="179"/>
      <c r="BB827" s="179"/>
      <c r="BC827" s="179"/>
    </row>
    <row r="828" spans="28:55" x14ac:dyDescent="0.25">
      <c r="AB828" s="179"/>
      <c r="AC828" s="179"/>
      <c r="AD828" s="179"/>
      <c r="AE828" s="179"/>
      <c r="AF828" s="179"/>
      <c r="AG828" s="179"/>
      <c r="AH828" s="179"/>
      <c r="AI828" s="179"/>
      <c r="AJ828" s="179"/>
      <c r="AK828" s="179"/>
      <c r="AL828" s="179"/>
      <c r="AM828" s="179"/>
      <c r="AN828" s="179"/>
      <c r="AO828" s="179"/>
      <c r="AP828" s="179"/>
      <c r="AQ828" s="179"/>
      <c r="AR828" s="179"/>
      <c r="AS828" s="179"/>
      <c r="AT828" s="179"/>
      <c r="AU828" s="179"/>
      <c r="AV828" s="179"/>
      <c r="AW828" s="179"/>
      <c r="AX828" s="179"/>
      <c r="AY828" s="179"/>
      <c r="AZ828" s="179"/>
      <c r="BA828" s="179"/>
      <c r="BB828" s="179"/>
      <c r="BC828" s="179"/>
    </row>
    <row r="829" spans="28:55" x14ac:dyDescent="0.25">
      <c r="AB829" s="179"/>
      <c r="AC829" s="179"/>
      <c r="AD829" s="179"/>
      <c r="AE829" s="179"/>
      <c r="AF829" s="179"/>
      <c r="AG829" s="179"/>
      <c r="AH829" s="179"/>
      <c r="AI829" s="179"/>
      <c r="AJ829" s="179"/>
      <c r="AK829" s="179"/>
      <c r="AL829" s="179"/>
      <c r="AM829" s="179"/>
      <c r="AN829" s="179"/>
      <c r="AO829" s="179"/>
      <c r="AP829" s="179"/>
      <c r="AQ829" s="179"/>
      <c r="AR829" s="179"/>
      <c r="AS829" s="179"/>
      <c r="AT829" s="179"/>
      <c r="AU829" s="179"/>
      <c r="AV829" s="179"/>
      <c r="AW829" s="179"/>
      <c r="AX829" s="179"/>
      <c r="AY829" s="179"/>
      <c r="AZ829" s="179"/>
      <c r="BA829" s="179"/>
      <c r="BB829" s="179"/>
      <c r="BC829" s="179"/>
    </row>
    <row r="830" spans="28:55" x14ac:dyDescent="0.25">
      <c r="AB830" s="179"/>
      <c r="AC830" s="179"/>
      <c r="AD830" s="179"/>
      <c r="AE830" s="179"/>
      <c r="AF830" s="179"/>
      <c r="AG830" s="179"/>
      <c r="AH830" s="179"/>
      <c r="AI830" s="179"/>
      <c r="AJ830" s="179"/>
      <c r="AK830" s="179"/>
      <c r="AL830" s="179"/>
      <c r="AM830" s="179"/>
      <c r="AN830" s="179"/>
      <c r="AO830" s="179"/>
      <c r="AP830" s="179"/>
      <c r="AQ830" s="179"/>
      <c r="AR830" s="179"/>
      <c r="AS830" s="179"/>
      <c r="AT830" s="179"/>
      <c r="AU830" s="179"/>
      <c r="AV830" s="179"/>
      <c r="AW830" s="179"/>
      <c r="AX830" s="179"/>
      <c r="AY830" s="179"/>
      <c r="AZ830" s="179"/>
      <c r="BA830" s="179"/>
      <c r="BB830" s="179"/>
      <c r="BC830" s="179"/>
    </row>
    <row r="831" spans="28:55" x14ac:dyDescent="0.25">
      <c r="AB831" s="179"/>
      <c r="AC831" s="179"/>
      <c r="AD831" s="179"/>
      <c r="AE831" s="179"/>
      <c r="AF831" s="179"/>
      <c r="AG831" s="179"/>
      <c r="AH831" s="179"/>
      <c r="AI831" s="179"/>
      <c r="AJ831" s="179"/>
      <c r="AK831" s="179"/>
      <c r="AL831" s="179"/>
      <c r="AM831" s="179"/>
      <c r="AN831" s="179"/>
      <c r="AO831" s="179"/>
      <c r="AP831" s="179"/>
      <c r="AQ831" s="179"/>
      <c r="AR831" s="179"/>
      <c r="AS831" s="179"/>
      <c r="AT831" s="179"/>
      <c r="AU831" s="179"/>
      <c r="AV831" s="179"/>
      <c r="AW831" s="179"/>
      <c r="AX831" s="179"/>
      <c r="AY831" s="179"/>
      <c r="AZ831" s="179"/>
      <c r="BA831" s="179"/>
      <c r="BB831" s="179"/>
      <c r="BC831" s="179"/>
    </row>
    <row r="832" spans="28:55" x14ac:dyDescent="0.25">
      <c r="AB832" s="179"/>
      <c r="AC832" s="179"/>
      <c r="AD832" s="179"/>
      <c r="AE832" s="179"/>
      <c r="AF832" s="179"/>
      <c r="AG832" s="179"/>
      <c r="AH832" s="179"/>
      <c r="AI832" s="179"/>
      <c r="AJ832" s="179"/>
      <c r="AK832" s="179"/>
      <c r="AL832" s="179"/>
      <c r="AM832" s="179"/>
      <c r="AN832" s="179"/>
      <c r="AO832" s="179"/>
      <c r="AP832" s="179"/>
      <c r="AQ832" s="179"/>
      <c r="AR832" s="179"/>
      <c r="AS832" s="179"/>
      <c r="AT832" s="179"/>
      <c r="AU832" s="179"/>
      <c r="AV832" s="179"/>
      <c r="AW832" s="179"/>
      <c r="AX832" s="179"/>
      <c r="AY832" s="179"/>
      <c r="AZ832" s="179"/>
      <c r="BA832" s="179"/>
      <c r="BB832" s="179"/>
      <c r="BC832" s="179"/>
    </row>
    <row r="833" spans="28:55" x14ac:dyDescent="0.25">
      <c r="AB833" s="179"/>
      <c r="AC833" s="179"/>
      <c r="AD833" s="179"/>
      <c r="AE833" s="179"/>
      <c r="AF833" s="179"/>
      <c r="AG833" s="179"/>
      <c r="AH833" s="179"/>
      <c r="AI833" s="179"/>
      <c r="AJ833" s="179"/>
      <c r="AK833" s="179"/>
      <c r="AL833" s="179"/>
      <c r="AM833" s="179"/>
      <c r="AN833" s="179"/>
      <c r="AO833" s="179"/>
      <c r="AP833" s="179"/>
      <c r="AQ833" s="179"/>
      <c r="AR833" s="179"/>
      <c r="AS833" s="179"/>
      <c r="AT833" s="179"/>
      <c r="AU833" s="179"/>
      <c r="AV833" s="179"/>
      <c r="AW833" s="179"/>
      <c r="AX833" s="179"/>
      <c r="AY833" s="179"/>
      <c r="AZ833" s="179"/>
      <c r="BA833" s="179"/>
      <c r="BB833" s="179"/>
      <c r="BC833" s="179"/>
    </row>
    <row r="834" spans="28:55" x14ac:dyDescent="0.25">
      <c r="AB834" s="179"/>
      <c r="AC834" s="179"/>
      <c r="AD834" s="179"/>
      <c r="AE834" s="179"/>
      <c r="AF834" s="179"/>
      <c r="AG834" s="179"/>
      <c r="AH834" s="179"/>
      <c r="AI834" s="179"/>
      <c r="AJ834" s="179"/>
      <c r="AK834" s="179"/>
      <c r="AL834" s="179"/>
      <c r="AM834" s="179"/>
      <c r="AN834" s="179"/>
      <c r="AO834" s="179"/>
      <c r="AP834" s="179"/>
      <c r="AQ834" s="179"/>
      <c r="AR834" s="179"/>
      <c r="AS834" s="179"/>
      <c r="AT834" s="179"/>
      <c r="AU834" s="179"/>
      <c r="AV834" s="179"/>
      <c r="AW834" s="179"/>
      <c r="AX834" s="179"/>
      <c r="AY834" s="179"/>
      <c r="AZ834" s="179"/>
      <c r="BA834" s="179"/>
      <c r="BB834" s="179"/>
      <c r="BC834" s="179"/>
    </row>
    <row r="835" spans="28:55" x14ac:dyDescent="0.25">
      <c r="AB835" s="179"/>
      <c r="AC835" s="179"/>
      <c r="AD835" s="179"/>
      <c r="AE835" s="179"/>
      <c r="AF835" s="179"/>
      <c r="AG835" s="179"/>
      <c r="AH835" s="179"/>
      <c r="AI835" s="179"/>
      <c r="AJ835" s="179"/>
      <c r="AK835" s="179"/>
      <c r="AL835" s="179"/>
      <c r="AM835" s="179"/>
      <c r="AN835" s="179"/>
      <c r="AO835" s="179"/>
      <c r="AP835" s="179"/>
      <c r="AQ835" s="179"/>
      <c r="AR835" s="179"/>
      <c r="AS835" s="179"/>
      <c r="AT835" s="179"/>
      <c r="AU835" s="179"/>
      <c r="AV835" s="179"/>
      <c r="AW835" s="179"/>
      <c r="AX835" s="179"/>
      <c r="AY835" s="179"/>
      <c r="AZ835" s="179"/>
      <c r="BA835" s="179"/>
      <c r="BB835" s="179"/>
      <c r="BC835" s="179"/>
    </row>
    <row r="836" spans="28:55" x14ac:dyDescent="0.25">
      <c r="AB836" s="179"/>
      <c r="AC836" s="179"/>
      <c r="AD836" s="179"/>
      <c r="AE836" s="179"/>
      <c r="AF836" s="179"/>
      <c r="AG836" s="179"/>
      <c r="AH836" s="179"/>
      <c r="AI836" s="179"/>
      <c r="AJ836" s="179"/>
      <c r="AK836" s="179"/>
      <c r="AL836" s="179"/>
      <c r="AM836" s="179"/>
      <c r="AN836" s="179"/>
      <c r="AO836" s="179"/>
      <c r="AP836" s="179"/>
      <c r="AQ836" s="179"/>
      <c r="AR836" s="179"/>
      <c r="AS836" s="179"/>
      <c r="AT836" s="179"/>
      <c r="AU836" s="179"/>
      <c r="AV836" s="179"/>
      <c r="AW836" s="179"/>
      <c r="AX836" s="179"/>
      <c r="AY836" s="179"/>
      <c r="AZ836" s="179"/>
      <c r="BA836" s="179"/>
      <c r="BB836" s="179"/>
      <c r="BC836" s="179"/>
    </row>
    <row r="837" spans="28:55" x14ac:dyDescent="0.25">
      <c r="AB837" s="179"/>
      <c r="AC837" s="179"/>
      <c r="AD837" s="179"/>
      <c r="AE837" s="179"/>
      <c r="AF837" s="179"/>
      <c r="AG837" s="179"/>
      <c r="AH837" s="179"/>
      <c r="AI837" s="179"/>
      <c r="AJ837" s="179"/>
      <c r="AK837" s="179"/>
      <c r="AL837" s="179"/>
      <c r="AM837" s="179"/>
      <c r="AN837" s="179"/>
      <c r="AO837" s="179"/>
      <c r="AP837" s="179"/>
      <c r="AQ837" s="179"/>
      <c r="AR837" s="179"/>
      <c r="AS837" s="179"/>
      <c r="AT837" s="179"/>
      <c r="AU837" s="179"/>
      <c r="AV837" s="179"/>
      <c r="AW837" s="179"/>
      <c r="AX837" s="179"/>
      <c r="AY837" s="179"/>
      <c r="AZ837" s="179"/>
      <c r="BA837" s="179"/>
      <c r="BB837" s="179"/>
      <c r="BC837" s="179"/>
    </row>
    <row r="838" spans="28:55" x14ac:dyDescent="0.25">
      <c r="AB838" s="179"/>
      <c r="AC838" s="179"/>
      <c r="AD838" s="179"/>
      <c r="AE838" s="179"/>
      <c r="AF838" s="179"/>
      <c r="AG838" s="179"/>
      <c r="AH838" s="179"/>
      <c r="AI838" s="179"/>
      <c r="AJ838" s="179"/>
      <c r="AK838" s="179"/>
      <c r="AL838" s="179"/>
      <c r="AM838" s="179"/>
      <c r="AN838" s="179"/>
      <c r="AO838" s="179"/>
      <c r="AP838" s="179"/>
      <c r="AQ838" s="179"/>
      <c r="AR838" s="179"/>
      <c r="AS838" s="179"/>
      <c r="AT838" s="179"/>
      <c r="AU838" s="179"/>
      <c r="AV838" s="179"/>
      <c r="AW838" s="179"/>
      <c r="AX838" s="179"/>
      <c r="AY838" s="179"/>
      <c r="AZ838" s="179"/>
      <c r="BA838" s="179"/>
      <c r="BB838" s="179"/>
      <c r="BC838" s="179"/>
    </row>
    <row r="839" spans="28:55" x14ac:dyDescent="0.25">
      <c r="AB839" s="179"/>
      <c r="AC839" s="179"/>
      <c r="AD839" s="179"/>
      <c r="AE839" s="179"/>
      <c r="AF839" s="179"/>
      <c r="AG839" s="179"/>
      <c r="AH839" s="179"/>
      <c r="AI839" s="179"/>
      <c r="AJ839" s="179"/>
      <c r="AK839" s="179"/>
      <c r="AL839" s="179"/>
      <c r="AM839" s="179"/>
      <c r="AN839" s="179"/>
      <c r="AO839" s="179"/>
      <c r="AP839" s="179"/>
      <c r="AQ839" s="179"/>
      <c r="AR839" s="179"/>
      <c r="AS839" s="179"/>
      <c r="AT839" s="179"/>
      <c r="AU839" s="179"/>
      <c r="AV839" s="179"/>
      <c r="AW839" s="179"/>
      <c r="AX839" s="179"/>
      <c r="AY839" s="179"/>
      <c r="AZ839" s="179"/>
      <c r="BA839" s="179"/>
      <c r="BB839" s="179"/>
      <c r="BC839" s="179"/>
    </row>
    <row r="840" spans="28:55" x14ac:dyDescent="0.25">
      <c r="AB840" s="179"/>
      <c r="AC840" s="179"/>
      <c r="AD840" s="179"/>
      <c r="AE840" s="179"/>
      <c r="AF840" s="179"/>
      <c r="AG840" s="179"/>
      <c r="AH840" s="179"/>
      <c r="AI840" s="179"/>
      <c r="AJ840" s="179"/>
      <c r="AK840" s="179"/>
      <c r="AL840" s="179"/>
      <c r="AM840" s="179"/>
      <c r="AN840" s="179"/>
      <c r="AO840" s="179"/>
      <c r="AP840" s="179"/>
      <c r="AQ840" s="179"/>
      <c r="AR840" s="179"/>
      <c r="AS840" s="179"/>
      <c r="AT840" s="179"/>
      <c r="AU840" s="179"/>
      <c r="AV840" s="179"/>
      <c r="AW840" s="179"/>
      <c r="AX840" s="179"/>
      <c r="AY840" s="179"/>
      <c r="AZ840" s="179"/>
      <c r="BA840" s="179"/>
      <c r="BB840" s="179"/>
      <c r="BC840" s="179"/>
    </row>
    <row r="841" spans="28:55" x14ac:dyDescent="0.25">
      <c r="AB841" s="179"/>
      <c r="AC841" s="179"/>
      <c r="AD841" s="179"/>
      <c r="AE841" s="179"/>
      <c r="AF841" s="179"/>
      <c r="AG841" s="179"/>
      <c r="AH841" s="179"/>
      <c r="AI841" s="179"/>
      <c r="AJ841" s="179"/>
      <c r="AK841" s="179"/>
      <c r="AL841" s="179"/>
      <c r="AM841" s="179"/>
      <c r="AN841" s="179"/>
      <c r="AO841" s="179"/>
      <c r="AP841" s="179"/>
      <c r="AQ841" s="179"/>
      <c r="AR841" s="179"/>
      <c r="AS841" s="179"/>
      <c r="AT841" s="179"/>
      <c r="AU841" s="179"/>
      <c r="AV841" s="179"/>
      <c r="AW841" s="179"/>
      <c r="AX841" s="179"/>
      <c r="AY841" s="179"/>
      <c r="AZ841" s="179"/>
      <c r="BA841" s="179"/>
      <c r="BB841" s="179"/>
      <c r="BC841" s="179"/>
    </row>
    <row r="842" spans="28:55" x14ac:dyDescent="0.25">
      <c r="AB842" s="179"/>
      <c r="AC842" s="179"/>
      <c r="AD842" s="179"/>
      <c r="AE842" s="179"/>
      <c r="AF842" s="179"/>
      <c r="AG842" s="179"/>
      <c r="AH842" s="179"/>
      <c r="AI842" s="179"/>
      <c r="AJ842" s="179"/>
      <c r="AK842" s="179"/>
      <c r="AL842" s="179"/>
      <c r="AM842" s="179"/>
      <c r="AN842" s="179"/>
      <c r="AO842" s="179"/>
      <c r="AP842" s="179"/>
      <c r="AQ842" s="179"/>
      <c r="AR842" s="179"/>
      <c r="AS842" s="179"/>
      <c r="AT842" s="179"/>
      <c r="AU842" s="179"/>
      <c r="AV842" s="179"/>
      <c r="AW842" s="179"/>
      <c r="AX842" s="179"/>
      <c r="AY842" s="179"/>
      <c r="AZ842" s="179"/>
      <c r="BA842" s="179"/>
      <c r="BB842" s="179"/>
      <c r="BC842" s="179"/>
    </row>
    <row r="843" spans="28:55" x14ac:dyDescent="0.25">
      <c r="AB843" s="179"/>
      <c r="AC843" s="179"/>
      <c r="AD843" s="179"/>
      <c r="AE843" s="179"/>
      <c r="AF843" s="179"/>
      <c r="AG843" s="179"/>
      <c r="AH843" s="179"/>
      <c r="AI843" s="179"/>
      <c r="AJ843" s="179"/>
      <c r="AK843" s="179"/>
      <c r="AL843" s="179"/>
      <c r="AM843" s="179"/>
      <c r="AN843" s="179"/>
      <c r="AO843" s="179"/>
      <c r="AP843" s="179"/>
      <c r="AQ843" s="179"/>
      <c r="AR843" s="179"/>
      <c r="AS843" s="179"/>
      <c r="AT843" s="179"/>
      <c r="AU843" s="179"/>
      <c r="AV843" s="179"/>
      <c r="AW843" s="179"/>
      <c r="AX843" s="179"/>
      <c r="AY843" s="179"/>
      <c r="AZ843" s="179"/>
      <c r="BA843" s="179"/>
      <c r="BB843" s="179"/>
      <c r="BC843" s="179"/>
    </row>
    <row r="844" spans="28:55" x14ac:dyDescent="0.25">
      <c r="AB844" s="179"/>
      <c r="AC844" s="179"/>
      <c r="AD844" s="179"/>
      <c r="AE844" s="179"/>
      <c r="AF844" s="179"/>
      <c r="AG844" s="179"/>
      <c r="AH844" s="179"/>
      <c r="AI844" s="179"/>
      <c r="AJ844" s="179"/>
      <c r="AK844" s="179"/>
      <c r="AL844" s="179"/>
      <c r="AM844" s="179"/>
      <c r="AN844" s="179"/>
      <c r="AO844" s="179"/>
      <c r="AP844" s="179"/>
      <c r="AQ844" s="179"/>
      <c r="AR844" s="179"/>
      <c r="AS844" s="179"/>
      <c r="AT844" s="179"/>
      <c r="AU844" s="179"/>
      <c r="AV844" s="179"/>
      <c r="AW844" s="179"/>
      <c r="AX844" s="179"/>
      <c r="AY844" s="179"/>
      <c r="AZ844" s="179"/>
      <c r="BA844" s="179"/>
      <c r="BB844" s="179"/>
      <c r="BC844" s="179"/>
    </row>
    <row r="845" spans="28:55" x14ac:dyDescent="0.25">
      <c r="AB845" s="179"/>
      <c r="AC845" s="179"/>
      <c r="AD845" s="179"/>
      <c r="AE845" s="179"/>
      <c r="AF845" s="179"/>
      <c r="AG845" s="179"/>
      <c r="AH845" s="179"/>
      <c r="AI845" s="179"/>
      <c r="AJ845" s="179"/>
      <c r="AK845" s="179"/>
      <c r="AL845" s="179"/>
      <c r="AM845" s="179"/>
      <c r="AN845" s="179"/>
      <c r="AO845" s="179"/>
      <c r="AP845" s="179"/>
      <c r="AQ845" s="179"/>
      <c r="AR845" s="179"/>
      <c r="AS845" s="179"/>
      <c r="AT845" s="179"/>
      <c r="AU845" s="179"/>
      <c r="AV845" s="179"/>
      <c r="AW845" s="179"/>
      <c r="AX845" s="179"/>
      <c r="AY845" s="179"/>
      <c r="AZ845" s="179"/>
      <c r="BA845" s="179"/>
      <c r="BB845" s="179"/>
      <c r="BC845" s="179"/>
    </row>
    <row r="846" spans="28:55" x14ac:dyDescent="0.25">
      <c r="AB846" s="179"/>
      <c r="AC846" s="179"/>
      <c r="AD846" s="179"/>
      <c r="AE846" s="179"/>
      <c r="AF846" s="179"/>
      <c r="AG846" s="179"/>
      <c r="AH846" s="179"/>
      <c r="AI846" s="179"/>
      <c r="AJ846" s="179"/>
      <c r="AK846" s="179"/>
      <c r="AL846" s="179"/>
      <c r="AM846" s="179"/>
      <c r="AN846" s="179"/>
      <c r="AO846" s="179"/>
      <c r="AP846" s="179"/>
      <c r="AQ846" s="179"/>
      <c r="AR846" s="179"/>
      <c r="AS846" s="179"/>
      <c r="AT846" s="179"/>
      <c r="AU846" s="179"/>
      <c r="AV846" s="179"/>
      <c r="AW846" s="179"/>
      <c r="AX846" s="179"/>
      <c r="AY846" s="179"/>
      <c r="AZ846" s="179"/>
      <c r="BA846" s="179"/>
      <c r="BB846" s="179"/>
      <c r="BC846" s="179"/>
    </row>
    <row r="847" spans="28:55" x14ac:dyDescent="0.25">
      <c r="AB847" s="179"/>
      <c r="AC847" s="179"/>
      <c r="AD847" s="179"/>
      <c r="AE847" s="179"/>
      <c r="AF847" s="179"/>
      <c r="AG847" s="179"/>
      <c r="AH847" s="179"/>
      <c r="AI847" s="179"/>
      <c r="AJ847" s="179"/>
      <c r="AK847" s="179"/>
      <c r="AL847" s="179"/>
      <c r="AM847" s="179"/>
      <c r="AN847" s="179"/>
      <c r="AO847" s="179"/>
      <c r="AP847" s="179"/>
      <c r="AQ847" s="179"/>
      <c r="AR847" s="179"/>
      <c r="AS847" s="179"/>
      <c r="AT847" s="179"/>
      <c r="AU847" s="179"/>
      <c r="AV847" s="179"/>
      <c r="AW847" s="179"/>
      <c r="AX847" s="179"/>
      <c r="AY847" s="179"/>
      <c r="AZ847" s="179"/>
      <c r="BA847" s="179"/>
      <c r="BB847" s="179"/>
      <c r="BC847" s="179"/>
    </row>
    <row r="848" spans="28:55" x14ac:dyDescent="0.25">
      <c r="AB848" s="179"/>
      <c r="AC848" s="179"/>
      <c r="AD848" s="179"/>
      <c r="AE848" s="179"/>
      <c r="AF848" s="179"/>
      <c r="AG848" s="179"/>
      <c r="AH848" s="179"/>
      <c r="AI848" s="179"/>
      <c r="AJ848" s="179"/>
      <c r="AK848" s="179"/>
      <c r="AL848" s="179"/>
      <c r="AM848" s="179"/>
      <c r="AN848" s="179"/>
      <c r="AO848" s="179"/>
      <c r="AP848" s="179"/>
      <c r="AQ848" s="179"/>
      <c r="AR848" s="179"/>
      <c r="AS848" s="179"/>
      <c r="AT848" s="179"/>
      <c r="AU848" s="179"/>
      <c r="AV848" s="179"/>
      <c r="AW848" s="179"/>
      <c r="AX848" s="179"/>
      <c r="AY848" s="179"/>
      <c r="AZ848" s="179"/>
      <c r="BA848" s="179"/>
      <c r="BB848" s="179"/>
      <c r="BC848" s="179"/>
    </row>
    <row r="849" spans="28:55" x14ac:dyDescent="0.25">
      <c r="AB849" s="179"/>
      <c r="AC849" s="179"/>
      <c r="AD849" s="179"/>
      <c r="AE849" s="179"/>
      <c r="AF849" s="179"/>
      <c r="AG849" s="179"/>
      <c r="AH849" s="179"/>
      <c r="AI849" s="179"/>
      <c r="AJ849" s="179"/>
      <c r="AK849" s="179"/>
      <c r="AL849" s="179"/>
      <c r="AM849" s="179"/>
      <c r="AN849" s="179"/>
      <c r="AO849" s="179"/>
      <c r="AP849" s="179"/>
      <c r="AQ849" s="179"/>
      <c r="AR849" s="179"/>
      <c r="AS849" s="179"/>
      <c r="AT849" s="179"/>
      <c r="AU849" s="179"/>
      <c r="AV849" s="179"/>
      <c r="AW849" s="179"/>
      <c r="AX849" s="179"/>
      <c r="AY849" s="179"/>
      <c r="AZ849" s="179"/>
      <c r="BA849" s="179"/>
      <c r="BB849" s="179"/>
      <c r="BC849" s="179"/>
    </row>
    <row r="850" spans="28:55" x14ac:dyDescent="0.25">
      <c r="AB850" s="179"/>
      <c r="AC850" s="179"/>
      <c r="AD850" s="179"/>
      <c r="AE850" s="179"/>
      <c r="AF850" s="179"/>
      <c r="AG850" s="179"/>
      <c r="AH850" s="179"/>
      <c r="AI850" s="179"/>
      <c r="AJ850" s="179"/>
      <c r="AK850" s="179"/>
      <c r="AL850" s="179"/>
      <c r="AM850" s="179"/>
      <c r="AN850" s="179"/>
      <c r="AO850" s="179"/>
      <c r="AP850" s="179"/>
      <c r="AQ850" s="179"/>
      <c r="AR850" s="179"/>
      <c r="AS850" s="179"/>
      <c r="AT850" s="179"/>
      <c r="AU850" s="179"/>
      <c r="AV850" s="179"/>
      <c r="AW850" s="179"/>
      <c r="AX850" s="179"/>
      <c r="AY850" s="179"/>
      <c r="AZ850" s="179"/>
      <c r="BA850" s="179"/>
      <c r="BB850" s="179"/>
      <c r="BC850" s="179"/>
    </row>
    <row r="851" spans="28:55" x14ac:dyDescent="0.25">
      <c r="AB851" s="179"/>
      <c r="AC851" s="179"/>
      <c r="AD851" s="179"/>
      <c r="AE851" s="179"/>
      <c r="AF851" s="179"/>
      <c r="AG851" s="179"/>
      <c r="AH851" s="179"/>
      <c r="AI851" s="179"/>
      <c r="AJ851" s="179"/>
      <c r="AK851" s="179"/>
      <c r="AL851" s="179"/>
      <c r="AM851" s="179"/>
      <c r="AN851" s="179"/>
      <c r="AO851" s="179"/>
      <c r="AP851" s="179"/>
      <c r="AQ851" s="179"/>
      <c r="AR851" s="179"/>
      <c r="AS851" s="179"/>
      <c r="AT851" s="179"/>
      <c r="AU851" s="179"/>
      <c r="AV851" s="179"/>
      <c r="AW851" s="179"/>
      <c r="AX851" s="179"/>
      <c r="AY851" s="179"/>
      <c r="AZ851" s="179"/>
      <c r="BA851" s="179"/>
      <c r="BB851" s="179"/>
      <c r="BC851" s="179"/>
    </row>
    <row r="852" spans="28:55" x14ac:dyDescent="0.25">
      <c r="AB852" s="179"/>
      <c r="AC852" s="179"/>
      <c r="AD852" s="179"/>
      <c r="AE852" s="179"/>
      <c r="AF852" s="179"/>
      <c r="AG852" s="179"/>
      <c r="AH852" s="179"/>
      <c r="AI852" s="179"/>
      <c r="AJ852" s="179"/>
      <c r="AK852" s="179"/>
      <c r="AL852" s="179"/>
      <c r="AM852" s="179"/>
      <c r="AN852" s="179"/>
      <c r="AO852" s="179"/>
      <c r="AP852" s="179"/>
      <c r="AQ852" s="179"/>
      <c r="AR852" s="179"/>
      <c r="AS852" s="179"/>
      <c r="AT852" s="179"/>
      <c r="AU852" s="179"/>
      <c r="AV852" s="179"/>
      <c r="AW852" s="179"/>
      <c r="AX852" s="179"/>
      <c r="AY852" s="179"/>
      <c r="AZ852" s="179"/>
      <c r="BA852" s="179"/>
      <c r="BB852" s="179"/>
      <c r="BC852" s="179"/>
    </row>
    <row r="853" spans="28:55" x14ac:dyDescent="0.25">
      <c r="AB853" s="179"/>
      <c r="AC853" s="179"/>
      <c r="AD853" s="179"/>
      <c r="AE853" s="179"/>
      <c r="AF853" s="179"/>
      <c r="AG853" s="179"/>
      <c r="AH853" s="179"/>
      <c r="AI853" s="179"/>
      <c r="AJ853" s="179"/>
      <c r="AK853" s="179"/>
      <c r="AL853" s="179"/>
      <c r="AM853" s="179"/>
      <c r="AN853" s="179"/>
      <c r="AO853" s="179"/>
      <c r="AP853" s="179"/>
      <c r="AQ853" s="179"/>
      <c r="AR853" s="179"/>
      <c r="AS853" s="179"/>
      <c r="AT853" s="179"/>
      <c r="AU853" s="179"/>
      <c r="AV853" s="179"/>
      <c r="AW853" s="179"/>
      <c r="AX853" s="179"/>
      <c r="AY853" s="179"/>
      <c r="AZ853" s="179"/>
      <c r="BA853" s="179"/>
      <c r="BB853" s="179"/>
      <c r="BC853" s="179"/>
    </row>
    <row r="854" spans="28:55" x14ac:dyDescent="0.25">
      <c r="AB854" s="179"/>
      <c r="AC854" s="179"/>
      <c r="AD854" s="179"/>
      <c r="AE854" s="179"/>
      <c r="AF854" s="179"/>
      <c r="AG854" s="179"/>
      <c r="AH854" s="179"/>
      <c r="AI854" s="179"/>
      <c r="AJ854" s="179"/>
      <c r="AK854" s="179"/>
      <c r="AL854" s="179"/>
      <c r="AM854" s="179"/>
      <c r="AN854" s="179"/>
      <c r="AO854" s="179"/>
      <c r="AP854" s="179"/>
      <c r="AQ854" s="179"/>
      <c r="AR854" s="179"/>
      <c r="AS854" s="179"/>
      <c r="AT854" s="179"/>
      <c r="AU854" s="179"/>
      <c r="AV854" s="179"/>
      <c r="AW854" s="179"/>
      <c r="AX854" s="179"/>
      <c r="AY854" s="179"/>
      <c r="AZ854" s="179"/>
      <c r="BA854" s="179"/>
      <c r="BB854" s="179"/>
      <c r="BC854" s="179"/>
    </row>
    <row r="855" spans="28:55" x14ac:dyDescent="0.25">
      <c r="AB855" s="179"/>
      <c r="AC855" s="179"/>
      <c r="AD855" s="179"/>
      <c r="AE855" s="179"/>
      <c r="AF855" s="179"/>
      <c r="AG855" s="179"/>
      <c r="AH855" s="179"/>
      <c r="AI855" s="179"/>
      <c r="AJ855" s="179"/>
      <c r="AK855" s="179"/>
      <c r="AL855" s="179"/>
      <c r="AM855" s="179"/>
      <c r="AN855" s="179"/>
      <c r="AO855" s="179"/>
      <c r="AP855" s="179"/>
      <c r="AQ855" s="179"/>
      <c r="AR855" s="179"/>
      <c r="AS855" s="179"/>
      <c r="AT855" s="179"/>
      <c r="AU855" s="179"/>
      <c r="AV855" s="179"/>
      <c r="AW855" s="179"/>
      <c r="AX855" s="179"/>
      <c r="AY855" s="179"/>
      <c r="AZ855" s="179"/>
      <c r="BA855" s="179"/>
      <c r="BB855" s="179"/>
      <c r="BC855" s="179"/>
    </row>
    <row r="856" spans="28:55" x14ac:dyDescent="0.25">
      <c r="AB856" s="179"/>
      <c r="AC856" s="179"/>
      <c r="AD856" s="179"/>
      <c r="AE856" s="179"/>
      <c r="AF856" s="179"/>
      <c r="AG856" s="179"/>
      <c r="AH856" s="179"/>
      <c r="AI856" s="179"/>
      <c r="AJ856" s="179"/>
      <c r="AK856" s="179"/>
      <c r="AL856" s="179"/>
      <c r="AM856" s="179"/>
      <c r="AN856" s="179"/>
      <c r="AO856" s="179"/>
      <c r="AP856" s="179"/>
      <c r="AQ856" s="179"/>
      <c r="AR856" s="179"/>
      <c r="AS856" s="179"/>
      <c r="AT856" s="179"/>
      <c r="AU856" s="179"/>
      <c r="AV856" s="179"/>
      <c r="AW856" s="179"/>
      <c r="AX856" s="179"/>
      <c r="AY856" s="179"/>
      <c r="AZ856" s="179"/>
      <c r="BA856" s="179"/>
      <c r="BB856" s="179"/>
      <c r="BC856" s="179"/>
    </row>
    <row r="857" spans="28:55" x14ac:dyDescent="0.25">
      <c r="AB857" s="179"/>
      <c r="AC857" s="179"/>
      <c r="AD857" s="179"/>
      <c r="AE857" s="179"/>
      <c r="AF857" s="179"/>
      <c r="AG857" s="179"/>
      <c r="AH857" s="179"/>
      <c r="AI857" s="179"/>
      <c r="AJ857" s="179"/>
      <c r="AK857" s="179"/>
      <c r="AL857" s="179"/>
      <c r="AM857" s="179"/>
      <c r="AN857" s="179"/>
      <c r="AO857" s="179"/>
      <c r="AP857" s="179"/>
      <c r="AQ857" s="179"/>
      <c r="AR857" s="179"/>
      <c r="AS857" s="179"/>
      <c r="AT857" s="179"/>
      <c r="AU857" s="179"/>
      <c r="AV857" s="179"/>
      <c r="AW857" s="179"/>
      <c r="AX857" s="179"/>
      <c r="AY857" s="179"/>
      <c r="AZ857" s="179"/>
      <c r="BA857" s="179"/>
      <c r="BB857" s="179"/>
      <c r="BC857" s="179"/>
    </row>
    <row r="858" spans="28:55" x14ac:dyDescent="0.25">
      <c r="AB858" s="179"/>
      <c r="AC858" s="179"/>
      <c r="AD858" s="179"/>
      <c r="AE858" s="179"/>
      <c r="AF858" s="179"/>
      <c r="AG858" s="179"/>
      <c r="AH858" s="179"/>
      <c r="AI858" s="179"/>
      <c r="AJ858" s="179"/>
      <c r="AK858" s="179"/>
      <c r="AL858" s="179"/>
      <c r="AM858" s="179"/>
      <c r="AN858" s="179"/>
      <c r="AO858" s="179"/>
      <c r="AP858" s="179"/>
      <c r="AQ858" s="179"/>
      <c r="AR858" s="179"/>
      <c r="AS858" s="179"/>
      <c r="AT858" s="179"/>
      <c r="AU858" s="179"/>
      <c r="AV858" s="179"/>
      <c r="AW858" s="179"/>
      <c r="AX858" s="179"/>
      <c r="AY858" s="179"/>
      <c r="AZ858" s="179"/>
      <c r="BA858" s="179"/>
      <c r="BB858" s="179"/>
      <c r="BC858" s="179"/>
    </row>
    <row r="859" spans="28:55" x14ac:dyDescent="0.25">
      <c r="AB859" s="179"/>
      <c r="AC859" s="179"/>
      <c r="AD859" s="179"/>
      <c r="AE859" s="179"/>
      <c r="AF859" s="179"/>
      <c r="AG859" s="179"/>
      <c r="AH859" s="179"/>
      <c r="AI859" s="179"/>
      <c r="AJ859" s="179"/>
      <c r="AK859" s="179"/>
      <c r="AL859" s="179"/>
      <c r="AM859" s="179"/>
      <c r="AN859" s="179"/>
      <c r="AO859" s="179"/>
      <c r="AP859" s="179"/>
      <c r="AQ859" s="179"/>
      <c r="AR859" s="179"/>
      <c r="AS859" s="179"/>
      <c r="AT859" s="179"/>
      <c r="AU859" s="179"/>
      <c r="AV859" s="179"/>
      <c r="AW859" s="179"/>
      <c r="AX859" s="179"/>
      <c r="AY859" s="179"/>
      <c r="AZ859" s="179"/>
      <c r="BA859" s="179"/>
      <c r="BB859" s="179"/>
      <c r="BC859" s="179"/>
    </row>
    <row r="860" spans="28:55" x14ac:dyDescent="0.25">
      <c r="AB860" s="179"/>
      <c r="AC860" s="179"/>
      <c r="AD860" s="179"/>
      <c r="AE860" s="179"/>
      <c r="AF860" s="179"/>
      <c r="AG860" s="179"/>
      <c r="AH860" s="179"/>
      <c r="AI860" s="179"/>
      <c r="AJ860" s="179"/>
      <c r="AK860" s="179"/>
      <c r="AL860" s="179"/>
      <c r="AM860" s="179"/>
      <c r="AN860" s="179"/>
      <c r="AO860" s="179"/>
      <c r="AP860" s="179"/>
      <c r="AQ860" s="179"/>
      <c r="AR860" s="179"/>
      <c r="AS860" s="179"/>
      <c r="AT860" s="179"/>
      <c r="AU860" s="179"/>
      <c r="AV860" s="179"/>
      <c r="AW860" s="179"/>
      <c r="AX860" s="179"/>
      <c r="AY860" s="179"/>
      <c r="AZ860" s="179"/>
      <c r="BA860" s="179"/>
      <c r="BB860" s="179"/>
      <c r="BC860" s="179"/>
    </row>
    <row r="861" spans="28:55" x14ac:dyDescent="0.25">
      <c r="AB861" s="179"/>
      <c r="AC861" s="179"/>
      <c r="AD861" s="179"/>
      <c r="AE861" s="179"/>
      <c r="AF861" s="179"/>
      <c r="AG861" s="179"/>
      <c r="AH861" s="179"/>
      <c r="AI861" s="179"/>
      <c r="AJ861" s="179"/>
      <c r="AK861" s="179"/>
      <c r="AL861" s="179"/>
      <c r="AM861" s="179"/>
      <c r="AN861" s="179"/>
      <c r="AO861" s="179"/>
      <c r="AP861" s="179"/>
      <c r="AQ861" s="179"/>
      <c r="AR861" s="179"/>
      <c r="AS861" s="179"/>
      <c r="AT861" s="179"/>
      <c r="AU861" s="179"/>
      <c r="AV861" s="179"/>
      <c r="AW861" s="179"/>
      <c r="AX861" s="179"/>
      <c r="AY861" s="179"/>
      <c r="AZ861" s="179"/>
      <c r="BA861" s="179"/>
      <c r="BB861" s="179"/>
      <c r="BC861" s="179"/>
    </row>
    <row r="862" spans="28:55" x14ac:dyDescent="0.25">
      <c r="AB862" s="179"/>
      <c r="AC862" s="179"/>
      <c r="AD862" s="179"/>
      <c r="AE862" s="179"/>
      <c r="AF862" s="179"/>
      <c r="AG862" s="179"/>
      <c r="AH862" s="179"/>
      <c r="AI862" s="179"/>
      <c r="AJ862" s="179"/>
      <c r="AK862" s="179"/>
      <c r="AL862" s="179"/>
      <c r="AM862" s="179"/>
      <c r="AN862" s="179"/>
      <c r="AO862" s="179"/>
      <c r="AP862" s="179"/>
      <c r="AQ862" s="179"/>
      <c r="AR862" s="179"/>
      <c r="AS862" s="179"/>
      <c r="AT862" s="179"/>
      <c r="AU862" s="179"/>
      <c r="AV862" s="179"/>
      <c r="AW862" s="179"/>
      <c r="AX862" s="179"/>
      <c r="AY862" s="179"/>
      <c r="AZ862" s="179"/>
      <c r="BA862" s="179"/>
      <c r="BB862" s="179"/>
      <c r="BC862" s="179"/>
    </row>
    <row r="863" spans="28:55" x14ac:dyDescent="0.25">
      <c r="AB863" s="179"/>
      <c r="AC863" s="179"/>
      <c r="AD863" s="179"/>
      <c r="AE863" s="179"/>
      <c r="AF863" s="179"/>
      <c r="AG863" s="179"/>
      <c r="AH863" s="179"/>
      <c r="AI863" s="179"/>
      <c r="AJ863" s="179"/>
      <c r="AK863" s="179"/>
      <c r="AL863" s="179"/>
      <c r="AM863" s="179"/>
      <c r="AN863" s="179"/>
      <c r="AO863" s="179"/>
      <c r="AP863" s="179"/>
      <c r="AQ863" s="179"/>
      <c r="AR863" s="179"/>
      <c r="AS863" s="179"/>
      <c r="AT863" s="179"/>
      <c r="AU863" s="179"/>
      <c r="AV863" s="179"/>
      <c r="AW863" s="179"/>
      <c r="AX863" s="179"/>
      <c r="AY863" s="179"/>
      <c r="AZ863" s="179"/>
      <c r="BA863" s="179"/>
      <c r="BB863" s="179"/>
      <c r="BC863" s="179"/>
    </row>
    <row r="864" spans="28:55" x14ac:dyDescent="0.25">
      <c r="AB864" s="179"/>
      <c r="AC864" s="179"/>
      <c r="AD864" s="179"/>
      <c r="AE864" s="179"/>
      <c r="AF864" s="179"/>
      <c r="AG864" s="179"/>
      <c r="AH864" s="179"/>
      <c r="AI864" s="179"/>
      <c r="AJ864" s="179"/>
      <c r="AK864" s="179"/>
      <c r="AL864" s="179"/>
      <c r="AM864" s="179"/>
      <c r="AN864" s="179"/>
      <c r="AO864" s="179"/>
      <c r="AP864" s="179"/>
      <c r="AQ864" s="179"/>
      <c r="AR864" s="179"/>
      <c r="AS864" s="179"/>
      <c r="AT864" s="179"/>
      <c r="AU864" s="179"/>
      <c r="AV864" s="179"/>
      <c r="AW864" s="179"/>
      <c r="AX864" s="179"/>
      <c r="AY864" s="179"/>
      <c r="AZ864" s="179"/>
      <c r="BA864" s="179"/>
      <c r="BB864" s="179"/>
      <c r="BC864" s="179"/>
    </row>
    <row r="865" spans="28:55" x14ac:dyDescent="0.25">
      <c r="AB865" s="179"/>
      <c r="AC865" s="179"/>
      <c r="AD865" s="179"/>
      <c r="AE865" s="179"/>
      <c r="AF865" s="179"/>
      <c r="AG865" s="179"/>
      <c r="AH865" s="179"/>
      <c r="AI865" s="179"/>
      <c r="AJ865" s="179"/>
      <c r="AK865" s="179"/>
      <c r="AL865" s="179"/>
      <c r="AM865" s="179"/>
      <c r="AN865" s="179"/>
      <c r="AO865" s="179"/>
      <c r="AP865" s="179"/>
      <c r="AQ865" s="179"/>
      <c r="AR865" s="179"/>
      <c r="AS865" s="179"/>
      <c r="AT865" s="179"/>
      <c r="AU865" s="179"/>
      <c r="AV865" s="179"/>
      <c r="AW865" s="179"/>
      <c r="AX865" s="179"/>
      <c r="AY865" s="179"/>
      <c r="AZ865" s="179"/>
      <c r="BA865" s="179"/>
      <c r="BB865" s="179"/>
      <c r="BC865" s="179"/>
    </row>
    <row r="866" spans="28:55" x14ac:dyDescent="0.25">
      <c r="AB866" s="179"/>
      <c r="AC866" s="179"/>
      <c r="AD866" s="179"/>
      <c r="AE866" s="179"/>
      <c r="AF866" s="179"/>
      <c r="AG866" s="179"/>
      <c r="AH866" s="179"/>
      <c r="AI866" s="179"/>
      <c r="AJ866" s="179"/>
      <c r="AK866" s="179"/>
      <c r="AL866" s="179"/>
      <c r="AM866" s="179"/>
      <c r="AN866" s="179"/>
      <c r="AO866" s="179"/>
      <c r="AP866" s="179"/>
      <c r="AQ866" s="179"/>
      <c r="AR866" s="179"/>
      <c r="AS866" s="179"/>
      <c r="AT866" s="179"/>
      <c r="AU866" s="179"/>
      <c r="AV866" s="179"/>
      <c r="AW866" s="179"/>
      <c r="AX866" s="179"/>
      <c r="AY866" s="179"/>
      <c r="AZ866" s="179"/>
      <c r="BA866" s="179"/>
      <c r="BB866" s="179"/>
      <c r="BC866" s="179"/>
    </row>
    <row r="867" spans="28:55" x14ac:dyDescent="0.25">
      <c r="AB867" s="179"/>
      <c r="AC867" s="179"/>
      <c r="AD867" s="179"/>
      <c r="AE867" s="179"/>
      <c r="AF867" s="179"/>
      <c r="AG867" s="179"/>
      <c r="AH867" s="179"/>
      <c r="AI867" s="179"/>
      <c r="AJ867" s="179"/>
      <c r="AK867" s="179"/>
      <c r="AL867" s="179"/>
      <c r="AM867" s="179"/>
      <c r="AN867" s="179"/>
      <c r="AO867" s="179"/>
      <c r="AP867" s="179"/>
      <c r="AQ867" s="179"/>
      <c r="AR867" s="179"/>
      <c r="AS867" s="179"/>
      <c r="AT867" s="179"/>
      <c r="AU867" s="179"/>
      <c r="AV867" s="179"/>
      <c r="AW867" s="179"/>
      <c r="AX867" s="179"/>
      <c r="AY867" s="179"/>
      <c r="AZ867" s="179"/>
      <c r="BA867" s="179"/>
      <c r="BB867" s="179"/>
      <c r="BC867" s="179"/>
    </row>
    <row r="868" spans="28:55" x14ac:dyDescent="0.25">
      <c r="AB868" s="179"/>
      <c r="AC868" s="179"/>
      <c r="AD868" s="179"/>
      <c r="AE868" s="179"/>
      <c r="AF868" s="179"/>
      <c r="AG868" s="179"/>
      <c r="AH868" s="179"/>
      <c r="AI868" s="179"/>
      <c r="AJ868" s="179"/>
      <c r="AK868" s="179"/>
      <c r="AL868" s="179"/>
      <c r="AM868" s="179"/>
      <c r="AN868" s="179"/>
      <c r="AO868" s="179"/>
      <c r="AP868" s="179"/>
      <c r="AQ868" s="179"/>
      <c r="AR868" s="179"/>
      <c r="AS868" s="179"/>
      <c r="AT868" s="179"/>
      <c r="AU868" s="179"/>
      <c r="AV868" s="179"/>
      <c r="AW868" s="179"/>
      <c r="AX868" s="179"/>
      <c r="AY868" s="179"/>
      <c r="AZ868" s="179"/>
      <c r="BA868" s="179"/>
      <c r="BB868" s="179"/>
      <c r="BC868" s="179"/>
    </row>
    <row r="869" spans="28:55" x14ac:dyDescent="0.25">
      <c r="AB869" s="179"/>
      <c r="AC869" s="179"/>
      <c r="AD869" s="179"/>
      <c r="AE869" s="179"/>
      <c r="AF869" s="179"/>
      <c r="AG869" s="179"/>
      <c r="AH869" s="179"/>
      <c r="AI869" s="179"/>
      <c r="AJ869" s="179"/>
      <c r="AK869" s="179"/>
      <c r="AL869" s="179"/>
      <c r="AM869" s="179"/>
      <c r="AN869" s="179"/>
      <c r="AO869" s="179"/>
      <c r="AP869" s="179"/>
      <c r="AQ869" s="179"/>
      <c r="AR869" s="179"/>
      <c r="AS869" s="179"/>
      <c r="AT869" s="179"/>
      <c r="AU869" s="179"/>
      <c r="AV869" s="179"/>
      <c r="AW869" s="179"/>
      <c r="AX869" s="179"/>
      <c r="AY869" s="179"/>
      <c r="AZ869" s="179"/>
      <c r="BA869" s="179"/>
      <c r="BB869" s="179"/>
      <c r="BC869" s="179"/>
    </row>
    <row r="870" spans="28:55" x14ac:dyDescent="0.25">
      <c r="AB870" s="179"/>
      <c r="AC870" s="179"/>
      <c r="AD870" s="179"/>
      <c r="AE870" s="179"/>
      <c r="AF870" s="179"/>
      <c r="AG870" s="179"/>
      <c r="AH870" s="179"/>
      <c r="AI870" s="179"/>
      <c r="AJ870" s="179"/>
      <c r="AK870" s="179"/>
      <c r="AL870" s="179"/>
      <c r="AM870" s="179"/>
      <c r="AN870" s="179"/>
      <c r="AO870" s="179"/>
      <c r="AP870" s="179"/>
      <c r="AQ870" s="179"/>
      <c r="AR870" s="179"/>
      <c r="AS870" s="179"/>
      <c r="AT870" s="179"/>
      <c r="AU870" s="179"/>
      <c r="AV870" s="179"/>
      <c r="AW870" s="179"/>
      <c r="AX870" s="179"/>
      <c r="AY870" s="179"/>
      <c r="AZ870" s="179"/>
      <c r="BA870" s="179"/>
      <c r="BB870" s="179"/>
      <c r="BC870" s="179"/>
    </row>
    <row r="871" spans="28:55" x14ac:dyDescent="0.25">
      <c r="AB871" s="179"/>
      <c r="AC871" s="179"/>
      <c r="AD871" s="179"/>
      <c r="AE871" s="179"/>
      <c r="AF871" s="179"/>
      <c r="AG871" s="179"/>
      <c r="AH871" s="179"/>
      <c r="AI871" s="179"/>
      <c r="AJ871" s="179"/>
      <c r="AK871" s="179"/>
      <c r="AL871" s="179"/>
      <c r="AM871" s="179"/>
      <c r="AN871" s="179"/>
      <c r="AO871" s="179"/>
      <c r="AP871" s="179"/>
      <c r="AQ871" s="179"/>
      <c r="AR871" s="179"/>
      <c r="AS871" s="179"/>
      <c r="AT871" s="179"/>
      <c r="AU871" s="179"/>
      <c r="AV871" s="179"/>
      <c r="AW871" s="179"/>
      <c r="AX871" s="179"/>
      <c r="AY871" s="179"/>
      <c r="AZ871" s="179"/>
      <c r="BA871" s="179"/>
      <c r="BB871" s="179"/>
      <c r="BC871" s="179"/>
    </row>
    <row r="872" spans="28:55" x14ac:dyDescent="0.25">
      <c r="AB872" s="179"/>
      <c r="AC872" s="179"/>
      <c r="AD872" s="179"/>
      <c r="AE872" s="179"/>
      <c r="AF872" s="179"/>
      <c r="AG872" s="179"/>
      <c r="AH872" s="179"/>
      <c r="AI872" s="179"/>
      <c r="AJ872" s="179"/>
      <c r="AK872" s="179"/>
      <c r="AL872" s="179"/>
      <c r="AM872" s="179"/>
      <c r="AN872" s="179"/>
      <c r="AO872" s="179"/>
      <c r="AP872" s="179"/>
      <c r="AQ872" s="179"/>
      <c r="AR872" s="179"/>
      <c r="AS872" s="179"/>
      <c r="AT872" s="179"/>
      <c r="AU872" s="179"/>
      <c r="AV872" s="179"/>
      <c r="AW872" s="179"/>
      <c r="AX872" s="179"/>
      <c r="AY872" s="179"/>
      <c r="AZ872" s="179"/>
      <c r="BA872" s="179"/>
      <c r="BB872" s="179"/>
      <c r="BC872" s="179"/>
    </row>
    <row r="873" spans="28:55" x14ac:dyDescent="0.25">
      <c r="AB873" s="179"/>
      <c r="AC873" s="179"/>
      <c r="AD873" s="179"/>
      <c r="AE873" s="179"/>
      <c r="AF873" s="179"/>
      <c r="AG873" s="179"/>
      <c r="AH873" s="179"/>
      <c r="AI873" s="179"/>
      <c r="AJ873" s="179"/>
      <c r="AK873" s="179"/>
      <c r="AL873" s="179"/>
      <c r="AM873" s="179"/>
      <c r="AN873" s="179"/>
      <c r="AO873" s="179"/>
      <c r="AP873" s="179"/>
      <c r="AQ873" s="179"/>
      <c r="AR873" s="179"/>
      <c r="AS873" s="179"/>
      <c r="AT873" s="179"/>
      <c r="AU873" s="179"/>
      <c r="AV873" s="179"/>
      <c r="AW873" s="179"/>
      <c r="AX873" s="179"/>
      <c r="AY873" s="179"/>
      <c r="AZ873" s="179"/>
      <c r="BA873" s="179"/>
      <c r="BB873" s="179"/>
      <c r="BC873" s="179"/>
    </row>
    <row r="874" spans="28:55" x14ac:dyDescent="0.25">
      <c r="AB874" s="179"/>
      <c r="AC874" s="179"/>
      <c r="AD874" s="179"/>
      <c r="AE874" s="179"/>
      <c r="AF874" s="179"/>
      <c r="AG874" s="179"/>
      <c r="AH874" s="179"/>
      <c r="AI874" s="179"/>
      <c r="AJ874" s="179"/>
      <c r="AK874" s="179"/>
      <c r="AL874" s="179"/>
      <c r="AM874" s="179"/>
      <c r="AN874" s="179"/>
      <c r="AO874" s="179"/>
      <c r="AP874" s="179"/>
      <c r="AQ874" s="179"/>
      <c r="AR874" s="179"/>
      <c r="AS874" s="179"/>
      <c r="AT874" s="179"/>
      <c r="AU874" s="179"/>
      <c r="AV874" s="179"/>
      <c r="AW874" s="179"/>
      <c r="AX874" s="179"/>
      <c r="AY874" s="179"/>
      <c r="AZ874" s="179"/>
      <c r="BA874" s="179"/>
      <c r="BB874" s="179"/>
      <c r="BC874" s="179"/>
    </row>
    <row r="875" spans="28:55" x14ac:dyDescent="0.25">
      <c r="AB875" s="179"/>
      <c r="AC875" s="179"/>
      <c r="AD875" s="179"/>
      <c r="AE875" s="179"/>
      <c r="AF875" s="179"/>
      <c r="AG875" s="179"/>
      <c r="AH875" s="179"/>
      <c r="AI875" s="179"/>
      <c r="AJ875" s="179"/>
      <c r="AK875" s="179"/>
      <c r="AL875" s="179"/>
      <c r="AM875" s="179"/>
      <c r="AN875" s="179"/>
      <c r="AO875" s="179"/>
      <c r="AP875" s="179"/>
      <c r="AQ875" s="179"/>
      <c r="AR875" s="179"/>
      <c r="AS875" s="179"/>
      <c r="AT875" s="179"/>
      <c r="AU875" s="179"/>
      <c r="AV875" s="179"/>
      <c r="AW875" s="179"/>
      <c r="AX875" s="179"/>
      <c r="AY875" s="179"/>
      <c r="AZ875" s="179"/>
      <c r="BA875" s="179"/>
      <c r="BB875" s="179"/>
      <c r="BC875" s="179"/>
    </row>
    <row r="876" spans="28:55" x14ac:dyDescent="0.25">
      <c r="AB876" s="179"/>
      <c r="AC876" s="179"/>
      <c r="AD876" s="179"/>
      <c r="AE876" s="179"/>
      <c r="AF876" s="179"/>
      <c r="AG876" s="179"/>
      <c r="AH876" s="179"/>
      <c r="AI876" s="179"/>
      <c r="AJ876" s="179"/>
      <c r="AK876" s="179"/>
      <c r="AL876" s="179"/>
      <c r="AM876" s="179"/>
      <c r="AN876" s="179"/>
      <c r="AO876" s="179"/>
      <c r="AP876" s="179"/>
      <c r="AQ876" s="179"/>
      <c r="AR876" s="179"/>
      <c r="AS876" s="179"/>
      <c r="AT876" s="179"/>
      <c r="AU876" s="179"/>
      <c r="AV876" s="179"/>
      <c r="AW876" s="179"/>
      <c r="AX876" s="179"/>
      <c r="AY876" s="179"/>
      <c r="AZ876" s="179"/>
      <c r="BA876" s="179"/>
      <c r="BB876" s="179"/>
      <c r="BC876" s="179"/>
    </row>
    <row r="877" spans="28:55" x14ac:dyDescent="0.25">
      <c r="AB877" s="179"/>
      <c r="AC877" s="179"/>
      <c r="AD877" s="179"/>
      <c r="AE877" s="179"/>
      <c r="AF877" s="179"/>
      <c r="AG877" s="179"/>
      <c r="AH877" s="179"/>
      <c r="AI877" s="179"/>
      <c r="AJ877" s="179"/>
      <c r="AK877" s="179"/>
      <c r="AL877" s="179"/>
      <c r="AM877" s="179"/>
      <c r="AN877" s="179"/>
      <c r="AO877" s="179"/>
      <c r="AP877" s="179"/>
      <c r="AQ877" s="179"/>
      <c r="AR877" s="179"/>
      <c r="AS877" s="179"/>
      <c r="AT877" s="179"/>
      <c r="AU877" s="179"/>
      <c r="AV877" s="179"/>
      <c r="AW877" s="179"/>
      <c r="AX877" s="179"/>
      <c r="AY877" s="179"/>
      <c r="AZ877" s="179"/>
      <c r="BA877" s="179"/>
      <c r="BB877" s="179"/>
      <c r="BC877" s="179"/>
    </row>
    <row r="878" spans="28:55" x14ac:dyDescent="0.25">
      <c r="AB878" s="179"/>
      <c r="AC878" s="179"/>
      <c r="AD878" s="179"/>
      <c r="AE878" s="179"/>
      <c r="AF878" s="179"/>
      <c r="AG878" s="179"/>
      <c r="AH878" s="179"/>
      <c r="AI878" s="179"/>
      <c r="AJ878" s="179"/>
      <c r="AK878" s="179"/>
      <c r="AL878" s="179"/>
      <c r="AM878" s="179"/>
      <c r="AN878" s="179"/>
      <c r="AO878" s="179"/>
      <c r="AP878" s="179"/>
      <c r="AQ878" s="179"/>
      <c r="AR878" s="179"/>
      <c r="AS878" s="179"/>
      <c r="AT878" s="179"/>
      <c r="AU878" s="179"/>
      <c r="AV878" s="179"/>
      <c r="AW878" s="179"/>
      <c r="AX878" s="179"/>
      <c r="AY878" s="179"/>
      <c r="AZ878" s="179"/>
      <c r="BA878" s="179"/>
      <c r="BB878" s="179"/>
      <c r="BC878" s="179"/>
    </row>
    <row r="879" spans="28:55" x14ac:dyDescent="0.25">
      <c r="AB879" s="179"/>
      <c r="AC879" s="179"/>
      <c r="AD879" s="179"/>
      <c r="AE879" s="179"/>
      <c r="AF879" s="179"/>
      <c r="AG879" s="179"/>
      <c r="AH879" s="179"/>
      <c r="AI879" s="179"/>
      <c r="AJ879" s="179"/>
      <c r="AK879" s="179"/>
      <c r="AL879" s="179"/>
      <c r="AM879" s="179"/>
      <c r="AN879" s="179"/>
      <c r="AO879" s="179"/>
      <c r="AP879" s="179"/>
      <c r="AQ879" s="179"/>
      <c r="AR879" s="179"/>
      <c r="AS879" s="179"/>
      <c r="AT879" s="179"/>
      <c r="AU879" s="179"/>
      <c r="AV879" s="179"/>
      <c r="AW879" s="179"/>
      <c r="AX879" s="179"/>
      <c r="AY879" s="179"/>
      <c r="AZ879" s="179"/>
      <c r="BA879" s="179"/>
      <c r="BB879" s="179"/>
      <c r="BC879" s="179"/>
    </row>
    <row r="880" spans="28:55" x14ac:dyDescent="0.25">
      <c r="AB880" s="179"/>
      <c r="AC880" s="179"/>
      <c r="AD880" s="179"/>
      <c r="AE880" s="179"/>
      <c r="AF880" s="179"/>
      <c r="AG880" s="179"/>
      <c r="AH880" s="179"/>
      <c r="AI880" s="179"/>
      <c r="AJ880" s="179"/>
      <c r="AK880" s="179"/>
      <c r="AL880" s="179"/>
      <c r="AM880" s="179"/>
      <c r="AN880" s="179"/>
      <c r="AO880" s="179"/>
      <c r="AP880" s="179"/>
      <c r="AQ880" s="179"/>
      <c r="AR880" s="179"/>
      <c r="AS880" s="179"/>
      <c r="AT880" s="179"/>
      <c r="AU880" s="179"/>
      <c r="AV880" s="179"/>
      <c r="AW880" s="179"/>
      <c r="AX880" s="179"/>
      <c r="AY880" s="179"/>
      <c r="AZ880" s="179"/>
      <c r="BA880" s="179"/>
      <c r="BB880" s="179"/>
      <c r="BC880" s="179"/>
    </row>
    <row r="881" spans="28:55" x14ac:dyDescent="0.25">
      <c r="AB881" s="179"/>
      <c r="AC881" s="179"/>
      <c r="AD881" s="179"/>
      <c r="AE881" s="179"/>
      <c r="AF881" s="179"/>
      <c r="AG881" s="179"/>
      <c r="AH881" s="179"/>
      <c r="AI881" s="179"/>
      <c r="AJ881" s="179"/>
      <c r="AK881" s="179"/>
      <c r="AL881" s="179"/>
      <c r="AM881" s="179"/>
      <c r="AN881" s="179"/>
      <c r="AO881" s="179"/>
      <c r="AP881" s="179"/>
      <c r="AQ881" s="179"/>
      <c r="AR881" s="179"/>
      <c r="AS881" s="179"/>
      <c r="AT881" s="179"/>
      <c r="AU881" s="179"/>
      <c r="AV881" s="179"/>
      <c r="AW881" s="179"/>
      <c r="AX881" s="179"/>
      <c r="AY881" s="179"/>
      <c r="AZ881" s="179"/>
      <c r="BA881" s="179"/>
      <c r="BB881" s="179"/>
      <c r="BC881" s="179"/>
    </row>
    <row r="882" spans="28:55" x14ac:dyDescent="0.25">
      <c r="AB882" s="179"/>
      <c r="AC882" s="179"/>
      <c r="AD882" s="179"/>
      <c r="AE882" s="179"/>
      <c r="AF882" s="179"/>
      <c r="AG882" s="179"/>
      <c r="AH882" s="179"/>
      <c r="AI882" s="179"/>
      <c r="AJ882" s="179"/>
      <c r="AK882" s="179"/>
      <c r="AL882" s="179"/>
      <c r="AM882" s="179"/>
      <c r="AN882" s="179"/>
      <c r="AO882" s="179"/>
      <c r="AP882" s="179"/>
      <c r="AQ882" s="179"/>
      <c r="AR882" s="179"/>
      <c r="AS882" s="179"/>
      <c r="AT882" s="179"/>
      <c r="AU882" s="179"/>
      <c r="AV882" s="179"/>
      <c r="AW882" s="179"/>
      <c r="AX882" s="179"/>
      <c r="AY882" s="179"/>
      <c r="AZ882" s="179"/>
      <c r="BA882" s="179"/>
      <c r="BB882" s="179"/>
      <c r="BC882" s="179"/>
    </row>
    <row r="883" spans="28:55" x14ac:dyDescent="0.25">
      <c r="AB883" s="179"/>
      <c r="AC883" s="179"/>
      <c r="AD883" s="179"/>
      <c r="AE883" s="179"/>
      <c r="AF883" s="179"/>
      <c r="AG883" s="179"/>
      <c r="AH883" s="179"/>
      <c r="AI883" s="179"/>
      <c r="AJ883" s="179"/>
      <c r="AK883" s="179"/>
      <c r="AL883" s="179"/>
      <c r="AM883" s="179"/>
      <c r="AN883" s="179"/>
      <c r="AO883" s="179"/>
      <c r="AP883" s="179"/>
      <c r="AQ883" s="179"/>
      <c r="AR883" s="179"/>
      <c r="AS883" s="179"/>
      <c r="AT883" s="179"/>
      <c r="AU883" s="179"/>
      <c r="AV883" s="179"/>
      <c r="AW883" s="179"/>
      <c r="AX883" s="179"/>
      <c r="AY883" s="179"/>
      <c r="AZ883" s="179"/>
      <c r="BA883" s="179"/>
      <c r="BB883" s="179"/>
      <c r="BC883" s="179"/>
    </row>
    <row r="884" spans="28:55" x14ac:dyDescent="0.25">
      <c r="AB884" s="179"/>
      <c r="AC884" s="179"/>
      <c r="AD884" s="179"/>
      <c r="AE884" s="179"/>
      <c r="AF884" s="179"/>
      <c r="AG884" s="179"/>
      <c r="AH884" s="179"/>
      <c r="AI884" s="179"/>
      <c r="AJ884" s="179"/>
      <c r="AK884" s="179"/>
      <c r="AL884" s="179"/>
      <c r="AM884" s="179"/>
      <c r="AN884" s="179"/>
      <c r="AO884" s="179"/>
      <c r="AP884" s="179"/>
      <c r="AQ884" s="179"/>
      <c r="AR884" s="179"/>
      <c r="AS884" s="179"/>
      <c r="AT884" s="179"/>
      <c r="AU884" s="179"/>
      <c r="AV884" s="179"/>
      <c r="AW884" s="179"/>
      <c r="AX884" s="179"/>
      <c r="AY884" s="179"/>
      <c r="AZ884" s="179"/>
      <c r="BA884" s="179"/>
      <c r="BB884" s="179"/>
      <c r="BC884" s="179"/>
    </row>
    <row r="885" spans="28:55" x14ac:dyDescent="0.25">
      <c r="AB885" s="179"/>
      <c r="AC885" s="179"/>
      <c r="AD885" s="179"/>
      <c r="AE885" s="179"/>
      <c r="AF885" s="179"/>
      <c r="AG885" s="179"/>
      <c r="AH885" s="179"/>
      <c r="AI885" s="179"/>
      <c r="AJ885" s="179"/>
      <c r="AK885" s="179"/>
      <c r="AL885" s="179"/>
      <c r="AM885" s="179"/>
      <c r="AN885" s="179"/>
      <c r="AO885" s="179"/>
      <c r="AP885" s="179"/>
      <c r="AQ885" s="179"/>
      <c r="AR885" s="179"/>
      <c r="AS885" s="179"/>
      <c r="AT885" s="179"/>
      <c r="AU885" s="179"/>
      <c r="AV885" s="179"/>
      <c r="AW885" s="179"/>
      <c r="AX885" s="179"/>
      <c r="AY885" s="179"/>
      <c r="AZ885" s="179"/>
      <c r="BA885" s="179"/>
      <c r="BB885" s="179"/>
      <c r="BC885" s="179"/>
    </row>
    <row r="886" spans="28:55" x14ac:dyDescent="0.25">
      <c r="AB886" s="179"/>
      <c r="AC886" s="179"/>
      <c r="AD886" s="179"/>
      <c r="AE886" s="179"/>
      <c r="AF886" s="179"/>
      <c r="AG886" s="179"/>
      <c r="AH886" s="179"/>
      <c r="AI886" s="179"/>
      <c r="AJ886" s="179"/>
      <c r="AK886" s="179"/>
      <c r="AL886" s="179"/>
      <c r="AM886" s="179"/>
      <c r="AN886" s="179"/>
      <c r="AO886" s="179"/>
      <c r="AP886" s="179"/>
      <c r="AQ886" s="179"/>
      <c r="AR886" s="179"/>
      <c r="AS886" s="179"/>
      <c r="AT886" s="179"/>
      <c r="AU886" s="179"/>
      <c r="AV886" s="179"/>
      <c r="AW886" s="179"/>
      <c r="AX886" s="179"/>
      <c r="AY886" s="179"/>
      <c r="AZ886" s="179"/>
      <c r="BA886" s="179"/>
      <c r="BB886" s="179"/>
      <c r="BC886" s="179"/>
    </row>
    <row r="887" spans="28:55" x14ac:dyDescent="0.25">
      <c r="AB887" s="179"/>
      <c r="AC887" s="179"/>
      <c r="AD887" s="179"/>
      <c r="AE887" s="179"/>
      <c r="AF887" s="179"/>
      <c r="AG887" s="179"/>
      <c r="AH887" s="179"/>
      <c r="AI887" s="179"/>
      <c r="AJ887" s="179"/>
      <c r="AK887" s="179"/>
      <c r="AL887" s="179"/>
      <c r="AM887" s="179"/>
      <c r="AN887" s="179"/>
      <c r="AO887" s="179"/>
      <c r="AP887" s="179"/>
      <c r="AQ887" s="179"/>
      <c r="AR887" s="179"/>
      <c r="AS887" s="179"/>
      <c r="AT887" s="179"/>
      <c r="AU887" s="179"/>
      <c r="AV887" s="179"/>
      <c r="AW887" s="179"/>
      <c r="AX887" s="179"/>
      <c r="AY887" s="179"/>
      <c r="AZ887" s="179"/>
      <c r="BA887" s="179"/>
      <c r="BB887" s="179"/>
      <c r="BC887" s="179"/>
    </row>
    <row r="888" spans="28:55" x14ac:dyDescent="0.25">
      <c r="AB888" s="179"/>
      <c r="AC888" s="179"/>
      <c r="AD888" s="179"/>
      <c r="AE888" s="179"/>
      <c r="AF888" s="179"/>
      <c r="AG888" s="179"/>
      <c r="AH888" s="179"/>
      <c r="AI888" s="179"/>
      <c r="AJ888" s="179"/>
      <c r="AK888" s="179"/>
      <c r="AL888" s="179"/>
      <c r="AM888" s="179"/>
      <c r="AN888" s="179"/>
      <c r="AO888" s="179"/>
      <c r="AP888" s="179"/>
      <c r="AQ888" s="179"/>
      <c r="AR888" s="179"/>
      <c r="AS888" s="179"/>
      <c r="AT888" s="179"/>
      <c r="AU888" s="179"/>
      <c r="AV888" s="179"/>
      <c r="AW888" s="179"/>
      <c r="AX888" s="179"/>
      <c r="AY888" s="179"/>
      <c r="AZ888" s="179"/>
      <c r="BA888" s="179"/>
      <c r="BB888" s="179"/>
      <c r="BC888" s="179"/>
    </row>
    <row r="889" spans="28:55" x14ac:dyDescent="0.25">
      <c r="AB889" s="179"/>
      <c r="AC889" s="179"/>
      <c r="AD889" s="179"/>
      <c r="AE889" s="179"/>
      <c r="AF889" s="179"/>
      <c r="AG889" s="179"/>
      <c r="AH889" s="179"/>
      <c r="AI889" s="179"/>
      <c r="AJ889" s="179"/>
      <c r="AK889" s="179"/>
      <c r="AL889" s="179"/>
      <c r="AM889" s="179"/>
      <c r="AN889" s="179"/>
      <c r="AO889" s="179"/>
      <c r="AP889" s="179"/>
      <c r="AQ889" s="179"/>
      <c r="AR889" s="179"/>
      <c r="AS889" s="179"/>
      <c r="AT889" s="179"/>
      <c r="AU889" s="179"/>
      <c r="AV889" s="179"/>
      <c r="AW889" s="179"/>
      <c r="AX889" s="179"/>
      <c r="AY889" s="179"/>
      <c r="AZ889" s="179"/>
      <c r="BA889" s="179"/>
      <c r="BB889" s="179"/>
      <c r="BC889" s="179"/>
    </row>
    <row r="890" spans="28:55" x14ac:dyDescent="0.25">
      <c r="AB890" s="179"/>
      <c r="AC890" s="179"/>
      <c r="AD890" s="179"/>
      <c r="AE890" s="179"/>
      <c r="AF890" s="179"/>
      <c r="AG890" s="179"/>
      <c r="AH890" s="179"/>
      <c r="AI890" s="179"/>
      <c r="AJ890" s="179"/>
      <c r="AK890" s="179"/>
      <c r="AL890" s="179"/>
      <c r="AM890" s="179"/>
      <c r="AN890" s="179"/>
      <c r="AO890" s="179"/>
      <c r="AP890" s="179"/>
      <c r="AQ890" s="179"/>
      <c r="AR890" s="179"/>
      <c r="AS890" s="179"/>
      <c r="AT890" s="179"/>
      <c r="AU890" s="179"/>
      <c r="AV890" s="179"/>
      <c r="AW890" s="179"/>
      <c r="AX890" s="179"/>
      <c r="AY890" s="179"/>
      <c r="AZ890" s="179"/>
      <c r="BA890" s="179"/>
      <c r="BB890" s="179"/>
      <c r="BC890" s="179"/>
    </row>
    <row r="891" spans="28:55" x14ac:dyDescent="0.25">
      <c r="AB891" s="179"/>
      <c r="AC891" s="179"/>
      <c r="AD891" s="179"/>
      <c r="AE891" s="179"/>
      <c r="AF891" s="179"/>
      <c r="AG891" s="179"/>
      <c r="AH891" s="179"/>
      <c r="AI891" s="179"/>
      <c r="AJ891" s="179"/>
      <c r="AK891" s="179"/>
      <c r="AL891" s="179"/>
      <c r="AM891" s="179"/>
      <c r="AN891" s="179"/>
      <c r="AO891" s="179"/>
      <c r="AP891" s="179"/>
      <c r="AQ891" s="179"/>
      <c r="AR891" s="179"/>
      <c r="AS891" s="179"/>
      <c r="AT891" s="179"/>
      <c r="AU891" s="179"/>
      <c r="AV891" s="179"/>
      <c r="AW891" s="179"/>
      <c r="AX891" s="179"/>
      <c r="AY891" s="179"/>
      <c r="AZ891" s="179"/>
      <c r="BA891" s="179"/>
      <c r="BB891" s="179"/>
      <c r="BC891" s="179"/>
    </row>
    <row r="892" spans="28:55" x14ac:dyDescent="0.25">
      <c r="AB892" s="179"/>
      <c r="AC892" s="179"/>
      <c r="AD892" s="179"/>
      <c r="AE892" s="179"/>
      <c r="AF892" s="179"/>
      <c r="AG892" s="179"/>
      <c r="AH892" s="179"/>
      <c r="AI892" s="179"/>
      <c r="AJ892" s="179"/>
      <c r="AK892" s="179"/>
      <c r="AL892" s="179"/>
      <c r="AM892" s="179"/>
      <c r="AN892" s="179"/>
      <c r="AO892" s="179"/>
      <c r="AP892" s="179"/>
      <c r="AQ892" s="179"/>
      <c r="AR892" s="179"/>
      <c r="AS892" s="179"/>
      <c r="AT892" s="179"/>
      <c r="AU892" s="179"/>
      <c r="AV892" s="179"/>
      <c r="AW892" s="179"/>
      <c r="AX892" s="179"/>
      <c r="AY892" s="179"/>
      <c r="AZ892" s="179"/>
      <c r="BA892" s="179"/>
      <c r="BB892" s="179"/>
      <c r="BC892" s="179"/>
    </row>
    <row r="893" spans="28:55" x14ac:dyDescent="0.25">
      <c r="AB893" s="179"/>
      <c r="AC893" s="179"/>
      <c r="AD893" s="179"/>
      <c r="AE893" s="179"/>
      <c r="AF893" s="179"/>
      <c r="AG893" s="179"/>
      <c r="AH893" s="179"/>
      <c r="AI893" s="179"/>
      <c r="AJ893" s="179"/>
      <c r="AK893" s="179"/>
      <c r="AL893" s="179"/>
      <c r="AM893" s="179"/>
      <c r="AN893" s="179"/>
      <c r="AO893" s="179"/>
      <c r="AP893" s="179"/>
      <c r="AQ893" s="179"/>
      <c r="AR893" s="179"/>
      <c r="AS893" s="179"/>
      <c r="AT893" s="179"/>
      <c r="AU893" s="179"/>
      <c r="AV893" s="179"/>
      <c r="AW893" s="179"/>
      <c r="AX893" s="179"/>
      <c r="AY893" s="179"/>
      <c r="AZ893" s="179"/>
      <c r="BA893" s="179"/>
      <c r="BB893" s="179"/>
      <c r="BC893" s="179"/>
    </row>
    <row r="894" spans="28:55" x14ac:dyDescent="0.25">
      <c r="AB894" s="179"/>
      <c r="AC894" s="179"/>
      <c r="AD894" s="179"/>
      <c r="AE894" s="179"/>
      <c r="AF894" s="179"/>
      <c r="AG894" s="179"/>
      <c r="AH894" s="179"/>
      <c r="AI894" s="179"/>
      <c r="AJ894" s="179"/>
      <c r="AK894" s="179"/>
      <c r="AL894" s="179"/>
      <c r="AM894" s="179"/>
      <c r="AN894" s="179"/>
      <c r="AO894" s="179"/>
      <c r="AP894" s="179"/>
      <c r="AQ894" s="179"/>
      <c r="AR894" s="179"/>
      <c r="AS894" s="179"/>
      <c r="AT894" s="179"/>
      <c r="AU894" s="179"/>
      <c r="AV894" s="179"/>
      <c r="AW894" s="179"/>
      <c r="AX894" s="179"/>
      <c r="AY894" s="179"/>
      <c r="AZ894" s="179"/>
      <c r="BA894" s="179"/>
      <c r="BB894" s="179"/>
      <c r="BC894" s="179"/>
    </row>
    <row r="895" spans="28:55" x14ac:dyDescent="0.25">
      <c r="AB895" s="179"/>
      <c r="AC895" s="179"/>
      <c r="AD895" s="179"/>
      <c r="AE895" s="179"/>
      <c r="AF895" s="179"/>
      <c r="AG895" s="179"/>
      <c r="AH895" s="179"/>
      <c r="AI895" s="179"/>
      <c r="AJ895" s="179"/>
      <c r="AK895" s="179"/>
      <c r="AL895" s="179"/>
      <c r="AM895" s="179"/>
      <c r="AN895" s="179"/>
      <c r="AO895" s="179"/>
      <c r="AP895" s="179"/>
      <c r="AQ895" s="179"/>
      <c r="AR895" s="179"/>
      <c r="AS895" s="179"/>
      <c r="AT895" s="179"/>
      <c r="AU895" s="179"/>
      <c r="AV895" s="179"/>
      <c r="AW895" s="179"/>
      <c r="AX895" s="179"/>
      <c r="AY895" s="179"/>
      <c r="AZ895" s="179"/>
      <c r="BA895" s="179"/>
      <c r="BB895" s="179"/>
      <c r="BC895" s="179"/>
    </row>
    <row r="896" spans="28:55" x14ac:dyDescent="0.25">
      <c r="AB896" s="179"/>
      <c r="AC896" s="179"/>
      <c r="AD896" s="179"/>
      <c r="AE896" s="179"/>
      <c r="AF896" s="179"/>
      <c r="AG896" s="179"/>
      <c r="AH896" s="179"/>
      <c r="AI896" s="179"/>
      <c r="AJ896" s="179"/>
      <c r="AK896" s="179"/>
      <c r="AL896" s="179"/>
      <c r="AM896" s="179"/>
      <c r="AN896" s="179"/>
      <c r="AO896" s="179"/>
      <c r="AP896" s="179"/>
      <c r="AQ896" s="179"/>
      <c r="AR896" s="179"/>
      <c r="AS896" s="179"/>
      <c r="AT896" s="179"/>
      <c r="AU896" s="179"/>
      <c r="AV896" s="179"/>
      <c r="AW896" s="179"/>
      <c r="AX896" s="179"/>
      <c r="AY896" s="179"/>
      <c r="AZ896" s="179"/>
      <c r="BA896" s="179"/>
      <c r="BB896" s="179"/>
      <c r="BC896" s="179"/>
    </row>
    <row r="897" spans="28:55" x14ac:dyDescent="0.25">
      <c r="AB897" s="179"/>
      <c r="AC897" s="179"/>
      <c r="AD897" s="179"/>
      <c r="AE897" s="179"/>
      <c r="AF897" s="179"/>
      <c r="AG897" s="179"/>
      <c r="AH897" s="179"/>
      <c r="AI897" s="179"/>
      <c r="AJ897" s="179"/>
      <c r="AK897" s="179"/>
      <c r="AL897" s="179"/>
      <c r="AM897" s="179"/>
      <c r="AN897" s="179"/>
      <c r="AO897" s="179"/>
      <c r="AP897" s="179"/>
      <c r="AQ897" s="179"/>
      <c r="AR897" s="179"/>
      <c r="AS897" s="179"/>
      <c r="AT897" s="179"/>
      <c r="AU897" s="179"/>
      <c r="AV897" s="179"/>
      <c r="AW897" s="179"/>
      <c r="AX897" s="179"/>
      <c r="AY897" s="179"/>
      <c r="AZ897" s="179"/>
      <c r="BA897" s="179"/>
      <c r="BB897" s="179"/>
      <c r="BC897" s="179"/>
    </row>
    <row r="898" spans="28:55" x14ac:dyDescent="0.25">
      <c r="AB898" s="179"/>
      <c r="AC898" s="179"/>
      <c r="AD898" s="179"/>
      <c r="AE898" s="179"/>
      <c r="AF898" s="179"/>
      <c r="AG898" s="179"/>
      <c r="AH898" s="179"/>
      <c r="AI898" s="179"/>
      <c r="AJ898" s="179"/>
      <c r="AK898" s="179"/>
      <c r="AL898" s="179"/>
      <c r="AM898" s="179"/>
      <c r="AN898" s="179"/>
      <c r="AO898" s="179"/>
      <c r="AP898" s="179"/>
      <c r="AQ898" s="179"/>
      <c r="AR898" s="179"/>
      <c r="AS898" s="179"/>
      <c r="AT898" s="179"/>
      <c r="AU898" s="179"/>
      <c r="AV898" s="179"/>
      <c r="AW898" s="179"/>
      <c r="AX898" s="179"/>
      <c r="AY898" s="179"/>
      <c r="AZ898" s="179"/>
      <c r="BA898" s="179"/>
      <c r="BB898" s="179"/>
      <c r="BC898" s="179"/>
    </row>
    <row r="899" spans="28:55" x14ac:dyDescent="0.25">
      <c r="AB899" s="179"/>
      <c r="AC899" s="179"/>
      <c r="AD899" s="179"/>
      <c r="AE899" s="179"/>
      <c r="AF899" s="179"/>
      <c r="AG899" s="179"/>
      <c r="AH899" s="179"/>
      <c r="AI899" s="179"/>
      <c r="AJ899" s="179"/>
      <c r="AK899" s="179"/>
      <c r="AL899" s="179"/>
      <c r="AM899" s="179"/>
      <c r="AN899" s="179"/>
      <c r="AO899" s="179"/>
      <c r="AP899" s="179"/>
      <c r="AQ899" s="179"/>
      <c r="AR899" s="179"/>
      <c r="AS899" s="179"/>
      <c r="AT899" s="179"/>
      <c r="AU899" s="179"/>
      <c r="AV899" s="179"/>
      <c r="AW899" s="179"/>
      <c r="AX899" s="179"/>
      <c r="AY899" s="179"/>
      <c r="AZ899" s="179"/>
      <c r="BA899" s="179"/>
      <c r="BB899" s="179"/>
      <c r="BC899" s="179"/>
    </row>
    <row r="900" spans="28:55" x14ac:dyDescent="0.25">
      <c r="AB900" s="179"/>
      <c r="AC900" s="179"/>
      <c r="AD900" s="179"/>
      <c r="AE900" s="179"/>
      <c r="AF900" s="179"/>
      <c r="AG900" s="179"/>
      <c r="AH900" s="179"/>
      <c r="AI900" s="179"/>
      <c r="AJ900" s="179"/>
      <c r="AK900" s="179"/>
      <c r="AL900" s="179"/>
      <c r="AM900" s="179"/>
      <c r="AN900" s="179"/>
      <c r="AO900" s="179"/>
      <c r="AP900" s="179"/>
      <c r="AQ900" s="179"/>
      <c r="AR900" s="179"/>
      <c r="AS900" s="179"/>
      <c r="AT900" s="179"/>
      <c r="AU900" s="179"/>
      <c r="AV900" s="179"/>
      <c r="AW900" s="179"/>
      <c r="AX900" s="179"/>
      <c r="AY900" s="179"/>
      <c r="AZ900" s="179"/>
      <c r="BA900" s="179"/>
      <c r="BB900" s="179"/>
      <c r="BC900" s="179"/>
    </row>
    <row r="901" spans="28:55" x14ac:dyDescent="0.25">
      <c r="AB901" s="179"/>
      <c r="AC901" s="179"/>
      <c r="AD901" s="179"/>
      <c r="AE901" s="179"/>
      <c r="AF901" s="179"/>
      <c r="AG901" s="179"/>
      <c r="AH901" s="179"/>
      <c r="AI901" s="179"/>
      <c r="AJ901" s="179"/>
      <c r="AK901" s="179"/>
      <c r="AL901" s="179"/>
      <c r="AM901" s="179"/>
      <c r="AN901" s="179"/>
      <c r="AO901" s="179"/>
      <c r="AP901" s="179"/>
      <c r="AQ901" s="179"/>
      <c r="AR901" s="179"/>
      <c r="AS901" s="179"/>
      <c r="AT901" s="179"/>
      <c r="AU901" s="179"/>
      <c r="AV901" s="179"/>
      <c r="AW901" s="179"/>
      <c r="AX901" s="179"/>
      <c r="AY901" s="179"/>
      <c r="AZ901" s="179"/>
      <c r="BA901" s="179"/>
      <c r="BB901" s="179"/>
      <c r="BC901" s="179"/>
    </row>
    <row r="902" spans="28:55" x14ac:dyDescent="0.25">
      <c r="AB902" s="179"/>
      <c r="AC902" s="179"/>
      <c r="AD902" s="179"/>
      <c r="AE902" s="179"/>
      <c r="AF902" s="179"/>
      <c r="AG902" s="179"/>
      <c r="AH902" s="179"/>
      <c r="AI902" s="179"/>
      <c r="AJ902" s="179"/>
      <c r="AK902" s="179"/>
      <c r="AL902" s="179"/>
      <c r="AM902" s="179"/>
      <c r="AN902" s="179"/>
      <c r="AO902" s="179"/>
      <c r="AP902" s="179"/>
      <c r="AQ902" s="179"/>
      <c r="AR902" s="179"/>
      <c r="AS902" s="179"/>
      <c r="AT902" s="179"/>
      <c r="AU902" s="179"/>
      <c r="AV902" s="179"/>
      <c r="AW902" s="179"/>
      <c r="AX902" s="179"/>
      <c r="AY902" s="179"/>
      <c r="AZ902" s="179"/>
      <c r="BA902" s="179"/>
      <c r="BB902" s="179"/>
      <c r="BC902" s="179"/>
    </row>
    <row r="903" spans="28:55" x14ac:dyDescent="0.25">
      <c r="AB903" s="179"/>
      <c r="AC903" s="179"/>
      <c r="AD903" s="179"/>
      <c r="AE903" s="179"/>
      <c r="AF903" s="179"/>
      <c r="AG903" s="179"/>
      <c r="AH903" s="179"/>
      <c r="AI903" s="179"/>
      <c r="AJ903" s="179"/>
      <c r="AK903" s="179"/>
      <c r="AL903" s="179"/>
      <c r="AM903" s="179"/>
      <c r="AN903" s="179"/>
      <c r="AO903" s="179"/>
      <c r="AP903" s="179"/>
      <c r="AQ903" s="179"/>
      <c r="AR903" s="179"/>
      <c r="AS903" s="179"/>
      <c r="AT903" s="179"/>
      <c r="AU903" s="179"/>
      <c r="AV903" s="179"/>
      <c r="AW903" s="179"/>
      <c r="AX903" s="179"/>
      <c r="AY903" s="179"/>
      <c r="AZ903" s="179"/>
      <c r="BA903" s="179"/>
      <c r="BB903" s="179"/>
      <c r="BC903" s="179"/>
    </row>
    <row r="904" spans="28:55" x14ac:dyDescent="0.25">
      <c r="AB904" s="179"/>
      <c r="AC904" s="179"/>
      <c r="AD904" s="179"/>
      <c r="AE904" s="179"/>
      <c r="AF904" s="179"/>
      <c r="AG904" s="179"/>
      <c r="AH904" s="179"/>
      <c r="AI904" s="179"/>
      <c r="AJ904" s="179"/>
      <c r="AK904" s="179"/>
      <c r="AL904" s="179"/>
      <c r="AM904" s="179"/>
      <c r="AN904" s="179"/>
      <c r="AO904" s="179"/>
      <c r="AP904" s="179"/>
      <c r="AQ904" s="179"/>
      <c r="AR904" s="179"/>
      <c r="AS904" s="179"/>
      <c r="AT904" s="179"/>
      <c r="AU904" s="179"/>
      <c r="AV904" s="179"/>
      <c r="AW904" s="179"/>
      <c r="AX904" s="179"/>
      <c r="AY904" s="179"/>
      <c r="AZ904" s="179"/>
      <c r="BA904" s="179"/>
      <c r="BB904" s="179"/>
      <c r="BC904" s="179"/>
    </row>
    <row r="905" spans="28:55" x14ac:dyDescent="0.25">
      <c r="AB905" s="179"/>
      <c r="AC905" s="179"/>
      <c r="AD905" s="179"/>
      <c r="AE905" s="179"/>
      <c r="AF905" s="179"/>
      <c r="AG905" s="179"/>
      <c r="AH905" s="179"/>
      <c r="AI905" s="179"/>
      <c r="AJ905" s="179"/>
      <c r="AK905" s="179"/>
      <c r="AL905" s="179"/>
      <c r="AM905" s="179"/>
      <c r="AN905" s="179"/>
      <c r="AO905" s="179"/>
      <c r="AP905" s="179"/>
      <c r="AQ905" s="179"/>
      <c r="AR905" s="179"/>
      <c r="AS905" s="179"/>
      <c r="AT905" s="179"/>
      <c r="AU905" s="179"/>
      <c r="AV905" s="179"/>
      <c r="AW905" s="179"/>
      <c r="AX905" s="179"/>
      <c r="AY905" s="179"/>
      <c r="AZ905" s="179"/>
      <c r="BA905" s="179"/>
      <c r="BB905" s="179"/>
      <c r="BC905" s="179"/>
    </row>
    <row r="906" spans="28:55" x14ac:dyDescent="0.25">
      <c r="AB906" s="179"/>
      <c r="AC906" s="179"/>
      <c r="AD906" s="179"/>
      <c r="AE906" s="179"/>
      <c r="AF906" s="179"/>
      <c r="AG906" s="179"/>
      <c r="AH906" s="179"/>
      <c r="AI906" s="179"/>
      <c r="AJ906" s="179"/>
      <c r="AK906" s="179"/>
      <c r="AL906" s="179"/>
      <c r="AM906" s="179"/>
      <c r="AN906" s="179"/>
      <c r="AO906" s="179"/>
      <c r="AP906" s="179"/>
      <c r="AQ906" s="179"/>
      <c r="AR906" s="179"/>
      <c r="AS906" s="179"/>
      <c r="AT906" s="179"/>
      <c r="AU906" s="179"/>
      <c r="AV906" s="179"/>
      <c r="AW906" s="179"/>
      <c r="AX906" s="179"/>
      <c r="AY906" s="179"/>
      <c r="AZ906" s="179"/>
      <c r="BA906" s="179"/>
      <c r="BB906" s="179"/>
      <c r="BC906" s="179"/>
    </row>
    <row r="907" spans="28:55" x14ac:dyDescent="0.25">
      <c r="AB907" s="179"/>
      <c r="AC907" s="179"/>
      <c r="AD907" s="179"/>
      <c r="AE907" s="179"/>
      <c r="AF907" s="179"/>
      <c r="AG907" s="179"/>
      <c r="AH907" s="179"/>
      <c r="AI907" s="179"/>
      <c r="AJ907" s="179"/>
      <c r="AK907" s="179"/>
      <c r="AL907" s="179"/>
      <c r="AM907" s="179"/>
      <c r="AN907" s="179"/>
      <c r="AO907" s="179"/>
      <c r="AP907" s="179"/>
      <c r="AQ907" s="179"/>
      <c r="AR907" s="179"/>
      <c r="AS907" s="179"/>
      <c r="AT907" s="179"/>
      <c r="AU907" s="179"/>
      <c r="AV907" s="179"/>
      <c r="AW907" s="179"/>
      <c r="AX907" s="179"/>
      <c r="AY907" s="179"/>
      <c r="AZ907" s="179"/>
      <c r="BA907" s="179"/>
      <c r="BB907" s="179"/>
      <c r="BC907" s="179"/>
    </row>
    <row r="908" spans="28:55" x14ac:dyDescent="0.25">
      <c r="AB908" s="179"/>
      <c r="AC908" s="179"/>
      <c r="AD908" s="179"/>
      <c r="AE908" s="179"/>
      <c r="AF908" s="179"/>
      <c r="AG908" s="179"/>
      <c r="AH908" s="179"/>
      <c r="AI908" s="179"/>
      <c r="AJ908" s="179"/>
      <c r="AK908" s="179"/>
      <c r="AL908" s="179"/>
      <c r="AM908" s="179"/>
      <c r="AN908" s="179"/>
      <c r="AO908" s="179"/>
      <c r="AP908" s="179"/>
      <c r="AQ908" s="179"/>
      <c r="AR908" s="179"/>
      <c r="AS908" s="179"/>
      <c r="AT908" s="179"/>
      <c r="AU908" s="179"/>
      <c r="AV908" s="179"/>
      <c r="AW908" s="179"/>
      <c r="AX908" s="179"/>
      <c r="AY908" s="179"/>
      <c r="AZ908" s="179"/>
      <c r="BA908" s="179"/>
      <c r="BB908" s="179"/>
      <c r="BC908" s="179"/>
    </row>
    <row r="909" spans="28:55" x14ac:dyDescent="0.25">
      <c r="AB909" s="179"/>
      <c r="AC909" s="179"/>
      <c r="AD909" s="179"/>
      <c r="AE909" s="179"/>
      <c r="AF909" s="179"/>
      <c r="AG909" s="179"/>
      <c r="AH909" s="179"/>
      <c r="AI909" s="179"/>
      <c r="AJ909" s="179"/>
      <c r="AK909" s="179"/>
      <c r="AL909" s="179"/>
      <c r="AM909" s="179"/>
      <c r="AN909" s="179"/>
      <c r="AO909" s="179"/>
      <c r="AP909" s="179"/>
      <c r="AQ909" s="179"/>
      <c r="AR909" s="179"/>
      <c r="AS909" s="179"/>
      <c r="AT909" s="179"/>
      <c r="AU909" s="179"/>
      <c r="AV909" s="179"/>
      <c r="AW909" s="179"/>
      <c r="AX909" s="179"/>
      <c r="AY909" s="179"/>
      <c r="AZ909" s="179"/>
      <c r="BA909" s="179"/>
      <c r="BB909" s="179"/>
      <c r="BC909" s="179"/>
    </row>
    <row r="910" spans="28:55" x14ac:dyDescent="0.25">
      <c r="AB910" s="179"/>
      <c r="AC910" s="179"/>
      <c r="AD910" s="179"/>
      <c r="AE910" s="179"/>
      <c r="AF910" s="179"/>
      <c r="AG910" s="179"/>
      <c r="AH910" s="179"/>
      <c r="AI910" s="179"/>
      <c r="AJ910" s="179"/>
      <c r="AK910" s="179"/>
      <c r="AL910" s="179"/>
      <c r="AM910" s="179"/>
      <c r="AN910" s="179"/>
      <c r="AO910" s="179"/>
      <c r="AP910" s="179"/>
      <c r="AQ910" s="179"/>
      <c r="AR910" s="179"/>
      <c r="AS910" s="179"/>
      <c r="AT910" s="179"/>
      <c r="AU910" s="179"/>
      <c r="AV910" s="179"/>
      <c r="AW910" s="179"/>
      <c r="AX910" s="179"/>
      <c r="AY910" s="179"/>
      <c r="AZ910" s="179"/>
      <c r="BA910" s="179"/>
      <c r="BB910" s="179"/>
      <c r="BC910" s="179"/>
    </row>
    <row r="911" spans="28:55" x14ac:dyDescent="0.25">
      <c r="AB911" s="179"/>
      <c r="AC911" s="179"/>
      <c r="AD911" s="179"/>
      <c r="AE911" s="179"/>
      <c r="AF911" s="179"/>
      <c r="AG911" s="179"/>
      <c r="AH911" s="179"/>
      <c r="AI911" s="179"/>
      <c r="AJ911" s="179"/>
      <c r="AK911" s="179"/>
      <c r="AL911" s="179"/>
      <c r="AM911" s="179"/>
      <c r="AN911" s="179"/>
      <c r="AO911" s="179"/>
      <c r="AP911" s="179"/>
      <c r="AQ911" s="179"/>
      <c r="AR911" s="179"/>
      <c r="AS911" s="179"/>
      <c r="AT911" s="179"/>
      <c r="AU911" s="179"/>
      <c r="AV911" s="179"/>
      <c r="AW911" s="179"/>
      <c r="AX911" s="179"/>
      <c r="AY911" s="179"/>
      <c r="AZ911" s="179"/>
      <c r="BA911" s="179"/>
      <c r="BB911" s="179"/>
      <c r="BC911" s="179"/>
    </row>
    <row r="912" spans="28:55" x14ac:dyDescent="0.25">
      <c r="AB912" s="179"/>
      <c r="AC912" s="179"/>
      <c r="AD912" s="179"/>
      <c r="AE912" s="179"/>
      <c r="AF912" s="179"/>
      <c r="AG912" s="179"/>
      <c r="AH912" s="179"/>
      <c r="AI912" s="179"/>
      <c r="AJ912" s="179"/>
      <c r="AK912" s="179"/>
      <c r="AL912" s="179"/>
      <c r="AM912" s="179"/>
      <c r="AN912" s="179"/>
      <c r="AO912" s="179"/>
      <c r="AP912" s="179"/>
      <c r="AQ912" s="179"/>
      <c r="AR912" s="179"/>
      <c r="AS912" s="179"/>
      <c r="AT912" s="179"/>
      <c r="AU912" s="179"/>
      <c r="AV912" s="179"/>
      <c r="AW912" s="179"/>
      <c r="AX912" s="179"/>
      <c r="AY912" s="179"/>
      <c r="AZ912" s="179"/>
      <c r="BA912" s="179"/>
      <c r="BB912" s="179"/>
      <c r="BC912" s="179"/>
    </row>
    <row r="913" spans="28:55" x14ac:dyDescent="0.25">
      <c r="AB913" s="179"/>
      <c r="AC913" s="179"/>
      <c r="AD913" s="179"/>
      <c r="AE913" s="179"/>
      <c r="AF913" s="179"/>
      <c r="AG913" s="179"/>
      <c r="AH913" s="179"/>
      <c r="AI913" s="179"/>
      <c r="AJ913" s="179"/>
      <c r="AK913" s="179"/>
      <c r="AL913" s="179"/>
      <c r="AM913" s="179"/>
      <c r="AN913" s="179"/>
      <c r="AO913" s="179"/>
      <c r="AP913" s="179"/>
      <c r="AQ913" s="179"/>
      <c r="AR913" s="179"/>
      <c r="AS913" s="179"/>
      <c r="AT913" s="179"/>
      <c r="AU913" s="179"/>
      <c r="AV913" s="179"/>
      <c r="AW913" s="179"/>
      <c r="AX913" s="179"/>
      <c r="AY913" s="179"/>
      <c r="AZ913" s="179"/>
      <c r="BA913" s="179"/>
      <c r="BB913" s="179"/>
      <c r="BC913" s="179"/>
    </row>
    <row r="914" spans="28:55" x14ac:dyDescent="0.25">
      <c r="AB914" s="179"/>
      <c r="AC914" s="179"/>
      <c r="AD914" s="179"/>
      <c r="AE914" s="179"/>
      <c r="AF914" s="179"/>
      <c r="AG914" s="179"/>
      <c r="AH914" s="179"/>
      <c r="AI914" s="179"/>
      <c r="AJ914" s="179"/>
      <c r="AK914" s="179"/>
      <c r="AL914" s="179"/>
      <c r="AM914" s="179"/>
      <c r="AN914" s="179"/>
      <c r="AO914" s="179"/>
      <c r="AP914" s="179"/>
      <c r="AQ914" s="179"/>
      <c r="AR914" s="179"/>
      <c r="AS914" s="179"/>
      <c r="AT914" s="179"/>
      <c r="AU914" s="179"/>
      <c r="AV914" s="179"/>
      <c r="AW914" s="179"/>
      <c r="AX914" s="179"/>
      <c r="AY914" s="179"/>
      <c r="AZ914" s="179"/>
      <c r="BA914" s="179"/>
      <c r="BB914" s="179"/>
      <c r="BC914" s="179"/>
    </row>
    <row r="915" spans="28:55" x14ac:dyDescent="0.25">
      <c r="AB915" s="179"/>
      <c r="AC915" s="179"/>
      <c r="AD915" s="179"/>
      <c r="AE915" s="179"/>
      <c r="AF915" s="179"/>
      <c r="AG915" s="179"/>
      <c r="AH915" s="179"/>
      <c r="AI915" s="179"/>
      <c r="AJ915" s="179"/>
      <c r="AK915" s="179"/>
      <c r="AL915" s="179"/>
      <c r="AM915" s="179"/>
      <c r="AN915" s="179"/>
      <c r="AO915" s="179"/>
      <c r="AP915" s="179"/>
      <c r="AQ915" s="179"/>
      <c r="AR915" s="179"/>
      <c r="AS915" s="179"/>
      <c r="AT915" s="179"/>
      <c r="AU915" s="179"/>
      <c r="AV915" s="179"/>
      <c r="AW915" s="179"/>
      <c r="AX915" s="179"/>
      <c r="AY915" s="179"/>
      <c r="AZ915" s="179"/>
      <c r="BA915" s="179"/>
      <c r="BB915" s="179"/>
      <c r="BC915" s="179"/>
    </row>
    <row r="916" spans="28:55" x14ac:dyDescent="0.25">
      <c r="AB916" s="179"/>
      <c r="AC916" s="179"/>
      <c r="AD916" s="179"/>
      <c r="AE916" s="179"/>
      <c r="AF916" s="179"/>
      <c r="AG916" s="179"/>
      <c r="AH916" s="179"/>
      <c r="AI916" s="179"/>
      <c r="AJ916" s="179"/>
      <c r="AK916" s="179"/>
      <c r="AL916" s="179"/>
      <c r="AM916" s="179"/>
      <c r="AN916" s="179"/>
      <c r="AO916" s="179"/>
      <c r="AP916" s="179"/>
      <c r="AQ916" s="179"/>
      <c r="AR916" s="179"/>
      <c r="AS916" s="179"/>
      <c r="AT916" s="179"/>
      <c r="AU916" s="179"/>
      <c r="AV916" s="179"/>
      <c r="AW916" s="179"/>
      <c r="AX916" s="179"/>
      <c r="AY916" s="179"/>
      <c r="AZ916" s="179"/>
      <c r="BA916" s="179"/>
      <c r="BB916" s="179"/>
      <c r="BC916" s="179"/>
    </row>
    <row r="917" spans="28:55" x14ac:dyDescent="0.25">
      <c r="AB917" s="179"/>
      <c r="AC917" s="179"/>
      <c r="AD917" s="179"/>
      <c r="AE917" s="179"/>
      <c r="AF917" s="179"/>
      <c r="AG917" s="179"/>
      <c r="AH917" s="179"/>
      <c r="AI917" s="179"/>
      <c r="AJ917" s="179"/>
      <c r="AK917" s="179"/>
      <c r="AL917" s="179"/>
      <c r="AM917" s="179"/>
      <c r="AN917" s="179"/>
      <c r="AO917" s="179"/>
      <c r="AP917" s="179"/>
      <c r="AQ917" s="179"/>
      <c r="AR917" s="179"/>
      <c r="AS917" s="179"/>
      <c r="AT917" s="179"/>
      <c r="AU917" s="179"/>
      <c r="AV917" s="179"/>
      <c r="AW917" s="179"/>
      <c r="AX917" s="179"/>
      <c r="AY917" s="179"/>
      <c r="AZ917" s="179"/>
      <c r="BA917" s="179"/>
      <c r="BB917" s="179"/>
      <c r="BC917" s="179"/>
    </row>
    <row r="918" spans="28:55" x14ac:dyDescent="0.25">
      <c r="AB918" s="179"/>
      <c r="AC918" s="179"/>
      <c r="AD918" s="179"/>
      <c r="AE918" s="179"/>
      <c r="AF918" s="179"/>
      <c r="AG918" s="179"/>
      <c r="AH918" s="179"/>
      <c r="AI918" s="179"/>
      <c r="AJ918" s="179"/>
      <c r="AK918" s="179"/>
      <c r="AL918" s="179"/>
      <c r="AM918" s="179"/>
      <c r="AN918" s="179"/>
      <c r="AO918" s="179"/>
      <c r="AP918" s="179"/>
      <c r="AQ918" s="179"/>
      <c r="AR918" s="179"/>
      <c r="AS918" s="179"/>
      <c r="AT918" s="179"/>
      <c r="AU918" s="179"/>
      <c r="AV918" s="179"/>
      <c r="AW918" s="179"/>
      <c r="AX918" s="179"/>
      <c r="AY918" s="179"/>
      <c r="AZ918" s="179"/>
      <c r="BA918" s="179"/>
      <c r="BB918" s="179"/>
      <c r="BC918" s="179"/>
    </row>
    <row r="919" spans="28:55" x14ac:dyDescent="0.25">
      <c r="AB919" s="179"/>
      <c r="AC919" s="179"/>
      <c r="AD919" s="179"/>
      <c r="AE919" s="179"/>
      <c r="AF919" s="179"/>
      <c r="AG919" s="179"/>
      <c r="AH919" s="179"/>
      <c r="AI919" s="179"/>
      <c r="AJ919" s="179"/>
      <c r="AK919" s="179"/>
      <c r="AL919" s="179"/>
      <c r="AM919" s="179"/>
      <c r="AN919" s="179"/>
      <c r="AO919" s="179"/>
      <c r="AP919" s="179"/>
      <c r="AQ919" s="179"/>
      <c r="AR919" s="179"/>
      <c r="AS919" s="179"/>
      <c r="AT919" s="179"/>
      <c r="AU919" s="179"/>
      <c r="AV919" s="179"/>
      <c r="AW919" s="179"/>
      <c r="AX919" s="179"/>
      <c r="AY919" s="179"/>
      <c r="AZ919" s="179"/>
      <c r="BA919" s="179"/>
      <c r="BB919" s="179"/>
      <c r="BC919" s="179"/>
    </row>
    <row r="920" spans="28:55" x14ac:dyDescent="0.25">
      <c r="AB920" s="179"/>
      <c r="AC920" s="179"/>
      <c r="AD920" s="179"/>
      <c r="AE920" s="179"/>
      <c r="AF920" s="179"/>
      <c r="AG920" s="179"/>
      <c r="AH920" s="179"/>
      <c r="AI920" s="179"/>
      <c r="AJ920" s="179"/>
      <c r="AK920" s="179"/>
      <c r="AL920" s="179"/>
      <c r="AM920" s="179"/>
      <c r="AN920" s="179"/>
      <c r="AO920" s="179"/>
      <c r="AP920" s="179"/>
      <c r="AQ920" s="179"/>
      <c r="AR920" s="179"/>
      <c r="AS920" s="179"/>
      <c r="AT920" s="179"/>
      <c r="AU920" s="179"/>
      <c r="AV920" s="179"/>
      <c r="AW920" s="179"/>
      <c r="AX920" s="179"/>
      <c r="AY920" s="179"/>
      <c r="AZ920" s="179"/>
      <c r="BA920" s="179"/>
      <c r="BB920" s="179"/>
      <c r="BC920" s="179"/>
    </row>
    <row r="921" spans="28:55" x14ac:dyDescent="0.25">
      <c r="AB921" s="179"/>
      <c r="AC921" s="179"/>
      <c r="AD921" s="179"/>
      <c r="AE921" s="179"/>
      <c r="AF921" s="179"/>
      <c r="AG921" s="179"/>
      <c r="AH921" s="179"/>
      <c r="AI921" s="179"/>
      <c r="AJ921" s="179"/>
      <c r="AK921" s="179"/>
      <c r="AL921" s="179"/>
      <c r="AM921" s="179"/>
      <c r="AN921" s="179"/>
      <c r="AO921" s="179"/>
      <c r="AP921" s="179"/>
      <c r="AQ921" s="179"/>
      <c r="AR921" s="179"/>
      <c r="AS921" s="179"/>
      <c r="AT921" s="179"/>
      <c r="AU921" s="179"/>
      <c r="AV921" s="179"/>
      <c r="AW921" s="179"/>
      <c r="AX921" s="179"/>
      <c r="AY921" s="179"/>
      <c r="AZ921" s="179"/>
      <c r="BA921" s="179"/>
      <c r="BB921" s="179"/>
      <c r="BC921" s="179"/>
    </row>
    <row r="922" spans="28:55" x14ac:dyDescent="0.25">
      <c r="AB922" s="179"/>
      <c r="AC922" s="179"/>
      <c r="AD922" s="179"/>
      <c r="AE922" s="179"/>
      <c r="AF922" s="179"/>
      <c r="AG922" s="179"/>
      <c r="AH922" s="179"/>
      <c r="AI922" s="179"/>
      <c r="AJ922" s="179"/>
      <c r="AK922" s="179"/>
      <c r="AL922" s="179"/>
      <c r="AM922" s="179"/>
      <c r="AN922" s="179"/>
      <c r="AO922" s="179"/>
      <c r="AP922" s="179"/>
      <c r="AQ922" s="179"/>
      <c r="AR922" s="179"/>
      <c r="AS922" s="179"/>
      <c r="AT922" s="179"/>
      <c r="AU922" s="179"/>
      <c r="AV922" s="179"/>
      <c r="AW922" s="179"/>
      <c r="AX922" s="179"/>
      <c r="AY922" s="179"/>
      <c r="AZ922" s="179"/>
      <c r="BA922" s="179"/>
      <c r="BB922" s="179"/>
      <c r="BC922" s="179"/>
    </row>
    <row r="923" spans="28:55" x14ac:dyDescent="0.25">
      <c r="AB923" s="179"/>
      <c r="AC923" s="179"/>
      <c r="AD923" s="179"/>
      <c r="AE923" s="179"/>
      <c r="AF923" s="179"/>
      <c r="AG923" s="179"/>
      <c r="AH923" s="179"/>
      <c r="AI923" s="179"/>
      <c r="AJ923" s="179"/>
      <c r="AK923" s="179"/>
      <c r="AL923" s="179"/>
      <c r="AM923" s="179"/>
      <c r="AN923" s="179"/>
      <c r="AO923" s="179"/>
      <c r="AP923" s="179"/>
      <c r="AQ923" s="179"/>
      <c r="AR923" s="179"/>
      <c r="AS923" s="179"/>
      <c r="AT923" s="179"/>
      <c r="AU923" s="179"/>
      <c r="AV923" s="179"/>
      <c r="AW923" s="179"/>
      <c r="AX923" s="179"/>
      <c r="AY923" s="179"/>
      <c r="AZ923" s="179"/>
      <c r="BA923" s="179"/>
      <c r="BB923" s="179"/>
      <c r="BC923" s="179"/>
    </row>
    <row r="924" spans="28:55" x14ac:dyDescent="0.25">
      <c r="AB924" s="179"/>
      <c r="AC924" s="179"/>
      <c r="AD924" s="179"/>
      <c r="AE924" s="179"/>
      <c r="AF924" s="179"/>
      <c r="AG924" s="179"/>
      <c r="AH924" s="179"/>
      <c r="AI924" s="179"/>
      <c r="AJ924" s="179"/>
      <c r="AK924" s="179"/>
      <c r="AL924" s="179"/>
      <c r="AM924" s="179"/>
      <c r="AN924" s="179"/>
      <c r="AO924" s="179"/>
      <c r="AP924" s="179"/>
      <c r="AQ924" s="179"/>
      <c r="AR924" s="179"/>
      <c r="AS924" s="179"/>
      <c r="AT924" s="179"/>
      <c r="AU924" s="179"/>
      <c r="AV924" s="179"/>
      <c r="AW924" s="179"/>
      <c r="AX924" s="179"/>
      <c r="AY924" s="179"/>
      <c r="AZ924" s="179"/>
      <c r="BA924" s="179"/>
      <c r="BB924" s="179"/>
      <c r="BC924" s="179"/>
    </row>
    <row r="925" spans="28:55" x14ac:dyDescent="0.25">
      <c r="AB925" s="179"/>
      <c r="AC925" s="179"/>
      <c r="AD925" s="179"/>
      <c r="AE925" s="179"/>
      <c r="AF925" s="179"/>
      <c r="AG925" s="179"/>
      <c r="AH925" s="179"/>
      <c r="AI925" s="179"/>
      <c r="AJ925" s="179"/>
      <c r="AK925" s="179"/>
      <c r="AL925" s="179"/>
      <c r="AM925" s="179"/>
      <c r="AN925" s="179"/>
      <c r="AO925" s="179"/>
      <c r="AP925" s="179"/>
      <c r="AQ925" s="179"/>
      <c r="AR925" s="179"/>
      <c r="AS925" s="179"/>
      <c r="AT925" s="179"/>
      <c r="AU925" s="179"/>
      <c r="AV925" s="179"/>
      <c r="AW925" s="179"/>
      <c r="AX925" s="179"/>
      <c r="AY925" s="179"/>
      <c r="AZ925" s="179"/>
      <c r="BA925" s="179"/>
      <c r="BB925" s="179"/>
      <c r="BC925" s="179"/>
    </row>
    <row r="926" spans="28:55" x14ac:dyDescent="0.25">
      <c r="AB926" s="179"/>
      <c r="AC926" s="179"/>
      <c r="AD926" s="179"/>
      <c r="AE926" s="179"/>
      <c r="AF926" s="179"/>
      <c r="AG926" s="179"/>
      <c r="AH926" s="179"/>
      <c r="AI926" s="179"/>
      <c r="AJ926" s="179"/>
      <c r="AK926" s="179"/>
      <c r="AL926" s="179"/>
      <c r="AM926" s="179"/>
      <c r="AN926" s="179"/>
      <c r="AO926" s="179"/>
      <c r="AP926" s="179"/>
      <c r="AQ926" s="179"/>
      <c r="AR926" s="179"/>
      <c r="AS926" s="179"/>
      <c r="AT926" s="179"/>
      <c r="AU926" s="179"/>
      <c r="AV926" s="179"/>
      <c r="AW926" s="179"/>
      <c r="AX926" s="179"/>
      <c r="AY926" s="179"/>
      <c r="AZ926" s="179"/>
      <c r="BA926" s="179"/>
      <c r="BB926" s="179"/>
      <c r="BC926" s="179"/>
    </row>
    <row r="927" spans="28:55" x14ac:dyDescent="0.25">
      <c r="AB927" s="179"/>
      <c r="AC927" s="179"/>
      <c r="AD927" s="179"/>
      <c r="AE927" s="179"/>
      <c r="AF927" s="179"/>
      <c r="AG927" s="179"/>
      <c r="AH927" s="179"/>
      <c r="AI927" s="179"/>
      <c r="AJ927" s="179"/>
      <c r="AK927" s="179"/>
      <c r="AL927" s="179"/>
      <c r="AM927" s="179"/>
      <c r="AN927" s="179"/>
      <c r="AO927" s="179"/>
      <c r="AP927" s="179"/>
      <c r="AQ927" s="179"/>
      <c r="AR927" s="179"/>
      <c r="AS927" s="179"/>
      <c r="AT927" s="179"/>
      <c r="AU927" s="179"/>
      <c r="AV927" s="179"/>
      <c r="AW927" s="179"/>
      <c r="AX927" s="179"/>
      <c r="AY927" s="179"/>
      <c r="AZ927" s="179"/>
      <c r="BA927" s="179"/>
      <c r="BB927" s="179"/>
      <c r="BC927" s="179"/>
    </row>
    <row r="928" spans="28:55" x14ac:dyDescent="0.25">
      <c r="AB928" s="179"/>
      <c r="AC928" s="179"/>
      <c r="AD928" s="179"/>
      <c r="AE928" s="179"/>
      <c r="AF928" s="179"/>
      <c r="AG928" s="179"/>
      <c r="AH928" s="179"/>
      <c r="AI928" s="179"/>
      <c r="AJ928" s="179"/>
      <c r="AK928" s="179"/>
      <c r="AL928" s="179"/>
      <c r="AM928" s="179"/>
      <c r="AN928" s="179"/>
      <c r="AO928" s="179"/>
      <c r="AP928" s="179"/>
      <c r="AQ928" s="179"/>
      <c r="AR928" s="179"/>
      <c r="AS928" s="179"/>
      <c r="AT928" s="179"/>
      <c r="AU928" s="179"/>
      <c r="AV928" s="179"/>
      <c r="AW928" s="179"/>
      <c r="AX928" s="179"/>
      <c r="AY928" s="179"/>
      <c r="AZ928" s="179"/>
      <c r="BA928" s="179"/>
      <c r="BB928" s="179"/>
      <c r="BC928" s="179"/>
    </row>
    <row r="929" spans="28:55" x14ac:dyDescent="0.25">
      <c r="AB929" s="179"/>
      <c r="AC929" s="179"/>
      <c r="AD929" s="179"/>
      <c r="AE929" s="179"/>
      <c r="AF929" s="179"/>
      <c r="AG929" s="179"/>
      <c r="AH929" s="179"/>
      <c r="AI929" s="179"/>
      <c r="AJ929" s="179"/>
      <c r="AK929" s="179"/>
      <c r="AL929" s="179"/>
      <c r="AM929" s="179"/>
      <c r="AN929" s="179"/>
      <c r="AO929" s="179"/>
      <c r="AP929" s="179"/>
      <c r="AQ929" s="179"/>
      <c r="AR929" s="179"/>
      <c r="AS929" s="179"/>
      <c r="AT929" s="179"/>
      <c r="AU929" s="179"/>
      <c r="AV929" s="179"/>
      <c r="AW929" s="179"/>
      <c r="AX929" s="179"/>
      <c r="AY929" s="179"/>
      <c r="AZ929" s="179"/>
      <c r="BA929" s="179"/>
      <c r="BB929" s="179"/>
      <c r="BC929" s="179"/>
    </row>
    <row r="930" spans="28:55" x14ac:dyDescent="0.25">
      <c r="AB930" s="179"/>
      <c r="AC930" s="179"/>
      <c r="AD930" s="179"/>
      <c r="AE930" s="179"/>
      <c r="AF930" s="179"/>
      <c r="AG930" s="179"/>
      <c r="AH930" s="179"/>
      <c r="AI930" s="179"/>
      <c r="AJ930" s="179"/>
      <c r="AK930" s="179"/>
      <c r="AL930" s="179"/>
      <c r="AM930" s="179"/>
      <c r="AN930" s="179"/>
      <c r="AO930" s="179"/>
      <c r="AP930" s="179"/>
      <c r="AQ930" s="179"/>
      <c r="AR930" s="179"/>
      <c r="AS930" s="179"/>
      <c r="AT930" s="179"/>
      <c r="AU930" s="179"/>
      <c r="AV930" s="179"/>
      <c r="AW930" s="179"/>
      <c r="AX930" s="179"/>
      <c r="AY930" s="179"/>
      <c r="AZ930" s="179"/>
      <c r="BA930" s="179"/>
      <c r="BB930" s="179"/>
      <c r="BC930" s="179"/>
    </row>
    <row r="931" spans="28:55" x14ac:dyDescent="0.25">
      <c r="AB931" s="179"/>
      <c r="AC931" s="179"/>
      <c r="AD931" s="179"/>
      <c r="AE931" s="179"/>
      <c r="AF931" s="179"/>
      <c r="AG931" s="179"/>
      <c r="AH931" s="179"/>
      <c r="AI931" s="179"/>
      <c r="AJ931" s="179"/>
      <c r="AK931" s="179"/>
      <c r="AL931" s="179"/>
      <c r="AM931" s="179"/>
      <c r="AN931" s="179"/>
      <c r="AO931" s="179"/>
      <c r="AP931" s="179"/>
      <c r="AQ931" s="179"/>
      <c r="AR931" s="179"/>
      <c r="AS931" s="179"/>
      <c r="AT931" s="179"/>
      <c r="AU931" s="179"/>
      <c r="AV931" s="179"/>
      <c r="AW931" s="179"/>
      <c r="AX931" s="179"/>
      <c r="AY931" s="179"/>
      <c r="AZ931" s="179"/>
      <c r="BA931" s="179"/>
      <c r="BB931" s="179"/>
      <c r="BC931" s="179"/>
    </row>
    <row r="932" spans="28:55" x14ac:dyDescent="0.25">
      <c r="AB932" s="179"/>
      <c r="AC932" s="179"/>
      <c r="AD932" s="179"/>
      <c r="AE932" s="179"/>
      <c r="AF932" s="179"/>
      <c r="AG932" s="179"/>
      <c r="AH932" s="179"/>
      <c r="AI932" s="179"/>
      <c r="AJ932" s="179"/>
      <c r="AK932" s="179"/>
      <c r="AL932" s="179"/>
      <c r="AM932" s="179"/>
      <c r="AN932" s="179"/>
      <c r="AO932" s="179"/>
      <c r="AP932" s="179"/>
      <c r="AQ932" s="179"/>
      <c r="AR932" s="179"/>
      <c r="AS932" s="179"/>
      <c r="AT932" s="179"/>
      <c r="AU932" s="179"/>
      <c r="AV932" s="179"/>
      <c r="AW932" s="179"/>
      <c r="AX932" s="179"/>
      <c r="AY932" s="179"/>
      <c r="AZ932" s="179"/>
      <c r="BA932" s="179"/>
      <c r="BB932" s="179"/>
      <c r="BC932" s="179"/>
    </row>
    <row r="933" spans="28:55" x14ac:dyDescent="0.25">
      <c r="AB933" s="179"/>
      <c r="AC933" s="179"/>
      <c r="AD933" s="179"/>
      <c r="AE933" s="179"/>
      <c r="AF933" s="179"/>
      <c r="AG933" s="179"/>
      <c r="AH933" s="179"/>
      <c r="AI933" s="179"/>
      <c r="AJ933" s="179"/>
      <c r="AK933" s="179"/>
      <c r="AL933" s="179"/>
      <c r="AM933" s="179"/>
      <c r="AN933" s="179"/>
      <c r="AO933" s="179"/>
      <c r="AP933" s="179"/>
      <c r="AQ933" s="179"/>
      <c r="AR933" s="179"/>
      <c r="AS933" s="179"/>
      <c r="AT933" s="179"/>
      <c r="AU933" s="179"/>
      <c r="AV933" s="179"/>
      <c r="AW933" s="179"/>
      <c r="AX933" s="179"/>
      <c r="AY933" s="179"/>
      <c r="AZ933" s="179"/>
      <c r="BA933" s="179"/>
      <c r="BB933" s="179"/>
      <c r="BC933" s="179"/>
    </row>
    <row r="934" spans="28:55" x14ac:dyDescent="0.25">
      <c r="AB934" s="179"/>
      <c r="AC934" s="179"/>
      <c r="AD934" s="179"/>
      <c r="AE934" s="179"/>
      <c r="AF934" s="179"/>
      <c r="AG934" s="179"/>
      <c r="AH934" s="179"/>
      <c r="AI934" s="179"/>
      <c r="AJ934" s="179"/>
      <c r="AK934" s="179"/>
      <c r="AL934" s="179"/>
      <c r="AM934" s="179"/>
      <c r="AN934" s="179"/>
      <c r="AO934" s="179"/>
      <c r="AP934" s="179"/>
      <c r="AQ934" s="179"/>
      <c r="AR934" s="179"/>
      <c r="AS934" s="179"/>
      <c r="AT934" s="179"/>
      <c r="AU934" s="179"/>
      <c r="AV934" s="179"/>
      <c r="AW934" s="179"/>
      <c r="AX934" s="179"/>
      <c r="AY934" s="179"/>
      <c r="AZ934" s="179"/>
      <c r="BA934" s="179"/>
      <c r="BB934" s="179"/>
      <c r="BC934" s="179"/>
    </row>
    <row r="935" spans="28:55" x14ac:dyDescent="0.25">
      <c r="AB935" s="179"/>
      <c r="AC935" s="179"/>
      <c r="AD935" s="179"/>
      <c r="AE935" s="179"/>
      <c r="AF935" s="179"/>
      <c r="AG935" s="179"/>
      <c r="AH935" s="179"/>
      <c r="AI935" s="179"/>
      <c r="AJ935" s="179"/>
      <c r="AK935" s="179"/>
      <c r="AL935" s="179"/>
      <c r="AM935" s="179"/>
      <c r="AN935" s="179"/>
      <c r="AO935" s="179"/>
      <c r="AP935" s="179"/>
      <c r="AQ935" s="179"/>
      <c r="AR935" s="179"/>
      <c r="AS935" s="179"/>
      <c r="AT935" s="179"/>
      <c r="AU935" s="179"/>
      <c r="AV935" s="179"/>
      <c r="AW935" s="179"/>
      <c r="AX935" s="179"/>
      <c r="AY935" s="179"/>
      <c r="AZ935" s="179"/>
      <c r="BA935" s="179"/>
      <c r="BB935" s="179"/>
      <c r="BC935" s="179"/>
    </row>
    <row r="936" spans="28:55" x14ac:dyDescent="0.25">
      <c r="AB936" s="179"/>
      <c r="AC936" s="179"/>
      <c r="AD936" s="179"/>
      <c r="AE936" s="179"/>
      <c r="AF936" s="179"/>
      <c r="AG936" s="179"/>
      <c r="AH936" s="179"/>
      <c r="AI936" s="179"/>
      <c r="AJ936" s="179"/>
      <c r="AK936" s="179"/>
      <c r="AL936" s="179"/>
      <c r="AM936" s="179"/>
      <c r="AN936" s="179"/>
      <c r="AO936" s="179"/>
      <c r="AP936" s="179"/>
      <c r="AQ936" s="179"/>
      <c r="AR936" s="179"/>
      <c r="AS936" s="179"/>
      <c r="AT936" s="179"/>
      <c r="AU936" s="179"/>
      <c r="AV936" s="179"/>
      <c r="AW936" s="179"/>
      <c r="AX936" s="179"/>
      <c r="AY936" s="179"/>
      <c r="AZ936" s="179"/>
      <c r="BA936" s="179"/>
      <c r="BB936" s="179"/>
      <c r="BC936" s="179"/>
    </row>
    <row r="937" spans="28:55" x14ac:dyDescent="0.25">
      <c r="AB937" s="179"/>
      <c r="AC937" s="179"/>
      <c r="AD937" s="179"/>
      <c r="AE937" s="179"/>
      <c r="AF937" s="179"/>
      <c r="AG937" s="179"/>
      <c r="AH937" s="179"/>
      <c r="AI937" s="179"/>
      <c r="AJ937" s="179"/>
      <c r="AK937" s="179"/>
      <c r="AL937" s="179"/>
      <c r="AM937" s="179"/>
      <c r="AN937" s="179"/>
      <c r="AO937" s="179"/>
      <c r="AP937" s="179"/>
      <c r="AQ937" s="179"/>
      <c r="AR937" s="179"/>
      <c r="AS937" s="179"/>
      <c r="AT937" s="179"/>
      <c r="AU937" s="179"/>
      <c r="AV937" s="179"/>
      <c r="AW937" s="179"/>
      <c r="AX937" s="179"/>
      <c r="AY937" s="179"/>
      <c r="AZ937" s="179"/>
      <c r="BA937" s="179"/>
      <c r="BB937" s="179"/>
      <c r="BC937" s="179"/>
    </row>
    <row r="938" spans="28:55" x14ac:dyDescent="0.25">
      <c r="AB938" s="179"/>
      <c r="AC938" s="179"/>
      <c r="AD938" s="179"/>
      <c r="AE938" s="179"/>
      <c r="AF938" s="179"/>
      <c r="AG938" s="179"/>
      <c r="AH938" s="179"/>
      <c r="AI938" s="179"/>
      <c r="AJ938" s="179"/>
      <c r="AK938" s="179"/>
      <c r="AL938" s="179"/>
      <c r="AM938" s="179"/>
      <c r="AN938" s="179"/>
      <c r="AO938" s="179"/>
      <c r="AP938" s="179"/>
      <c r="AQ938" s="179"/>
      <c r="AR938" s="179"/>
      <c r="AS938" s="179"/>
      <c r="AT938" s="179"/>
      <c r="AU938" s="179"/>
      <c r="AV938" s="179"/>
      <c r="AW938" s="179"/>
      <c r="AX938" s="179"/>
      <c r="AY938" s="179"/>
      <c r="AZ938" s="179"/>
      <c r="BA938" s="179"/>
      <c r="BB938" s="179"/>
      <c r="BC938" s="179"/>
    </row>
    <row r="939" spans="28:55" x14ac:dyDescent="0.25">
      <c r="AB939" s="179"/>
      <c r="AC939" s="179"/>
      <c r="AD939" s="179"/>
      <c r="AE939" s="179"/>
      <c r="AF939" s="179"/>
      <c r="AG939" s="179"/>
      <c r="AH939" s="179"/>
      <c r="AI939" s="179"/>
      <c r="AJ939" s="179"/>
      <c r="AK939" s="179"/>
      <c r="AL939" s="179"/>
      <c r="AM939" s="179"/>
      <c r="AN939" s="179"/>
      <c r="AO939" s="179"/>
      <c r="AP939" s="179"/>
      <c r="AQ939" s="179"/>
      <c r="AR939" s="179"/>
      <c r="AS939" s="179"/>
      <c r="AT939" s="179"/>
      <c r="AU939" s="179"/>
      <c r="AV939" s="179"/>
      <c r="AW939" s="179"/>
      <c r="AX939" s="179"/>
      <c r="AY939" s="179"/>
      <c r="AZ939" s="179"/>
      <c r="BA939" s="179"/>
      <c r="BB939" s="179"/>
      <c r="BC939" s="179"/>
    </row>
    <row r="940" spans="28:55" x14ac:dyDescent="0.25">
      <c r="AB940" s="179"/>
      <c r="AC940" s="179"/>
      <c r="AD940" s="179"/>
      <c r="AE940" s="179"/>
      <c r="AF940" s="179"/>
      <c r="AG940" s="179"/>
      <c r="AH940" s="179"/>
      <c r="AI940" s="179"/>
      <c r="AJ940" s="179"/>
      <c r="AK940" s="179"/>
      <c r="AL940" s="179"/>
      <c r="AM940" s="179"/>
      <c r="AN940" s="179"/>
      <c r="AO940" s="179"/>
      <c r="AP940" s="179"/>
      <c r="AQ940" s="179"/>
      <c r="AR940" s="179"/>
      <c r="AS940" s="179"/>
      <c r="AT940" s="179"/>
      <c r="AU940" s="179"/>
      <c r="AV940" s="179"/>
      <c r="AW940" s="179"/>
      <c r="AX940" s="179"/>
      <c r="AY940" s="179"/>
      <c r="AZ940" s="179"/>
      <c r="BA940" s="179"/>
      <c r="BB940" s="179"/>
      <c r="BC940" s="179"/>
    </row>
    <row r="941" spans="28:55" x14ac:dyDescent="0.25">
      <c r="AB941" s="179"/>
      <c r="AC941" s="179"/>
      <c r="AD941" s="179"/>
      <c r="AE941" s="179"/>
      <c r="AF941" s="179"/>
      <c r="AG941" s="179"/>
      <c r="AH941" s="179"/>
      <c r="AI941" s="179"/>
      <c r="AJ941" s="179"/>
      <c r="AK941" s="179"/>
      <c r="AL941" s="179"/>
      <c r="AM941" s="179"/>
      <c r="AN941" s="179"/>
      <c r="AO941" s="179"/>
      <c r="AP941" s="179"/>
      <c r="AQ941" s="179"/>
      <c r="AR941" s="179"/>
      <c r="AS941" s="179"/>
      <c r="AT941" s="179"/>
      <c r="AU941" s="179"/>
      <c r="AV941" s="179"/>
      <c r="AW941" s="179"/>
      <c r="AX941" s="179"/>
      <c r="AY941" s="179"/>
      <c r="AZ941" s="179"/>
      <c r="BA941" s="179"/>
      <c r="BB941" s="179"/>
      <c r="BC941" s="179"/>
    </row>
    <row r="942" spans="28:55" x14ac:dyDescent="0.25">
      <c r="AB942" s="179"/>
      <c r="AC942" s="179"/>
      <c r="AD942" s="179"/>
      <c r="AE942" s="179"/>
      <c r="AF942" s="179"/>
      <c r="AG942" s="179"/>
      <c r="AH942" s="179"/>
      <c r="AI942" s="179"/>
      <c r="AJ942" s="179"/>
      <c r="AK942" s="179"/>
      <c r="AL942" s="179"/>
      <c r="AM942" s="179"/>
      <c r="AN942" s="179"/>
      <c r="AO942" s="179"/>
      <c r="AP942" s="179"/>
      <c r="AQ942" s="179"/>
      <c r="AR942" s="179"/>
      <c r="AS942" s="179"/>
      <c r="AT942" s="179"/>
      <c r="AU942" s="179"/>
      <c r="AV942" s="179"/>
      <c r="AW942" s="179"/>
      <c r="AX942" s="179"/>
      <c r="AY942" s="179"/>
      <c r="AZ942" s="179"/>
      <c r="BA942" s="179"/>
      <c r="BB942" s="179"/>
      <c r="BC942" s="179"/>
    </row>
    <row r="943" spans="28:55" x14ac:dyDescent="0.25">
      <c r="AB943" s="179"/>
      <c r="AC943" s="179"/>
      <c r="AD943" s="179"/>
      <c r="AE943" s="179"/>
      <c r="AF943" s="179"/>
      <c r="AG943" s="179"/>
      <c r="AH943" s="179"/>
      <c r="AI943" s="179"/>
      <c r="AJ943" s="179"/>
      <c r="AK943" s="179"/>
      <c r="AL943" s="179"/>
      <c r="AM943" s="179"/>
      <c r="AN943" s="179"/>
      <c r="AO943" s="179"/>
      <c r="AP943" s="179"/>
      <c r="AQ943" s="179"/>
      <c r="AR943" s="179"/>
      <c r="AS943" s="179"/>
      <c r="AT943" s="179"/>
      <c r="AU943" s="179"/>
      <c r="AV943" s="179"/>
      <c r="AW943" s="179"/>
      <c r="AX943" s="179"/>
      <c r="AY943" s="179"/>
      <c r="AZ943" s="179"/>
      <c r="BA943" s="179"/>
      <c r="BB943" s="179"/>
      <c r="BC943" s="179"/>
    </row>
    <row r="944" spans="28:55" x14ac:dyDescent="0.25">
      <c r="AB944" s="179"/>
      <c r="AC944" s="179"/>
      <c r="AD944" s="179"/>
      <c r="AE944" s="179"/>
      <c r="AF944" s="179"/>
      <c r="AG944" s="179"/>
      <c r="AH944" s="179"/>
      <c r="AI944" s="179"/>
      <c r="AJ944" s="179"/>
      <c r="AK944" s="179"/>
      <c r="AL944" s="179"/>
      <c r="AM944" s="179"/>
      <c r="AN944" s="179"/>
      <c r="AO944" s="179"/>
      <c r="AP944" s="179"/>
      <c r="AQ944" s="179"/>
      <c r="AR944" s="179"/>
      <c r="AS944" s="179"/>
      <c r="AT944" s="179"/>
      <c r="AU944" s="179"/>
      <c r="AV944" s="179"/>
      <c r="AW944" s="179"/>
      <c r="AX944" s="179"/>
      <c r="AY944" s="179"/>
      <c r="AZ944" s="179"/>
      <c r="BA944" s="179"/>
      <c r="BB944" s="179"/>
      <c r="BC944" s="179"/>
    </row>
    <row r="945" spans="28:55" x14ac:dyDescent="0.25">
      <c r="AB945" s="179"/>
      <c r="AC945" s="179"/>
      <c r="AD945" s="179"/>
      <c r="AE945" s="179"/>
      <c r="AF945" s="179"/>
      <c r="AG945" s="179"/>
      <c r="AH945" s="179"/>
      <c r="AI945" s="179"/>
      <c r="AJ945" s="179"/>
      <c r="AK945" s="179"/>
      <c r="AL945" s="179"/>
      <c r="AM945" s="179"/>
      <c r="AN945" s="179"/>
      <c r="AO945" s="179"/>
      <c r="AP945" s="179"/>
      <c r="AQ945" s="179"/>
      <c r="AR945" s="179"/>
      <c r="AS945" s="179"/>
      <c r="AT945" s="179"/>
      <c r="AU945" s="179"/>
      <c r="AV945" s="179"/>
      <c r="AW945" s="179"/>
      <c r="AX945" s="179"/>
      <c r="AY945" s="179"/>
      <c r="AZ945" s="179"/>
      <c r="BA945" s="179"/>
      <c r="BB945" s="179"/>
      <c r="BC945" s="179"/>
    </row>
    <row r="946" spans="28:55" x14ac:dyDescent="0.25">
      <c r="AB946" s="179"/>
      <c r="AC946" s="179"/>
      <c r="AD946" s="179"/>
      <c r="AE946" s="179"/>
      <c r="AF946" s="179"/>
      <c r="AG946" s="179"/>
      <c r="AH946" s="179"/>
      <c r="AI946" s="179"/>
      <c r="AJ946" s="179"/>
      <c r="AK946" s="179"/>
      <c r="AL946" s="179"/>
      <c r="AM946" s="179"/>
      <c r="AN946" s="179"/>
      <c r="AO946" s="179"/>
      <c r="AP946" s="179"/>
      <c r="AQ946" s="179"/>
      <c r="AR946" s="179"/>
      <c r="AS946" s="179"/>
      <c r="AT946" s="179"/>
      <c r="AU946" s="179"/>
      <c r="AV946" s="179"/>
      <c r="AW946" s="179"/>
      <c r="AX946" s="179"/>
      <c r="AY946" s="179"/>
      <c r="AZ946" s="179"/>
      <c r="BA946" s="179"/>
      <c r="BB946" s="179"/>
      <c r="BC946" s="179"/>
    </row>
    <row r="947" spans="28:55" x14ac:dyDescent="0.25">
      <c r="AB947" s="179"/>
      <c r="AC947" s="179"/>
      <c r="AD947" s="179"/>
      <c r="AE947" s="179"/>
      <c r="AF947" s="179"/>
      <c r="AG947" s="179"/>
      <c r="AH947" s="179"/>
      <c r="AI947" s="179"/>
      <c r="AJ947" s="179"/>
      <c r="AK947" s="179"/>
      <c r="AL947" s="179"/>
      <c r="AM947" s="179"/>
      <c r="AN947" s="179"/>
      <c r="AO947" s="179"/>
      <c r="AP947" s="179"/>
      <c r="AQ947" s="179"/>
      <c r="AR947" s="179"/>
      <c r="AS947" s="179"/>
      <c r="AT947" s="179"/>
      <c r="AU947" s="179"/>
      <c r="AV947" s="179"/>
      <c r="AW947" s="179"/>
      <c r="AX947" s="179"/>
      <c r="AY947" s="179"/>
      <c r="AZ947" s="179"/>
      <c r="BA947" s="179"/>
      <c r="BB947" s="179"/>
      <c r="BC947" s="179"/>
    </row>
    <row r="948" spans="28:55" x14ac:dyDescent="0.25">
      <c r="AB948" s="179"/>
      <c r="AC948" s="179"/>
      <c r="AD948" s="179"/>
      <c r="AE948" s="179"/>
      <c r="AF948" s="179"/>
      <c r="AG948" s="179"/>
      <c r="AH948" s="179"/>
      <c r="AI948" s="179"/>
      <c r="AJ948" s="179"/>
      <c r="AK948" s="179"/>
      <c r="AL948" s="179"/>
      <c r="AM948" s="179"/>
      <c r="AN948" s="179"/>
      <c r="AO948" s="179"/>
      <c r="AP948" s="179"/>
      <c r="AQ948" s="179"/>
      <c r="AR948" s="179"/>
      <c r="AS948" s="179"/>
      <c r="AT948" s="179"/>
      <c r="AU948" s="179"/>
      <c r="AV948" s="179"/>
      <c r="AW948" s="179"/>
      <c r="AX948" s="179"/>
      <c r="AY948" s="179"/>
      <c r="AZ948" s="179"/>
      <c r="BA948" s="179"/>
      <c r="BB948" s="179"/>
      <c r="BC948" s="179"/>
    </row>
    <row r="949" spans="28:55" x14ac:dyDescent="0.25">
      <c r="AB949" s="179"/>
      <c r="AC949" s="179"/>
      <c r="AD949" s="179"/>
      <c r="AE949" s="179"/>
      <c r="AF949" s="179"/>
      <c r="AG949" s="179"/>
      <c r="AH949" s="179"/>
      <c r="AI949" s="179"/>
      <c r="AJ949" s="179"/>
      <c r="AK949" s="179"/>
      <c r="AL949" s="179"/>
      <c r="AM949" s="179"/>
      <c r="AN949" s="179"/>
      <c r="AO949" s="179"/>
      <c r="AP949" s="179"/>
      <c r="AQ949" s="179"/>
      <c r="AR949" s="179"/>
      <c r="AS949" s="179"/>
      <c r="AT949" s="179"/>
      <c r="AU949" s="179"/>
      <c r="AV949" s="179"/>
      <c r="AW949" s="179"/>
      <c r="AX949" s="179"/>
      <c r="AY949" s="179"/>
      <c r="AZ949" s="179"/>
      <c r="BA949" s="179"/>
      <c r="BB949" s="179"/>
      <c r="BC949" s="179"/>
    </row>
    <row r="950" spans="28:55" x14ac:dyDescent="0.25">
      <c r="AB950" s="179"/>
      <c r="AC950" s="179"/>
      <c r="AD950" s="179"/>
      <c r="AE950" s="179"/>
      <c r="AF950" s="179"/>
      <c r="AG950" s="179"/>
      <c r="AH950" s="179"/>
      <c r="AI950" s="179"/>
      <c r="AJ950" s="179"/>
      <c r="AK950" s="179"/>
      <c r="AL950" s="179"/>
      <c r="AM950" s="179"/>
      <c r="AN950" s="179"/>
      <c r="AO950" s="179"/>
      <c r="AP950" s="179"/>
      <c r="AQ950" s="179"/>
      <c r="AR950" s="179"/>
      <c r="AS950" s="179"/>
      <c r="AT950" s="179"/>
      <c r="AU950" s="179"/>
      <c r="AV950" s="179"/>
      <c r="AW950" s="179"/>
      <c r="AX950" s="179"/>
      <c r="AY950" s="179"/>
      <c r="AZ950" s="179"/>
      <c r="BA950" s="179"/>
      <c r="BB950" s="179"/>
      <c r="BC950" s="179"/>
    </row>
    <row r="951" spans="28:55" x14ac:dyDescent="0.25">
      <c r="AB951" s="179"/>
      <c r="AC951" s="179"/>
      <c r="AD951" s="179"/>
      <c r="AE951" s="179"/>
      <c r="AF951" s="179"/>
      <c r="AG951" s="179"/>
      <c r="AH951" s="179"/>
      <c r="AI951" s="179"/>
      <c r="AJ951" s="179"/>
      <c r="AK951" s="179"/>
      <c r="AL951" s="179"/>
      <c r="AM951" s="179"/>
      <c r="AN951" s="179"/>
      <c r="AO951" s="179"/>
      <c r="AP951" s="179"/>
      <c r="AQ951" s="179"/>
      <c r="AR951" s="179"/>
      <c r="AS951" s="179"/>
      <c r="AT951" s="179"/>
      <c r="AU951" s="179"/>
      <c r="AV951" s="179"/>
      <c r="AW951" s="179"/>
      <c r="AX951" s="179"/>
      <c r="AY951" s="179"/>
      <c r="AZ951" s="179"/>
      <c r="BA951" s="179"/>
      <c r="BB951" s="179"/>
      <c r="BC951" s="179"/>
    </row>
    <row r="952" spans="28:55" x14ac:dyDescent="0.25">
      <c r="AB952" s="179"/>
      <c r="AC952" s="179"/>
      <c r="AD952" s="179"/>
      <c r="AE952" s="179"/>
      <c r="AF952" s="179"/>
      <c r="AG952" s="179"/>
      <c r="AH952" s="179"/>
      <c r="AI952" s="179"/>
      <c r="AJ952" s="179"/>
      <c r="AK952" s="179"/>
      <c r="AL952" s="179"/>
      <c r="AM952" s="179"/>
      <c r="AN952" s="179"/>
      <c r="AO952" s="179"/>
      <c r="AP952" s="179"/>
      <c r="AQ952" s="179"/>
      <c r="AR952" s="179"/>
      <c r="AS952" s="179"/>
      <c r="AT952" s="179"/>
      <c r="AU952" s="179"/>
      <c r="AV952" s="179"/>
      <c r="AW952" s="179"/>
      <c r="AX952" s="179"/>
      <c r="AY952" s="179"/>
      <c r="AZ952" s="179"/>
      <c r="BA952" s="179"/>
      <c r="BB952" s="179"/>
      <c r="BC952" s="179"/>
    </row>
    <row r="953" spans="28:55" x14ac:dyDescent="0.25">
      <c r="AB953" s="179"/>
      <c r="AC953" s="179"/>
      <c r="AD953" s="179"/>
      <c r="AE953" s="179"/>
      <c r="AF953" s="179"/>
      <c r="AG953" s="179"/>
      <c r="AH953" s="179"/>
      <c r="AI953" s="179"/>
      <c r="AJ953" s="179"/>
      <c r="AK953" s="179"/>
      <c r="AL953" s="179"/>
      <c r="AM953" s="179"/>
      <c r="AN953" s="179"/>
      <c r="AO953" s="179"/>
      <c r="AP953" s="179"/>
      <c r="AQ953" s="179"/>
      <c r="AR953" s="179"/>
      <c r="AS953" s="179"/>
      <c r="AT953" s="179"/>
      <c r="AU953" s="179"/>
      <c r="AV953" s="179"/>
      <c r="AW953" s="179"/>
      <c r="AX953" s="179"/>
      <c r="AY953" s="179"/>
      <c r="AZ953" s="179"/>
      <c r="BA953" s="179"/>
      <c r="BB953" s="179"/>
      <c r="BC953" s="179"/>
    </row>
    <row r="954" spans="28:55" x14ac:dyDescent="0.25">
      <c r="AB954" s="179"/>
      <c r="AC954" s="179"/>
      <c r="AD954" s="179"/>
      <c r="AE954" s="179"/>
      <c r="AF954" s="179"/>
      <c r="AG954" s="179"/>
      <c r="AH954" s="179"/>
      <c r="AI954" s="179"/>
      <c r="AJ954" s="179"/>
      <c r="AK954" s="179"/>
      <c r="AL954" s="179"/>
      <c r="AM954" s="179"/>
      <c r="AN954" s="179"/>
      <c r="AO954" s="179"/>
      <c r="AP954" s="179"/>
      <c r="AQ954" s="179"/>
      <c r="AR954" s="179"/>
      <c r="AS954" s="179"/>
      <c r="AT954" s="179"/>
      <c r="AU954" s="179"/>
      <c r="AV954" s="179"/>
      <c r="AW954" s="179"/>
      <c r="AX954" s="179"/>
      <c r="AY954" s="179"/>
      <c r="AZ954" s="179"/>
      <c r="BA954" s="179"/>
      <c r="BB954" s="179"/>
      <c r="BC954" s="179"/>
    </row>
    <row r="955" spans="28:55" x14ac:dyDescent="0.25">
      <c r="AB955" s="179"/>
      <c r="AC955" s="179"/>
      <c r="AD955" s="179"/>
      <c r="AE955" s="179"/>
      <c r="AF955" s="179"/>
      <c r="AG955" s="179"/>
      <c r="AH955" s="179"/>
      <c r="AI955" s="179"/>
      <c r="AJ955" s="179"/>
      <c r="AK955" s="179"/>
      <c r="AL955" s="179"/>
      <c r="AM955" s="179"/>
      <c r="AN955" s="179"/>
      <c r="AO955" s="179"/>
      <c r="AP955" s="179"/>
      <c r="AQ955" s="179"/>
      <c r="AR955" s="179"/>
      <c r="AS955" s="179"/>
      <c r="AT955" s="179"/>
      <c r="AU955" s="179"/>
      <c r="AV955" s="179"/>
      <c r="AW955" s="179"/>
      <c r="AX955" s="179"/>
      <c r="AY955" s="179"/>
      <c r="AZ955" s="179"/>
      <c r="BA955" s="179"/>
      <c r="BB955" s="179"/>
      <c r="BC955" s="179"/>
    </row>
    <row r="956" spans="28:55" x14ac:dyDescent="0.25">
      <c r="AB956" s="179"/>
      <c r="AC956" s="179"/>
      <c r="AD956" s="179"/>
      <c r="AE956" s="179"/>
      <c r="AF956" s="179"/>
      <c r="AG956" s="179"/>
      <c r="AH956" s="179"/>
      <c r="AI956" s="179"/>
      <c r="AJ956" s="179"/>
      <c r="AK956" s="179"/>
      <c r="AL956" s="179"/>
      <c r="AM956" s="179"/>
      <c r="AN956" s="179"/>
      <c r="AO956" s="179"/>
      <c r="AP956" s="179"/>
      <c r="AQ956" s="179"/>
      <c r="AR956" s="179"/>
      <c r="AS956" s="179"/>
      <c r="AT956" s="179"/>
      <c r="AU956" s="179"/>
      <c r="AV956" s="179"/>
      <c r="AW956" s="179"/>
      <c r="AX956" s="179"/>
      <c r="AY956" s="179"/>
      <c r="AZ956" s="179"/>
      <c r="BA956" s="179"/>
      <c r="BB956" s="179"/>
      <c r="BC956" s="179"/>
    </row>
    <row r="957" spans="28:55" x14ac:dyDescent="0.25">
      <c r="AB957" s="179"/>
      <c r="AC957" s="179"/>
      <c r="AD957" s="179"/>
      <c r="AE957" s="179"/>
      <c r="AF957" s="179"/>
      <c r="AG957" s="179"/>
      <c r="AH957" s="179"/>
      <c r="AI957" s="179"/>
      <c r="AJ957" s="179"/>
      <c r="AK957" s="179"/>
      <c r="AL957" s="179"/>
      <c r="AM957" s="179"/>
      <c r="AN957" s="179"/>
      <c r="AO957" s="179"/>
      <c r="AP957" s="179"/>
      <c r="AQ957" s="179"/>
      <c r="AR957" s="179"/>
      <c r="AS957" s="179"/>
      <c r="AT957" s="179"/>
      <c r="AU957" s="179"/>
      <c r="AV957" s="179"/>
      <c r="AW957" s="179"/>
      <c r="AX957" s="179"/>
      <c r="AY957" s="179"/>
      <c r="AZ957" s="179"/>
      <c r="BA957" s="179"/>
      <c r="BB957" s="179"/>
      <c r="BC957" s="179"/>
    </row>
    <row r="958" spans="28:55" x14ac:dyDescent="0.25">
      <c r="AB958" s="179"/>
      <c r="AC958" s="179"/>
      <c r="AD958" s="179"/>
      <c r="AE958" s="179"/>
      <c r="AF958" s="179"/>
      <c r="AG958" s="179"/>
      <c r="AH958" s="179"/>
      <c r="AI958" s="179"/>
      <c r="AJ958" s="179"/>
      <c r="AK958" s="179"/>
      <c r="AL958" s="179"/>
      <c r="AM958" s="179"/>
      <c r="AN958" s="179"/>
      <c r="AO958" s="179"/>
      <c r="AP958" s="179"/>
      <c r="AQ958" s="179"/>
      <c r="AR958" s="179"/>
      <c r="AS958" s="179"/>
      <c r="AT958" s="179"/>
      <c r="AU958" s="179"/>
      <c r="AV958" s="179"/>
      <c r="AW958" s="179"/>
      <c r="AX958" s="179"/>
      <c r="AY958" s="179"/>
      <c r="AZ958" s="179"/>
      <c r="BA958" s="179"/>
      <c r="BB958" s="179"/>
      <c r="BC958" s="179"/>
    </row>
    <row r="959" spans="28:55" x14ac:dyDescent="0.25">
      <c r="AB959" s="179"/>
      <c r="AC959" s="179"/>
      <c r="AD959" s="179"/>
      <c r="AE959" s="179"/>
      <c r="AF959" s="179"/>
      <c r="AG959" s="179"/>
      <c r="AH959" s="179"/>
      <c r="AI959" s="179"/>
      <c r="AJ959" s="179"/>
      <c r="AK959" s="179"/>
      <c r="AL959" s="179"/>
      <c r="AM959" s="179"/>
      <c r="AN959" s="179"/>
      <c r="AO959" s="179"/>
      <c r="AP959" s="179"/>
      <c r="AQ959" s="179"/>
      <c r="AR959" s="179"/>
      <c r="AS959" s="179"/>
      <c r="AT959" s="179"/>
      <c r="AU959" s="179"/>
      <c r="AV959" s="179"/>
      <c r="AW959" s="179"/>
      <c r="AX959" s="179"/>
      <c r="AY959" s="179"/>
      <c r="AZ959" s="179"/>
      <c r="BA959" s="179"/>
      <c r="BB959" s="179"/>
      <c r="BC959" s="179"/>
    </row>
    <row r="960" spans="28:55" x14ac:dyDescent="0.25">
      <c r="AB960" s="179"/>
      <c r="AC960" s="179"/>
      <c r="AD960" s="179"/>
      <c r="AE960" s="179"/>
      <c r="AF960" s="179"/>
      <c r="AG960" s="179"/>
      <c r="AH960" s="179"/>
      <c r="AI960" s="179"/>
      <c r="AJ960" s="179"/>
      <c r="AK960" s="179"/>
      <c r="AL960" s="179"/>
      <c r="AM960" s="179"/>
      <c r="AN960" s="179"/>
      <c r="AO960" s="179"/>
      <c r="AP960" s="179"/>
      <c r="AQ960" s="179"/>
      <c r="AR960" s="179"/>
      <c r="AS960" s="179"/>
      <c r="AT960" s="179"/>
      <c r="AU960" s="179"/>
      <c r="AV960" s="179"/>
      <c r="AW960" s="179"/>
      <c r="AX960" s="179"/>
      <c r="AY960" s="179"/>
      <c r="AZ960" s="179"/>
      <c r="BA960" s="179"/>
      <c r="BB960" s="179"/>
      <c r="BC960" s="179"/>
    </row>
    <row r="961" spans="28:55" x14ac:dyDescent="0.25">
      <c r="AB961" s="179"/>
      <c r="AC961" s="179"/>
      <c r="AD961" s="179"/>
      <c r="AE961" s="179"/>
      <c r="AF961" s="179"/>
      <c r="AG961" s="179"/>
      <c r="AH961" s="179"/>
      <c r="AI961" s="179"/>
      <c r="AJ961" s="179"/>
      <c r="AK961" s="179"/>
      <c r="AL961" s="179"/>
      <c r="AM961" s="179"/>
      <c r="AN961" s="179"/>
      <c r="AO961" s="179"/>
      <c r="AP961" s="179"/>
      <c r="AQ961" s="179"/>
      <c r="AR961" s="179"/>
      <c r="AS961" s="179"/>
      <c r="AT961" s="179"/>
      <c r="AU961" s="179"/>
      <c r="AV961" s="179"/>
      <c r="AW961" s="179"/>
      <c r="AX961" s="179"/>
      <c r="AY961" s="179"/>
      <c r="AZ961" s="179"/>
      <c r="BA961" s="179"/>
      <c r="BB961" s="179"/>
      <c r="BC961" s="179"/>
    </row>
    <row r="962" spans="28:55" x14ac:dyDescent="0.25">
      <c r="AB962" s="179"/>
      <c r="AC962" s="179"/>
      <c r="AD962" s="179"/>
      <c r="AE962" s="179"/>
      <c r="AF962" s="179"/>
      <c r="AG962" s="179"/>
      <c r="AH962" s="179"/>
      <c r="AI962" s="179"/>
      <c r="AJ962" s="179"/>
      <c r="AK962" s="179"/>
      <c r="AL962" s="179"/>
      <c r="AM962" s="179"/>
      <c r="AN962" s="179"/>
      <c r="AO962" s="179"/>
      <c r="AP962" s="179"/>
      <c r="AQ962" s="179"/>
      <c r="AR962" s="179"/>
      <c r="AS962" s="179"/>
      <c r="AT962" s="179"/>
      <c r="AU962" s="179"/>
      <c r="AV962" s="179"/>
      <c r="AW962" s="179"/>
      <c r="AX962" s="179"/>
      <c r="AY962" s="179"/>
      <c r="AZ962" s="179"/>
      <c r="BA962" s="179"/>
      <c r="BB962" s="179"/>
      <c r="BC962" s="179"/>
    </row>
    <row r="963" spans="28:55" x14ac:dyDescent="0.25">
      <c r="AB963" s="179"/>
      <c r="AC963" s="179"/>
      <c r="AD963" s="179"/>
      <c r="AE963" s="179"/>
      <c r="AF963" s="179"/>
      <c r="AG963" s="179"/>
      <c r="AH963" s="179"/>
      <c r="AI963" s="179"/>
      <c r="AJ963" s="179"/>
      <c r="AK963" s="179"/>
      <c r="AL963" s="179"/>
      <c r="AM963" s="179"/>
      <c r="AN963" s="179"/>
      <c r="AO963" s="179"/>
      <c r="AP963" s="179"/>
      <c r="AQ963" s="179"/>
      <c r="AR963" s="179"/>
      <c r="AS963" s="179"/>
      <c r="AT963" s="179"/>
      <c r="AU963" s="179"/>
      <c r="AV963" s="179"/>
      <c r="AW963" s="179"/>
      <c r="AX963" s="179"/>
      <c r="AY963" s="179"/>
      <c r="AZ963" s="179"/>
      <c r="BA963" s="179"/>
      <c r="BB963" s="179"/>
      <c r="BC963" s="179"/>
    </row>
    <row r="964" spans="28:55" x14ac:dyDescent="0.25">
      <c r="AB964" s="179"/>
      <c r="AC964" s="179"/>
      <c r="AD964" s="179"/>
      <c r="AE964" s="179"/>
      <c r="AF964" s="179"/>
      <c r="AG964" s="179"/>
      <c r="AH964" s="179"/>
      <c r="AI964" s="179"/>
      <c r="AJ964" s="179"/>
      <c r="AK964" s="179"/>
      <c r="AL964" s="179"/>
      <c r="AM964" s="179"/>
      <c r="AN964" s="179"/>
      <c r="AO964" s="179"/>
      <c r="AP964" s="179"/>
      <c r="AQ964" s="179"/>
      <c r="AR964" s="179"/>
      <c r="AS964" s="179"/>
      <c r="AT964" s="179"/>
      <c r="AU964" s="179"/>
      <c r="AV964" s="179"/>
      <c r="AW964" s="179"/>
      <c r="AX964" s="179"/>
      <c r="AY964" s="179"/>
      <c r="AZ964" s="179"/>
      <c r="BA964" s="179"/>
      <c r="BB964" s="179"/>
      <c r="BC964" s="179"/>
    </row>
    <row r="965" spans="28:55" x14ac:dyDescent="0.25">
      <c r="AB965" s="179"/>
      <c r="AC965" s="179"/>
      <c r="AD965" s="179"/>
      <c r="AE965" s="179"/>
      <c r="AF965" s="179"/>
      <c r="AG965" s="179"/>
      <c r="AH965" s="179"/>
      <c r="AI965" s="179"/>
      <c r="AJ965" s="179"/>
      <c r="AK965" s="179"/>
      <c r="AL965" s="179"/>
      <c r="AM965" s="179"/>
      <c r="AN965" s="179"/>
      <c r="AO965" s="179"/>
      <c r="AP965" s="179"/>
      <c r="AQ965" s="179"/>
      <c r="AR965" s="179"/>
      <c r="AS965" s="179"/>
      <c r="AT965" s="179"/>
      <c r="AU965" s="179"/>
      <c r="AV965" s="179"/>
      <c r="AW965" s="179"/>
      <c r="AX965" s="179"/>
      <c r="AY965" s="179"/>
      <c r="AZ965" s="179"/>
      <c r="BA965" s="179"/>
      <c r="BB965" s="179"/>
      <c r="BC965" s="179"/>
    </row>
    <row r="966" spans="28:55" x14ac:dyDescent="0.25">
      <c r="AB966" s="179"/>
      <c r="AC966" s="179"/>
      <c r="AD966" s="179"/>
      <c r="AE966" s="179"/>
      <c r="AF966" s="179"/>
      <c r="AG966" s="179"/>
      <c r="AH966" s="179"/>
      <c r="AI966" s="179"/>
      <c r="AJ966" s="179"/>
      <c r="AK966" s="179"/>
      <c r="AL966" s="179"/>
      <c r="AM966" s="179"/>
      <c r="AN966" s="179"/>
      <c r="AO966" s="179"/>
      <c r="AP966" s="179"/>
      <c r="AQ966" s="179"/>
      <c r="AR966" s="179"/>
      <c r="AS966" s="179"/>
      <c r="AT966" s="179"/>
      <c r="AU966" s="179"/>
      <c r="AV966" s="179"/>
      <c r="AW966" s="179"/>
      <c r="AX966" s="179"/>
      <c r="AY966" s="179"/>
      <c r="AZ966" s="179"/>
      <c r="BA966" s="179"/>
      <c r="BB966" s="179"/>
      <c r="BC966" s="179"/>
    </row>
    <row r="967" spans="28:55" x14ac:dyDescent="0.25">
      <c r="AB967" s="179"/>
      <c r="AC967" s="179"/>
      <c r="AD967" s="179"/>
      <c r="AE967" s="179"/>
      <c r="AF967" s="179"/>
      <c r="AG967" s="179"/>
      <c r="AH967" s="179"/>
      <c r="AI967" s="179"/>
      <c r="AJ967" s="179"/>
      <c r="AK967" s="179"/>
      <c r="AL967" s="179"/>
      <c r="AM967" s="179"/>
      <c r="AN967" s="179"/>
      <c r="AO967" s="179"/>
      <c r="AP967" s="179"/>
      <c r="AQ967" s="179"/>
      <c r="AR967" s="179"/>
      <c r="AS967" s="179"/>
      <c r="AT967" s="179"/>
      <c r="AU967" s="179"/>
      <c r="AV967" s="179"/>
      <c r="AW967" s="179"/>
      <c r="AX967" s="179"/>
      <c r="AY967" s="179"/>
      <c r="AZ967" s="179"/>
      <c r="BA967" s="179"/>
      <c r="BB967" s="179"/>
      <c r="BC967" s="179"/>
    </row>
    <row r="968" spans="28:55" x14ac:dyDescent="0.25">
      <c r="AB968" s="179"/>
      <c r="AC968" s="179"/>
      <c r="AD968" s="179"/>
      <c r="AE968" s="179"/>
      <c r="AF968" s="179"/>
      <c r="AG968" s="179"/>
      <c r="AH968" s="179"/>
      <c r="AI968" s="179"/>
      <c r="AJ968" s="179"/>
      <c r="AK968" s="179"/>
      <c r="AL968" s="179"/>
      <c r="AM968" s="179"/>
      <c r="AN968" s="179"/>
      <c r="AO968" s="179"/>
      <c r="AP968" s="179"/>
      <c r="AQ968" s="179"/>
      <c r="AR968" s="179"/>
      <c r="AS968" s="179"/>
      <c r="AT968" s="179"/>
      <c r="AU968" s="179"/>
      <c r="AV968" s="179"/>
      <c r="AW968" s="179"/>
      <c r="AX968" s="179"/>
      <c r="AY968" s="179"/>
      <c r="AZ968" s="179"/>
      <c r="BA968" s="179"/>
      <c r="BB968" s="179"/>
      <c r="BC968" s="179"/>
    </row>
    <row r="969" spans="28:55" x14ac:dyDescent="0.25">
      <c r="AB969" s="179"/>
      <c r="AC969" s="179"/>
      <c r="AD969" s="179"/>
      <c r="AE969" s="179"/>
      <c r="AF969" s="179"/>
      <c r="AG969" s="179"/>
      <c r="AH969" s="179"/>
      <c r="AI969" s="179"/>
      <c r="AJ969" s="179"/>
      <c r="AK969" s="179"/>
      <c r="AL969" s="179"/>
      <c r="AM969" s="179"/>
      <c r="AN969" s="179"/>
      <c r="AO969" s="179"/>
      <c r="AP969" s="179"/>
      <c r="AQ969" s="179"/>
      <c r="AR969" s="179"/>
      <c r="AS969" s="179"/>
      <c r="AT969" s="179"/>
      <c r="AU969" s="179"/>
      <c r="AV969" s="179"/>
      <c r="AW969" s="179"/>
      <c r="AX969" s="179"/>
      <c r="AY969" s="179"/>
      <c r="AZ969" s="179"/>
      <c r="BA969" s="179"/>
      <c r="BB969" s="179"/>
      <c r="BC969" s="179"/>
    </row>
    <row r="970" spans="28:55" x14ac:dyDescent="0.25">
      <c r="AB970" s="179"/>
      <c r="AC970" s="179"/>
      <c r="AD970" s="179"/>
      <c r="AE970" s="179"/>
      <c r="AF970" s="179"/>
      <c r="AG970" s="179"/>
      <c r="AH970" s="179"/>
      <c r="AI970" s="179"/>
      <c r="AJ970" s="179"/>
      <c r="AK970" s="179"/>
      <c r="AL970" s="179"/>
      <c r="AM970" s="179"/>
      <c r="AN970" s="179"/>
      <c r="AO970" s="179"/>
      <c r="AP970" s="179"/>
      <c r="AQ970" s="179"/>
      <c r="AR970" s="179"/>
      <c r="AS970" s="179"/>
      <c r="AT970" s="179"/>
      <c r="AU970" s="179"/>
      <c r="AV970" s="179"/>
      <c r="AW970" s="179"/>
      <c r="AX970" s="179"/>
      <c r="AY970" s="179"/>
      <c r="AZ970" s="179"/>
      <c r="BA970" s="179"/>
      <c r="BB970" s="179"/>
      <c r="BC970" s="179"/>
    </row>
    <row r="971" spans="28:55" x14ac:dyDescent="0.25">
      <c r="AB971" s="179"/>
      <c r="AC971" s="179"/>
      <c r="AD971" s="179"/>
      <c r="AE971" s="179"/>
      <c r="AF971" s="179"/>
      <c r="AG971" s="179"/>
      <c r="AH971" s="179"/>
      <c r="AI971" s="179"/>
      <c r="AJ971" s="179"/>
      <c r="AK971" s="179"/>
      <c r="AL971" s="179"/>
      <c r="AM971" s="179"/>
      <c r="AN971" s="179"/>
      <c r="AO971" s="179"/>
      <c r="AP971" s="179"/>
      <c r="AQ971" s="179"/>
      <c r="AR971" s="179"/>
      <c r="AS971" s="179"/>
      <c r="AT971" s="179"/>
      <c r="AU971" s="179"/>
      <c r="AV971" s="179"/>
      <c r="AW971" s="179"/>
      <c r="AX971" s="179"/>
      <c r="AY971" s="179"/>
      <c r="AZ971" s="179"/>
      <c r="BA971" s="179"/>
      <c r="BB971" s="179"/>
      <c r="BC971" s="179"/>
    </row>
    <row r="972" spans="28:55" x14ac:dyDescent="0.25">
      <c r="AB972" s="179"/>
      <c r="AC972" s="179"/>
      <c r="AD972" s="179"/>
      <c r="AE972" s="179"/>
      <c r="AF972" s="179"/>
      <c r="AG972" s="179"/>
      <c r="AH972" s="179"/>
      <c r="AI972" s="179"/>
      <c r="AJ972" s="179"/>
      <c r="AK972" s="179"/>
      <c r="AL972" s="179"/>
      <c r="AM972" s="179"/>
      <c r="AN972" s="179"/>
      <c r="AO972" s="179"/>
      <c r="AP972" s="179"/>
      <c r="AQ972" s="179"/>
      <c r="AR972" s="179"/>
      <c r="AS972" s="179"/>
      <c r="AT972" s="179"/>
      <c r="AU972" s="179"/>
      <c r="AV972" s="179"/>
      <c r="AW972" s="179"/>
      <c r="AX972" s="179"/>
      <c r="AY972" s="179"/>
      <c r="AZ972" s="179"/>
      <c r="BA972" s="179"/>
      <c r="BB972" s="179"/>
      <c r="BC972" s="179"/>
    </row>
    <row r="973" spans="28:55" x14ac:dyDescent="0.25">
      <c r="AB973" s="179"/>
      <c r="AC973" s="179"/>
      <c r="AD973" s="179"/>
      <c r="AE973" s="179"/>
      <c r="AF973" s="179"/>
      <c r="AG973" s="179"/>
      <c r="AH973" s="179"/>
      <c r="AI973" s="179"/>
      <c r="AJ973" s="179"/>
      <c r="AK973" s="179"/>
      <c r="AL973" s="179"/>
      <c r="AM973" s="179"/>
      <c r="AN973" s="179"/>
      <c r="AO973" s="179"/>
      <c r="AP973" s="179"/>
      <c r="AQ973" s="179"/>
      <c r="AR973" s="179"/>
      <c r="AS973" s="179"/>
      <c r="AT973" s="179"/>
      <c r="AU973" s="179"/>
      <c r="AV973" s="179"/>
      <c r="AW973" s="179"/>
      <c r="AX973" s="179"/>
      <c r="AY973" s="179"/>
      <c r="AZ973" s="179"/>
      <c r="BA973" s="179"/>
      <c r="BB973" s="179"/>
      <c r="BC973" s="179"/>
    </row>
    <row r="974" spans="28:55" x14ac:dyDescent="0.25">
      <c r="AB974" s="179"/>
      <c r="AC974" s="179"/>
      <c r="AD974" s="179"/>
      <c r="AE974" s="179"/>
      <c r="AF974" s="179"/>
      <c r="AG974" s="179"/>
      <c r="AH974" s="179"/>
      <c r="AI974" s="179"/>
      <c r="AJ974" s="179"/>
      <c r="AK974" s="179"/>
      <c r="AL974" s="179"/>
      <c r="AM974" s="179"/>
      <c r="AN974" s="179"/>
      <c r="AO974" s="179"/>
      <c r="AP974" s="179"/>
      <c r="AQ974" s="179"/>
      <c r="AR974" s="179"/>
      <c r="AS974" s="179"/>
      <c r="AT974" s="179"/>
      <c r="AU974" s="179"/>
      <c r="AV974" s="179"/>
      <c r="AW974" s="179"/>
      <c r="AX974" s="179"/>
      <c r="AY974" s="179"/>
      <c r="AZ974" s="179"/>
      <c r="BA974" s="179"/>
      <c r="BB974" s="179"/>
      <c r="BC974" s="179"/>
    </row>
    <row r="975" spans="28:55" x14ac:dyDescent="0.25">
      <c r="AB975" s="179"/>
      <c r="AC975" s="179"/>
      <c r="AD975" s="179"/>
      <c r="AE975" s="179"/>
      <c r="AF975" s="179"/>
      <c r="AG975" s="179"/>
      <c r="AH975" s="179"/>
      <c r="AI975" s="179"/>
      <c r="AJ975" s="179"/>
      <c r="AK975" s="179"/>
      <c r="AL975" s="179"/>
      <c r="AM975" s="179"/>
      <c r="AN975" s="179"/>
      <c r="AO975" s="179"/>
      <c r="AP975" s="179"/>
      <c r="AQ975" s="179"/>
      <c r="AR975" s="179"/>
      <c r="AS975" s="179"/>
      <c r="AT975" s="179"/>
      <c r="AU975" s="179"/>
      <c r="AV975" s="179"/>
      <c r="AW975" s="179"/>
      <c r="AX975" s="179"/>
      <c r="AY975" s="179"/>
      <c r="AZ975" s="179"/>
      <c r="BA975" s="179"/>
      <c r="BB975" s="179"/>
      <c r="BC975" s="179"/>
    </row>
    <row r="976" spans="28:55" x14ac:dyDescent="0.25">
      <c r="AB976" s="179"/>
      <c r="AC976" s="179"/>
      <c r="AD976" s="179"/>
      <c r="AE976" s="179"/>
      <c r="AF976" s="179"/>
      <c r="AG976" s="179"/>
      <c r="AH976" s="179"/>
      <c r="AI976" s="179"/>
      <c r="AJ976" s="179"/>
      <c r="AK976" s="179"/>
      <c r="AL976" s="179"/>
      <c r="AM976" s="179"/>
      <c r="AN976" s="179"/>
      <c r="AO976" s="179"/>
      <c r="AP976" s="179"/>
      <c r="AQ976" s="179"/>
      <c r="AR976" s="179"/>
      <c r="AS976" s="179"/>
      <c r="AT976" s="179"/>
      <c r="AU976" s="179"/>
      <c r="AV976" s="179"/>
      <c r="AW976" s="179"/>
      <c r="AX976" s="179"/>
      <c r="AY976" s="179"/>
      <c r="AZ976" s="179"/>
      <c r="BA976" s="179"/>
      <c r="BB976" s="179"/>
      <c r="BC976" s="179"/>
    </row>
    <row r="977" spans="28:55" x14ac:dyDescent="0.25">
      <c r="AB977" s="179"/>
      <c r="AC977" s="179"/>
      <c r="AD977" s="179"/>
      <c r="AE977" s="179"/>
      <c r="AF977" s="179"/>
      <c r="AG977" s="179"/>
      <c r="AH977" s="179"/>
      <c r="AI977" s="179"/>
      <c r="AJ977" s="179"/>
      <c r="AK977" s="179"/>
      <c r="AL977" s="179"/>
      <c r="AM977" s="179"/>
      <c r="AN977" s="179"/>
      <c r="AO977" s="179"/>
      <c r="AP977" s="179"/>
      <c r="AQ977" s="179"/>
      <c r="AR977" s="179"/>
      <c r="AS977" s="179"/>
      <c r="AT977" s="179"/>
      <c r="AU977" s="179"/>
      <c r="AV977" s="179"/>
      <c r="AW977" s="179"/>
      <c r="AX977" s="179"/>
      <c r="AY977" s="179"/>
      <c r="AZ977" s="179"/>
      <c r="BA977" s="179"/>
      <c r="BB977" s="179"/>
      <c r="BC977" s="179"/>
    </row>
    <row r="978" spans="28:55" x14ac:dyDescent="0.25">
      <c r="AB978" s="179"/>
      <c r="AC978" s="179"/>
      <c r="AD978" s="179"/>
      <c r="AE978" s="179"/>
      <c r="AF978" s="179"/>
      <c r="AG978" s="179"/>
      <c r="AH978" s="179"/>
      <c r="AI978" s="179"/>
      <c r="AJ978" s="179"/>
      <c r="AK978" s="179"/>
      <c r="AL978" s="179"/>
      <c r="AM978" s="179"/>
      <c r="AN978" s="179"/>
      <c r="AO978" s="179"/>
      <c r="AP978" s="179"/>
      <c r="AQ978" s="179"/>
      <c r="AR978" s="179"/>
      <c r="AS978" s="179"/>
      <c r="AT978" s="179"/>
      <c r="AU978" s="179"/>
      <c r="AV978" s="179"/>
      <c r="AW978" s="179"/>
      <c r="AX978" s="179"/>
      <c r="AY978" s="179"/>
      <c r="AZ978" s="179"/>
      <c r="BA978" s="179"/>
      <c r="BB978" s="179"/>
      <c r="BC978" s="179"/>
    </row>
    <row r="979" spans="28:55" x14ac:dyDescent="0.25">
      <c r="AB979" s="179"/>
      <c r="AC979" s="179"/>
      <c r="AD979" s="179"/>
      <c r="AE979" s="179"/>
      <c r="AF979" s="179"/>
      <c r="AG979" s="179"/>
      <c r="AH979" s="179"/>
      <c r="AI979" s="179"/>
      <c r="AJ979" s="179"/>
      <c r="AK979" s="179"/>
      <c r="AL979" s="179"/>
      <c r="AM979" s="179"/>
      <c r="AN979" s="179"/>
      <c r="AO979" s="179"/>
      <c r="AP979" s="179"/>
      <c r="AQ979" s="179"/>
      <c r="AR979" s="179"/>
      <c r="AS979" s="179"/>
      <c r="AT979" s="179"/>
      <c r="AU979" s="179"/>
      <c r="AV979" s="179"/>
      <c r="AW979" s="179"/>
      <c r="AX979" s="179"/>
      <c r="AY979" s="179"/>
      <c r="AZ979" s="179"/>
      <c r="BA979" s="179"/>
      <c r="BB979" s="179"/>
      <c r="BC979" s="179"/>
    </row>
    <row r="980" spans="28:55" x14ac:dyDescent="0.25">
      <c r="AB980" s="179"/>
      <c r="AC980" s="179"/>
      <c r="AD980" s="179"/>
      <c r="AE980" s="179"/>
      <c r="AF980" s="179"/>
      <c r="AG980" s="179"/>
      <c r="AH980" s="179"/>
      <c r="AI980" s="179"/>
      <c r="AJ980" s="179"/>
      <c r="AK980" s="179"/>
      <c r="AL980" s="179"/>
      <c r="AM980" s="179"/>
      <c r="AN980" s="179"/>
      <c r="AO980" s="179"/>
      <c r="AP980" s="179"/>
      <c r="AQ980" s="179"/>
      <c r="AR980" s="179"/>
      <c r="AS980" s="179"/>
      <c r="AT980" s="179"/>
      <c r="AU980" s="179"/>
      <c r="AV980" s="179"/>
      <c r="AW980" s="179"/>
      <c r="AX980" s="179"/>
      <c r="AY980" s="179"/>
      <c r="AZ980" s="179"/>
      <c r="BA980" s="179"/>
      <c r="BB980" s="179"/>
      <c r="BC980" s="179"/>
    </row>
    <row r="981" spans="28:55" x14ac:dyDescent="0.25">
      <c r="AB981" s="179"/>
      <c r="AC981" s="179"/>
      <c r="AD981" s="179"/>
      <c r="AE981" s="179"/>
      <c r="AF981" s="179"/>
      <c r="AG981" s="179"/>
      <c r="AH981" s="179"/>
      <c r="AI981" s="179"/>
      <c r="AJ981" s="179"/>
      <c r="AK981" s="179"/>
      <c r="AL981" s="179"/>
      <c r="AM981" s="179"/>
      <c r="AN981" s="179"/>
      <c r="AO981" s="179"/>
      <c r="AP981" s="179"/>
      <c r="AQ981" s="179"/>
      <c r="AR981" s="179"/>
      <c r="AS981" s="179"/>
      <c r="AT981" s="179"/>
      <c r="AU981" s="179"/>
      <c r="AV981" s="179"/>
      <c r="AW981" s="179"/>
      <c r="AX981" s="179"/>
      <c r="AY981" s="179"/>
      <c r="AZ981" s="179"/>
      <c r="BA981" s="179"/>
      <c r="BB981" s="179"/>
      <c r="BC981" s="179"/>
    </row>
    <row r="982" spans="28:55" x14ac:dyDescent="0.25">
      <c r="AB982" s="179"/>
      <c r="AC982" s="179"/>
      <c r="AD982" s="179"/>
      <c r="AE982" s="179"/>
      <c r="AF982" s="179"/>
      <c r="AG982" s="179"/>
      <c r="AH982" s="179"/>
      <c r="AI982" s="179"/>
      <c r="AJ982" s="179"/>
      <c r="AK982" s="179"/>
      <c r="AL982" s="179"/>
      <c r="AM982" s="179"/>
      <c r="AN982" s="179"/>
      <c r="AO982" s="179"/>
      <c r="AP982" s="179"/>
      <c r="AQ982" s="179"/>
      <c r="AR982" s="179"/>
      <c r="AS982" s="179"/>
      <c r="AT982" s="179"/>
      <c r="AU982" s="179"/>
      <c r="AV982" s="179"/>
      <c r="AW982" s="179"/>
      <c r="AX982" s="179"/>
      <c r="AY982" s="179"/>
      <c r="AZ982" s="179"/>
      <c r="BA982" s="179"/>
      <c r="BB982" s="179"/>
      <c r="BC982" s="179"/>
    </row>
    <row r="983" spans="28:55" x14ac:dyDescent="0.25">
      <c r="AB983" s="179"/>
      <c r="AC983" s="179"/>
      <c r="AD983" s="179"/>
      <c r="AE983" s="179"/>
      <c r="AF983" s="179"/>
      <c r="AG983" s="179"/>
      <c r="AH983" s="179"/>
      <c r="AI983" s="179"/>
      <c r="AJ983" s="179"/>
      <c r="AK983" s="179"/>
      <c r="AL983" s="179"/>
      <c r="AM983" s="179"/>
      <c r="AN983" s="179"/>
      <c r="AO983" s="179"/>
      <c r="AP983" s="179"/>
      <c r="AQ983" s="179"/>
      <c r="AR983" s="179"/>
      <c r="AS983" s="179"/>
      <c r="AT983" s="179"/>
      <c r="AU983" s="179"/>
      <c r="AV983" s="179"/>
      <c r="AW983" s="179"/>
      <c r="AX983" s="179"/>
      <c r="AY983" s="179"/>
      <c r="AZ983" s="179"/>
      <c r="BA983" s="179"/>
      <c r="BB983" s="179"/>
      <c r="BC983" s="179"/>
    </row>
    <row r="984" spans="28:55" x14ac:dyDescent="0.25">
      <c r="AB984" s="179"/>
      <c r="AC984" s="179"/>
      <c r="AD984" s="179"/>
      <c r="AE984" s="179"/>
      <c r="AF984" s="179"/>
      <c r="AG984" s="179"/>
      <c r="AH984" s="179"/>
      <c r="AI984" s="179"/>
      <c r="AJ984" s="179"/>
      <c r="AK984" s="179"/>
      <c r="AL984" s="179"/>
      <c r="AM984" s="179"/>
      <c r="AN984" s="179"/>
      <c r="AO984" s="179"/>
      <c r="AP984" s="179"/>
      <c r="AQ984" s="179"/>
      <c r="AR984" s="179"/>
      <c r="AS984" s="179"/>
      <c r="AT984" s="179"/>
      <c r="AU984" s="179"/>
      <c r="AV984" s="179"/>
      <c r="AW984" s="179"/>
      <c r="AX984" s="179"/>
      <c r="AY984" s="179"/>
      <c r="AZ984" s="179"/>
      <c r="BA984" s="179"/>
      <c r="BB984" s="179"/>
      <c r="BC984" s="179"/>
    </row>
    <row r="985" spans="28:55" x14ac:dyDescent="0.25">
      <c r="AB985" s="179"/>
      <c r="AC985" s="179"/>
      <c r="AD985" s="179"/>
      <c r="AE985" s="179"/>
      <c r="AF985" s="179"/>
      <c r="AG985" s="179"/>
      <c r="AH985" s="179"/>
      <c r="AI985" s="179"/>
      <c r="AJ985" s="179"/>
      <c r="AK985" s="179"/>
      <c r="AL985" s="179"/>
      <c r="AM985" s="179"/>
      <c r="AN985" s="179"/>
      <c r="AO985" s="179"/>
      <c r="AP985" s="179"/>
      <c r="AQ985" s="179"/>
      <c r="AR985" s="179"/>
      <c r="AS985" s="179"/>
      <c r="AT985" s="179"/>
      <c r="AU985" s="179"/>
      <c r="AV985" s="179"/>
      <c r="AW985" s="179"/>
      <c r="AX985" s="179"/>
      <c r="AY985" s="179"/>
      <c r="AZ985" s="179"/>
      <c r="BA985" s="179"/>
      <c r="BB985" s="179"/>
      <c r="BC985" s="179"/>
    </row>
    <row r="986" spans="28:55" x14ac:dyDescent="0.25">
      <c r="AB986" s="179"/>
      <c r="AC986" s="179"/>
      <c r="AD986" s="179"/>
      <c r="AE986" s="179"/>
      <c r="AF986" s="179"/>
      <c r="AG986" s="179"/>
      <c r="AH986" s="179"/>
      <c r="AI986" s="179"/>
      <c r="AJ986" s="179"/>
      <c r="AK986" s="179"/>
      <c r="AL986" s="179"/>
      <c r="AM986" s="179"/>
      <c r="AN986" s="179"/>
      <c r="AO986" s="179"/>
      <c r="AP986" s="179"/>
      <c r="AQ986" s="179"/>
      <c r="AR986" s="179"/>
      <c r="AS986" s="179"/>
      <c r="AT986" s="179"/>
      <c r="AU986" s="179"/>
      <c r="AV986" s="179"/>
      <c r="AW986" s="179"/>
      <c r="AX986" s="179"/>
      <c r="AY986" s="179"/>
      <c r="AZ986" s="179"/>
      <c r="BA986" s="179"/>
      <c r="BB986" s="179"/>
      <c r="BC986" s="179"/>
    </row>
    <row r="987" spans="28:55" x14ac:dyDescent="0.25">
      <c r="AB987" s="179"/>
      <c r="AC987" s="179"/>
      <c r="AD987" s="179"/>
      <c r="AE987" s="179"/>
      <c r="AF987" s="179"/>
      <c r="AG987" s="179"/>
      <c r="AH987" s="179"/>
      <c r="AI987" s="179"/>
      <c r="AJ987" s="179"/>
      <c r="AK987" s="179"/>
      <c r="AL987" s="179"/>
      <c r="AM987" s="179"/>
      <c r="AN987" s="179"/>
      <c r="AO987" s="179"/>
      <c r="AP987" s="179"/>
      <c r="AQ987" s="179"/>
      <c r="AR987" s="179"/>
      <c r="AS987" s="179"/>
      <c r="AT987" s="179"/>
      <c r="AU987" s="179"/>
      <c r="AV987" s="179"/>
      <c r="AW987" s="179"/>
      <c r="AX987" s="179"/>
      <c r="AY987" s="179"/>
      <c r="AZ987" s="179"/>
      <c r="BA987" s="179"/>
      <c r="BB987" s="179"/>
      <c r="BC987" s="179"/>
    </row>
    <row r="988" spans="28:55" x14ac:dyDescent="0.25">
      <c r="AB988" s="179"/>
      <c r="AC988" s="179"/>
      <c r="AD988" s="179"/>
      <c r="AE988" s="179"/>
      <c r="AF988" s="179"/>
      <c r="AG988" s="179"/>
      <c r="AH988" s="179"/>
      <c r="AI988" s="179"/>
      <c r="AJ988" s="179"/>
      <c r="AK988" s="179"/>
      <c r="AL988" s="179"/>
      <c r="AM988" s="179"/>
      <c r="AN988" s="179"/>
      <c r="AO988" s="179"/>
      <c r="AP988" s="179"/>
      <c r="AQ988" s="179"/>
      <c r="AR988" s="179"/>
      <c r="AS988" s="179"/>
      <c r="AT988" s="179"/>
      <c r="AU988" s="179"/>
      <c r="AV988" s="179"/>
      <c r="AW988" s="179"/>
      <c r="AX988" s="179"/>
      <c r="AY988" s="179"/>
      <c r="AZ988" s="179"/>
      <c r="BA988" s="179"/>
      <c r="BB988" s="179"/>
      <c r="BC988" s="179"/>
    </row>
    <row r="989" spans="28:55" x14ac:dyDescent="0.25">
      <c r="AB989" s="179"/>
      <c r="AC989" s="179"/>
      <c r="AD989" s="179"/>
      <c r="AE989" s="179"/>
      <c r="AF989" s="179"/>
      <c r="AG989" s="179"/>
      <c r="AH989" s="179"/>
      <c r="AI989" s="179"/>
      <c r="AJ989" s="179"/>
      <c r="AK989" s="179"/>
      <c r="AL989" s="179"/>
      <c r="AM989" s="179"/>
      <c r="AN989" s="179"/>
      <c r="AO989" s="179"/>
      <c r="AP989" s="179"/>
      <c r="AQ989" s="179"/>
      <c r="AR989" s="179"/>
      <c r="AS989" s="179"/>
      <c r="AT989" s="179"/>
      <c r="AU989" s="179"/>
      <c r="AV989" s="179"/>
      <c r="AW989" s="179"/>
      <c r="AX989" s="179"/>
      <c r="AY989" s="179"/>
      <c r="AZ989" s="179"/>
      <c r="BA989" s="179"/>
      <c r="BB989" s="179"/>
      <c r="BC989" s="179"/>
    </row>
    <row r="990" spans="28:55" x14ac:dyDescent="0.25">
      <c r="AB990" s="179"/>
      <c r="AC990" s="179"/>
      <c r="AD990" s="179"/>
      <c r="AE990" s="179"/>
      <c r="AF990" s="179"/>
      <c r="AG990" s="179"/>
      <c r="AH990" s="179"/>
      <c r="AI990" s="179"/>
      <c r="AJ990" s="179"/>
      <c r="AK990" s="179"/>
      <c r="AL990" s="179"/>
      <c r="AM990" s="179"/>
      <c r="AN990" s="179"/>
      <c r="AO990" s="179"/>
      <c r="AP990" s="179"/>
      <c r="AQ990" s="179"/>
      <c r="AR990" s="179"/>
      <c r="AS990" s="179"/>
      <c r="AT990" s="179"/>
      <c r="AU990" s="179"/>
      <c r="AV990" s="179"/>
      <c r="AW990" s="179"/>
      <c r="AX990" s="179"/>
      <c r="AY990" s="179"/>
      <c r="AZ990" s="179"/>
      <c r="BA990" s="179"/>
      <c r="BB990" s="179"/>
      <c r="BC990" s="179"/>
    </row>
    <row r="991" spans="28:55" x14ac:dyDescent="0.25">
      <c r="AB991" s="179"/>
      <c r="AC991" s="179"/>
      <c r="AD991" s="179"/>
      <c r="AE991" s="179"/>
      <c r="AF991" s="179"/>
      <c r="AG991" s="179"/>
      <c r="AH991" s="179"/>
      <c r="AI991" s="179"/>
      <c r="AJ991" s="179"/>
      <c r="AK991" s="179"/>
      <c r="AL991" s="179"/>
      <c r="AM991" s="179"/>
      <c r="AN991" s="179"/>
      <c r="AO991" s="179"/>
      <c r="AP991" s="179"/>
      <c r="AQ991" s="179"/>
      <c r="AR991" s="179"/>
      <c r="AS991" s="179"/>
      <c r="AT991" s="179"/>
      <c r="AU991" s="179"/>
      <c r="AV991" s="179"/>
      <c r="AW991" s="179"/>
      <c r="AX991" s="179"/>
      <c r="AY991" s="179"/>
      <c r="AZ991" s="179"/>
      <c r="BA991" s="179"/>
      <c r="BB991" s="179"/>
      <c r="BC991" s="179"/>
    </row>
    <row r="992" spans="28:55" x14ac:dyDescent="0.25">
      <c r="AB992" s="179"/>
      <c r="AC992" s="179"/>
      <c r="AD992" s="179"/>
      <c r="AE992" s="179"/>
      <c r="AF992" s="179"/>
      <c r="AG992" s="179"/>
      <c r="AH992" s="179"/>
      <c r="AI992" s="179"/>
      <c r="AJ992" s="179"/>
      <c r="AK992" s="179"/>
      <c r="AL992" s="179"/>
      <c r="AM992" s="179"/>
      <c r="AN992" s="179"/>
      <c r="AO992" s="179"/>
      <c r="AP992" s="179"/>
      <c r="AQ992" s="179"/>
      <c r="AR992" s="179"/>
      <c r="AS992" s="179"/>
      <c r="AT992" s="179"/>
      <c r="AU992" s="179"/>
      <c r="AV992" s="179"/>
      <c r="AW992" s="179"/>
      <c r="AX992" s="179"/>
      <c r="AY992" s="179"/>
      <c r="AZ992" s="179"/>
      <c r="BA992" s="179"/>
      <c r="BB992" s="179"/>
      <c r="BC992" s="179"/>
    </row>
    <row r="993" spans="28:55" x14ac:dyDescent="0.25">
      <c r="AB993" s="179"/>
      <c r="AC993" s="179"/>
      <c r="AD993" s="179"/>
      <c r="AE993" s="179"/>
      <c r="AF993" s="179"/>
      <c r="AG993" s="179"/>
      <c r="AH993" s="179"/>
      <c r="AI993" s="179"/>
      <c r="AJ993" s="179"/>
      <c r="AK993" s="179"/>
      <c r="AL993" s="179"/>
      <c r="AM993" s="179"/>
      <c r="AN993" s="179"/>
      <c r="AO993" s="179"/>
      <c r="AP993" s="179"/>
      <c r="AQ993" s="179"/>
      <c r="AR993" s="179"/>
      <c r="AS993" s="179"/>
      <c r="AT993" s="179"/>
      <c r="AU993" s="179"/>
      <c r="AV993" s="179"/>
      <c r="AW993" s="179"/>
      <c r="AX993" s="179"/>
      <c r="AY993" s="179"/>
      <c r="AZ993" s="179"/>
      <c r="BA993" s="179"/>
      <c r="BB993" s="179"/>
      <c r="BC993" s="179"/>
    </row>
    <row r="994" spans="28:55" x14ac:dyDescent="0.25">
      <c r="AB994" s="179"/>
      <c r="AC994" s="179"/>
      <c r="AD994" s="179"/>
      <c r="AE994" s="179"/>
      <c r="AF994" s="179"/>
      <c r="AG994" s="179"/>
      <c r="AH994" s="179"/>
      <c r="AI994" s="179"/>
      <c r="AJ994" s="179"/>
      <c r="AK994" s="179"/>
      <c r="AL994" s="179"/>
      <c r="AM994" s="179"/>
      <c r="AN994" s="179"/>
      <c r="AO994" s="179"/>
      <c r="AP994" s="179"/>
      <c r="AQ994" s="179"/>
      <c r="AR994" s="179"/>
      <c r="AS994" s="179"/>
      <c r="AT994" s="179"/>
      <c r="AU994" s="179"/>
      <c r="AV994" s="179"/>
      <c r="AW994" s="179"/>
      <c r="AX994" s="179"/>
      <c r="AY994" s="179"/>
      <c r="AZ994" s="179"/>
      <c r="BA994" s="179"/>
      <c r="BB994" s="179"/>
      <c r="BC994" s="179"/>
    </row>
    <row r="995" spans="28:55" x14ac:dyDescent="0.25">
      <c r="AB995" s="179"/>
      <c r="AC995" s="179"/>
      <c r="AD995" s="179"/>
      <c r="AE995" s="179"/>
      <c r="AF995" s="179"/>
      <c r="AG995" s="179"/>
      <c r="AH995" s="179"/>
      <c r="AI995" s="179"/>
      <c r="AJ995" s="179"/>
      <c r="AK995" s="179"/>
      <c r="AL995" s="179"/>
      <c r="AM995" s="179"/>
      <c r="AN995" s="179"/>
      <c r="AO995" s="179"/>
      <c r="AP995" s="179"/>
      <c r="AQ995" s="179"/>
      <c r="AR995" s="179"/>
      <c r="AS995" s="179"/>
      <c r="AT995" s="179"/>
      <c r="AU995" s="179"/>
      <c r="AV995" s="179"/>
      <c r="AW995" s="179"/>
      <c r="AX995" s="179"/>
      <c r="AY995" s="179"/>
      <c r="AZ995" s="179"/>
      <c r="BA995" s="179"/>
      <c r="BB995" s="179"/>
      <c r="BC995" s="179"/>
    </row>
    <row r="996" spans="28:55" x14ac:dyDescent="0.25">
      <c r="AB996" s="179"/>
      <c r="AC996" s="179"/>
      <c r="AD996" s="179"/>
      <c r="AE996" s="179"/>
      <c r="AF996" s="179"/>
      <c r="AG996" s="179"/>
      <c r="AH996" s="179"/>
      <c r="AI996" s="179"/>
      <c r="AJ996" s="179"/>
      <c r="AK996" s="179"/>
      <c r="AL996" s="179"/>
      <c r="AM996" s="179"/>
      <c r="AN996" s="179"/>
      <c r="AO996" s="179"/>
      <c r="AP996" s="179"/>
      <c r="AQ996" s="179"/>
      <c r="AR996" s="179"/>
      <c r="AS996" s="179"/>
      <c r="AT996" s="179"/>
      <c r="AU996" s="179"/>
      <c r="AV996" s="179"/>
      <c r="AW996" s="179"/>
      <c r="AX996" s="179"/>
      <c r="AY996" s="179"/>
      <c r="AZ996" s="179"/>
      <c r="BA996" s="179"/>
      <c r="BB996" s="179"/>
      <c r="BC996" s="179"/>
    </row>
    <row r="997" spans="28:55" x14ac:dyDescent="0.25">
      <c r="AB997" s="179"/>
      <c r="AC997" s="179"/>
      <c r="AD997" s="179"/>
      <c r="AE997" s="179"/>
      <c r="AF997" s="179"/>
      <c r="AG997" s="179"/>
      <c r="AH997" s="179"/>
      <c r="AI997" s="179"/>
      <c r="AJ997" s="179"/>
      <c r="AK997" s="179"/>
      <c r="AL997" s="179"/>
      <c r="AM997" s="179"/>
      <c r="AN997" s="179"/>
      <c r="AO997" s="179"/>
      <c r="AP997" s="179"/>
      <c r="AQ997" s="179"/>
      <c r="AR997" s="179"/>
      <c r="AS997" s="179"/>
      <c r="AT997" s="179"/>
      <c r="AU997" s="179"/>
      <c r="AV997" s="179"/>
      <c r="AW997" s="179"/>
      <c r="AX997" s="179"/>
      <c r="AY997" s="179"/>
      <c r="AZ997" s="179"/>
      <c r="BA997" s="179"/>
      <c r="BB997" s="179"/>
      <c r="BC997" s="179"/>
    </row>
    <row r="998" spans="28:55" x14ac:dyDescent="0.25">
      <c r="AB998" s="179"/>
      <c r="AC998" s="179"/>
      <c r="AD998" s="179"/>
      <c r="AE998" s="179"/>
      <c r="AF998" s="179"/>
      <c r="AG998" s="179"/>
      <c r="AH998" s="179"/>
      <c r="AI998" s="179"/>
      <c r="AJ998" s="179"/>
      <c r="AK998" s="179"/>
      <c r="AL998" s="179"/>
      <c r="AM998" s="179"/>
      <c r="AN998" s="179"/>
      <c r="AO998" s="179"/>
      <c r="AP998" s="179"/>
      <c r="AQ998" s="179"/>
      <c r="AR998" s="179"/>
      <c r="AS998" s="179"/>
      <c r="AT998" s="179"/>
      <c r="AU998" s="179"/>
      <c r="AV998" s="179"/>
      <c r="AW998" s="179"/>
      <c r="AX998" s="179"/>
      <c r="AY998" s="179"/>
      <c r="AZ998" s="179"/>
      <c r="BA998" s="179"/>
      <c r="BB998" s="179"/>
      <c r="BC998" s="179"/>
    </row>
    <row r="999" spans="28:55" x14ac:dyDescent="0.25">
      <c r="AB999" s="179"/>
      <c r="AC999" s="179"/>
      <c r="AD999" s="179"/>
      <c r="AE999" s="179"/>
      <c r="AF999" s="179"/>
      <c r="AG999" s="179"/>
      <c r="AH999" s="179"/>
      <c r="AI999" s="179"/>
      <c r="AJ999" s="179"/>
      <c r="AK999" s="179"/>
      <c r="AL999" s="179"/>
      <c r="AM999" s="179"/>
      <c r="AN999" s="179"/>
      <c r="AO999" s="179"/>
      <c r="AP999" s="179"/>
      <c r="AQ999" s="179"/>
      <c r="AR999" s="179"/>
      <c r="AS999" s="179"/>
      <c r="AT999" s="179"/>
      <c r="AU999" s="179"/>
      <c r="AV999" s="179"/>
      <c r="AW999" s="179"/>
      <c r="AX999" s="179"/>
      <c r="AY999" s="179"/>
      <c r="AZ999" s="179"/>
      <c r="BA999" s="179"/>
      <c r="BB999" s="179"/>
      <c r="BC999" s="179"/>
    </row>
    <row r="1000" spans="28:55" x14ac:dyDescent="0.25">
      <c r="AB1000" s="179"/>
      <c r="AC1000" s="179"/>
      <c r="AD1000" s="179"/>
      <c r="AE1000" s="179"/>
      <c r="AF1000" s="179"/>
      <c r="AG1000" s="179"/>
      <c r="AH1000" s="179"/>
      <c r="AI1000" s="179"/>
      <c r="AJ1000" s="179"/>
      <c r="AK1000" s="179"/>
      <c r="AL1000" s="179"/>
      <c r="AM1000" s="179"/>
      <c r="AN1000" s="179"/>
      <c r="AO1000" s="179"/>
      <c r="AP1000" s="179"/>
      <c r="AQ1000" s="179"/>
      <c r="AR1000" s="179"/>
      <c r="AS1000" s="179"/>
      <c r="AT1000" s="179"/>
      <c r="AU1000" s="179"/>
      <c r="AV1000" s="179"/>
      <c r="AW1000" s="179"/>
      <c r="AX1000" s="179"/>
      <c r="AY1000" s="179"/>
      <c r="AZ1000" s="179"/>
      <c r="BA1000" s="179"/>
      <c r="BB1000" s="179"/>
      <c r="BC1000" s="179"/>
    </row>
    <row r="1001" spans="28:55" x14ac:dyDescent="0.25">
      <c r="AB1001" s="179"/>
      <c r="AC1001" s="179"/>
      <c r="AD1001" s="179"/>
      <c r="AE1001" s="179"/>
      <c r="AF1001" s="179"/>
      <c r="AG1001" s="179"/>
      <c r="AH1001" s="179"/>
      <c r="AI1001" s="179"/>
      <c r="AJ1001" s="179"/>
      <c r="AK1001" s="179"/>
      <c r="AL1001" s="179"/>
      <c r="AM1001" s="179"/>
      <c r="AN1001" s="179"/>
      <c r="AO1001" s="179"/>
      <c r="AP1001" s="179"/>
      <c r="AQ1001" s="179"/>
      <c r="AR1001" s="179"/>
      <c r="AS1001" s="179"/>
      <c r="AT1001" s="179"/>
      <c r="AU1001" s="179"/>
      <c r="AV1001" s="179"/>
      <c r="AW1001" s="179"/>
      <c r="AX1001" s="179"/>
      <c r="AY1001" s="179"/>
      <c r="AZ1001" s="179"/>
      <c r="BA1001" s="179"/>
      <c r="BB1001" s="179"/>
      <c r="BC1001" s="179"/>
    </row>
    <row r="1002" spans="28:55" x14ac:dyDescent="0.25">
      <c r="AB1002" s="179"/>
      <c r="AC1002" s="179"/>
      <c r="AD1002" s="179"/>
      <c r="AE1002" s="179"/>
      <c r="AF1002" s="179"/>
      <c r="AG1002" s="179"/>
      <c r="AH1002" s="179"/>
      <c r="AI1002" s="179"/>
      <c r="AJ1002" s="179"/>
      <c r="AK1002" s="179"/>
      <c r="AL1002" s="179"/>
      <c r="AM1002" s="179"/>
      <c r="AN1002" s="179"/>
      <c r="AO1002" s="179"/>
      <c r="AP1002" s="179"/>
      <c r="AQ1002" s="179"/>
      <c r="AR1002" s="179"/>
      <c r="AS1002" s="179"/>
      <c r="AT1002" s="179"/>
      <c r="AU1002" s="179"/>
      <c r="AV1002" s="179"/>
      <c r="AW1002" s="179"/>
      <c r="AX1002" s="179"/>
      <c r="AY1002" s="179"/>
      <c r="AZ1002" s="179"/>
      <c r="BA1002" s="179"/>
      <c r="BB1002" s="179"/>
      <c r="BC1002" s="179"/>
    </row>
    <row r="1003" spans="28:55" x14ac:dyDescent="0.25">
      <c r="AB1003" s="179"/>
      <c r="AC1003" s="179"/>
      <c r="AD1003" s="179"/>
      <c r="AE1003" s="179"/>
      <c r="AF1003" s="179"/>
      <c r="AG1003" s="179"/>
      <c r="AH1003" s="179"/>
      <c r="AI1003" s="179"/>
      <c r="AJ1003" s="179"/>
      <c r="AK1003" s="179"/>
      <c r="AL1003" s="179"/>
      <c r="AM1003" s="179"/>
      <c r="AN1003" s="179"/>
      <c r="AO1003" s="179"/>
      <c r="AP1003" s="179"/>
      <c r="AQ1003" s="179"/>
      <c r="AR1003" s="179"/>
      <c r="AS1003" s="179"/>
      <c r="AT1003" s="179"/>
      <c r="AU1003" s="179"/>
      <c r="AV1003" s="179"/>
      <c r="AW1003" s="179"/>
      <c r="AX1003" s="179"/>
      <c r="AY1003" s="179"/>
      <c r="AZ1003" s="179"/>
      <c r="BA1003" s="179"/>
      <c r="BB1003" s="179"/>
      <c r="BC1003" s="179"/>
    </row>
    <row r="1004" spans="28:55" x14ac:dyDescent="0.25">
      <c r="AB1004" s="179"/>
      <c r="AC1004" s="179"/>
      <c r="AD1004" s="179"/>
      <c r="AE1004" s="179"/>
      <c r="AF1004" s="179"/>
      <c r="AG1004" s="179"/>
      <c r="AH1004" s="179"/>
      <c r="AI1004" s="179"/>
      <c r="AJ1004" s="179"/>
      <c r="AK1004" s="179"/>
      <c r="AL1004" s="179"/>
      <c r="AM1004" s="179"/>
      <c r="AN1004" s="179"/>
      <c r="AO1004" s="179"/>
      <c r="AP1004" s="179"/>
      <c r="AQ1004" s="179"/>
      <c r="AR1004" s="179"/>
      <c r="AS1004" s="179"/>
      <c r="AT1004" s="179"/>
      <c r="AU1004" s="179"/>
      <c r="AV1004" s="179"/>
      <c r="AW1004" s="179"/>
      <c r="AX1004" s="179"/>
      <c r="AY1004" s="179"/>
      <c r="AZ1004" s="179"/>
      <c r="BA1004" s="179"/>
      <c r="BB1004" s="179"/>
      <c r="BC1004" s="179"/>
    </row>
    <row r="1005" spans="28:55" x14ac:dyDescent="0.25">
      <c r="AB1005" s="179"/>
      <c r="AC1005" s="179"/>
      <c r="AD1005" s="179"/>
      <c r="AE1005" s="179"/>
      <c r="AF1005" s="179"/>
      <c r="AG1005" s="179"/>
      <c r="AH1005" s="179"/>
      <c r="AI1005" s="179"/>
      <c r="AJ1005" s="179"/>
      <c r="AK1005" s="179"/>
      <c r="AL1005" s="179"/>
      <c r="AM1005" s="179"/>
      <c r="AN1005" s="179"/>
      <c r="AO1005" s="179"/>
      <c r="AP1005" s="179"/>
      <c r="AQ1005" s="179"/>
      <c r="AR1005" s="179"/>
      <c r="AS1005" s="179"/>
      <c r="AT1005" s="179"/>
      <c r="AU1005" s="179"/>
      <c r="AV1005" s="179"/>
      <c r="AW1005" s="179"/>
      <c r="AX1005" s="179"/>
      <c r="AY1005" s="179"/>
      <c r="AZ1005" s="179"/>
      <c r="BA1005" s="179"/>
      <c r="BB1005" s="179"/>
      <c r="BC1005" s="179"/>
    </row>
    <row r="1006" spans="28:55" x14ac:dyDescent="0.25">
      <c r="AB1006" s="179"/>
      <c r="AC1006" s="179"/>
      <c r="AD1006" s="179"/>
      <c r="AE1006" s="179"/>
      <c r="AF1006" s="179"/>
      <c r="AG1006" s="179"/>
      <c r="AH1006" s="179"/>
      <c r="AI1006" s="179"/>
      <c r="AJ1006" s="179"/>
      <c r="AK1006" s="179"/>
      <c r="AL1006" s="179"/>
      <c r="AM1006" s="179"/>
      <c r="AN1006" s="179"/>
      <c r="AO1006" s="179"/>
      <c r="AP1006" s="179"/>
      <c r="AQ1006" s="179"/>
      <c r="AR1006" s="179"/>
      <c r="AS1006" s="179"/>
      <c r="AT1006" s="179"/>
      <c r="AU1006" s="179"/>
      <c r="AV1006" s="179"/>
      <c r="AW1006" s="179"/>
      <c r="AX1006" s="179"/>
      <c r="AY1006" s="179"/>
      <c r="AZ1006" s="179"/>
      <c r="BA1006" s="179"/>
      <c r="BB1006" s="179"/>
      <c r="BC1006" s="179"/>
    </row>
    <row r="1007" spans="28:55" x14ac:dyDescent="0.25">
      <c r="AB1007" s="179"/>
      <c r="AC1007" s="179"/>
      <c r="AD1007" s="179"/>
      <c r="AE1007" s="179"/>
      <c r="AF1007" s="179"/>
      <c r="AG1007" s="179"/>
      <c r="AH1007" s="179"/>
      <c r="AI1007" s="179"/>
      <c r="AJ1007" s="179"/>
      <c r="AK1007" s="179"/>
      <c r="AL1007" s="179"/>
      <c r="AM1007" s="179"/>
      <c r="AN1007" s="179"/>
      <c r="AO1007" s="179"/>
      <c r="AP1007" s="179"/>
      <c r="AQ1007" s="179"/>
      <c r="AR1007" s="179"/>
      <c r="AS1007" s="179"/>
      <c r="AT1007" s="179"/>
      <c r="AU1007" s="179"/>
      <c r="AV1007" s="179"/>
      <c r="AW1007" s="179"/>
      <c r="AX1007" s="179"/>
      <c r="AY1007" s="179"/>
      <c r="AZ1007" s="179"/>
      <c r="BA1007" s="179"/>
      <c r="BB1007" s="179"/>
      <c r="BC1007" s="179"/>
    </row>
    <row r="1008" spans="28:55" x14ac:dyDescent="0.25">
      <c r="AB1008" s="179"/>
      <c r="AC1008" s="179"/>
      <c r="AD1008" s="179"/>
      <c r="AE1008" s="179"/>
      <c r="AF1008" s="179"/>
      <c r="AG1008" s="179"/>
      <c r="AH1008" s="179"/>
      <c r="AI1008" s="179"/>
      <c r="AJ1008" s="179"/>
      <c r="AK1008" s="179"/>
      <c r="AL1008" s="179"/>
      <c r="AM1008" s="179"/>
      <c r="AN1008" s="179"/>
      <c r="AO1008" s="179"/>
      <c r="AP1008" s="179"/>
      <c r="AQ1008" s="179"/>
      <c r="AR1008" s="179"/>
      <c r="AS1008" s="179"/>
      <c r="AT1008" s="179"/>
      <c r="AU1008" s="179"/>
      <c r="AV1008" s="179"/>
      <c r="AW1008" s="179"/>
      <c r="AX1008" s="179"/>
      <c r="AY1008" s="179"/>
      <c r="AZ1008" s="179"/>
      <c r="BA1008" s="179"/>
      <c r="BB1008" s="179"/>
      <c r="BC1008" s="179"/>
    </row>
    <row r="1009" spans="28:55" x14ac:dyDescent="0.25">
      <c r="AB1009" s="179"/>
      <c r="AC1009" s="179"/>
      <c r="AD1009" s="179"/>
      <c r="AE1009" s="179"/>
      <c r="AF1009" s="179"/>
      <c r="AG1009" s="179"/>
      <c r="AH1009" s="179"/>
      <c r="AI1009" s="179"/>
      <c r="AJ1009" s="179"/>
      <c r="AK1009" s="179"/>
      <c r="AL1009" s="179"/>
      <c r="AM1009" s="179"/>
      <c r="AN1009" s="179"/>
      <c r="AO1009" s="179"/>
      <c r="AP1009" s="179"/>
      <c r="AQ1009" s="179"/>
      <c r="AR1009" s="179"/>
      <c r="AS1009" s="179"/>
      <c r="AT1009" s="179"/>
      <c r="AU1009" s="179"/>
      <c r="AV1009" s="179"/>
      <c r="AW1009" s="179"/>
      <c r="AX1009" s="179"/>
      <c r="AY1009" s="179"/>
      <c r="AZ1009" s="179"/>
      <c r="BA1009" s="179"/>
      <c r="BB1009" s="179"/>
      <c r="BC1009" s="179"/>
    </row>
    <row r="1010" spans="28:55" x14ac:dyDescent="0.25">
      <c r="AB1010" s="179"/>
      <c r="AC1010" s="179"/>
      <c r="AD1010" s="179"/>
      <c r="AE1010" s="179"/>
      <c r="AF1010" s="179"/>
      <c r="AG1010" s="179"/>
      <c r="AH1010" s="179"/>
      <c r="AI1010" s="179"/>
      <c r="AJ1010" s="179"/>
      <c r="AK1010" s="179"/>
      <c r="AL1010" s="179"/>
      <c r="AM1010" s="179"/>
      <c r="AN1010" s="179"/>
      <c r="AO1010" s="179"/>
      <c r="AP1010" s="179"/>
      <c r="AQ1010" s="179"/>
      <c r="AR1010" s="179"/>
      <c r="AS1010" s="179"/>
      <c r="AT1010" s="179"/>
      <c r="AU1010" s="179"/>
      <c r="AV1010" s="179"/>
      <c r="AW1010" s="179"/>
      <c r="AX1010" s="179"/>
      <c r="AY1010" s="179"/>
      <c r="AZ1010" s="179"/>
      <c r="BA1010" s="179"/>
      <c r="BB1010" s="179"/>
      <c r="BC1010" s="179"/>
    </row>
    <row r="1011" spans="28:55" x14ac:dyDescent="0.25">
      <c r="AB1011" s="179"/>
      <c r="AC1011" s="179"/>
      <c r="AD1011" s="179"/>
      <c r="AE1011" s="179"/>
      <c r="AF1011" s="179"/>
      <c r="AG1011" s="179"/>
      <c r="AH1011" s="179"/>
      <c r="AI1011" s="179"/>
      <c r="AJ1011" s="179"/>
      <c r="AK1011" s="179"/>
      <c r="AL1011" s="179"/>
      <c r="AM1011" s="179"/>
      <c r="AN1011" s="179"/>
      <c r="AO1011" s="179"/>
      <c r="AP1011" s="179"/>
      <c r="AQ1011" s="179"/>
      <c r="AR1011" s="179"/>
      <c r="AS1011" s="179"/>
      <c r="AT1011" s="179"/>
      <c r="AU1011" s="179"/>
      <c r="AV1011" s="179"/>
      <c r="AW1011" s="179"/>
      <c r="AX1011" s="179"/>
      <c r="AY1011" s="179"/>
      <c r="AZ1011" s="179"/>
      <c r="BA1011" s="179"/>
      <c r="BB1011" s="179"/>
      <c r="BC1011" s="179"/>
    </row>
    <row r="1012" spans="28:55" x14ac:dyDescent="0.25">
      <c r="AB1012" s="179"/>
      <c r="AC1012" s="179"/>
      <c r="AD1012" s="179"/>
      <c r="AE1012" s="179"/>
      <c r="AF1012" s="179"/>
      <c r="AG1012" s="179"/>
      <c r="AH1012" s="179"/>
      <c r="AI1012" s="179"/>
      <c r="AJ1012" s="179"/>
      <c r="AK1012" s="179"/>
      <c r="AL1012" s="179"/>
      <c r="AM1012" s="179"/>
      <c r="AN1012" s="179"/>
      <c r="AO1012" s="179"/>
      <c r="AP1012" s="179"/>
      <c r="AQ1012" s="179"/>
      <c r="AR1012" s="179"/>
      <c r="AS1012" s="179"/>
      <c r="AT1012" s="179"/>
      <c r="AU1012" s="179"/>
      <c r="AV1012" s="179"/>
      <c r="AW1012" s="179"/>
      <c r="AX1012" s="179"/>
      <c r="AY1012" s="179"/>
      <c r="AZ1012" s="179"/>
      <c r="BA1012" s="179"/>
      <c r="BB1012" s="179"/>
      <c r="BC1012" s="179"/>
    </row>
    <row r="1013" spans="28:55" x14ac:dyDescent="0.25">
      <c r="AB1013" s="179"/>
      <c r="AC1013" s="179"/>
      <c r="AD1013" s="179"/>
      <c r="AE1013" s="179"/>
      <c r="AF1013" s="179"/>
      <c r="AG1013" s="179"/>
      <c r="AH1013" s="179"/>
      <c r="AI1013" s="179"/>
      <c r="AJ1013" s="179"/>
      <c r="AK1013" s="179"/>
      <c r="AL1013" s="179"/>
      <c r="AM1013" s="179"/>
      <c r="AN1013" s="179"/>
      <c r="AO1013" s="179"/>
      <c r="AP1013" s="179"/>
      <c r="AQ1013" s="179"/>
      <c r="AR1013" s="179"/>
      <c r="AS1013" s="179"/>
      <c r="AT1013" s="179"/>
      <c r="AU1013" s="179"/>
      <c r="AV1013" s="179"/>
      <c r="AW1013" s="179"/>
      <c r="AX1013" s="179"/>
      <c r="AY1013" s="179"/>
      <c r="AZ1013" s="179"/>
      <c r="BA1013" s="179"/>
      <c r="BB1013" s="179"/>
      <c r="BC1013" s="179"/>
    </row>
    <row r="1014" spans="28:55" x14ac:dyDescent="0.25">
      <c r="AB1014" s="179"/>
      <c r="AC1014" s="179"/>
      <c r="AD1014" s="179"/>
      <c r="AE1014" s="179"/>
      <c r="AF1014" s="179"/>
      <c r="AG1014" s="179"/>
      <c r="AH1014" s="179"/>
      <c r="AI1014" s="179"/>
      <c r="AJ1014" s="179"/>
      <c r="AK1014" s="179"/>
      <c r="AL1014" s="179"/>
      <c r="AM1014" s="179"/>
      <c r="AN1014" s="179"/>
      <c r="AO1014" s="179"/>
      <c r="AP1014" s="179"/>
      <c r="AQ1014" s="179"/>
      <c r="AR1014" s="179"/>
      <c r="AS1014" s="179"/>
      <c r="AT1014" s="179"/>
      <c r="AU1014" s="179"/>
      <c r="AV1014" s="179"/>
      <c r="AW1014" s="179"/>
      <c r="AX1014" s="179"/>
      <c r="AY1014" s="179"/>
      <c r="AZ1014" s="179"/>
      <c r="BA1014" s="179"/>
      <c r="BB1014" s="179"/>
      <c r="BC1014" s="179"/>
    </row>
    <row r="1015" spans="28:55" x14ac:dyDescent="0.25">
      <c r="AB1015" s="179"/>
      <c r="AC1015" s="179"/>
      <c r="AD1015" s="179"/>
      <c r="AE1015" s="179"/>
      <c r="AF1015" s="179"/>
      <c r="AG1015" s="179"/>
      <c r="AH1015" s="179"/>
      <c r="AI1015" s="179"/>
      <c r="AJ1015" s="179"/>
      <c r="AK1015" s="179"/>
      <c r="AL1015" s="179"/>
      <c r="AM1015" s="179"/>
      <c r="AN1015" s="179"/>
      <c r="AO1015" s="179"/>
      <c r="AP1015" s="179"/>
      <c r="AQ1015" s="179"/>
      <c r="AR1015" s="179"/>
      <c r="AS1015" s="179"/>
      <c r="AT1015" s="179"/>
      <c r="AU1015" s="179"/>
      <c r="AV1015" s="179"/>
      <c r="AW1015" s="179"/>
      <c r="AX1015" s="179"/>
      <c r="AY1015" s="179"/>
      <c r="AZ1015" s="179"/>
      <c r="BA1015" s="179"/>
      <c r="BB1015" s="179"/>
      <c r="BC1015" s="179"/>
    </row>
    <row r="1016" spans="28:55" x14ac:dyDescent="0.25">
      <c r="AB1016" s="179"/>
      <c r="AC1016" s="179"/>
      <c r="AD1016" s="179"/>
      <c r="AE1016" s="179"/>
      <c r="AF1016" s="179"/>
      <c r="AG1016" s="179"/>
      <c r="AH1016" s="179"/>
      <c r="AI1016" s="179"/>
      <c r="AJ1016" s="179"/>
      <c r="AK1016" s="179"/>
      <c r="AL1016" s="179"/>
      <c r="AM1016" s="179"/>
      <c r="AN1016" s="179"/>
      <c r="AO1016" s="179"/>
      <c r="AP1016" s="179"/>
      <c r="AQ1016" s="179"/>
      <c r="AR1016" s="179"/>
      <c r="AS1016" s="179"/>
      <c r="AT1016" s="179"/>
      <c r="AU1016" s="179"/>
      <c r="AV1016" s="179"/>
      <c r="AW1016" s="179"/>
      <c r="AX1016" s="179"/>
      <c r="AY1016" s="179"/>
      <c r="AZ1016" s="179"/>
      <c r="BA1016" s="179"/>
      <c r="BB1016" s="179"/>
      <c r="BC1016" s="179"/>
    </row>
    <row r="1017" spans="28:55" x14ac:dyDescent="0.25">
      <c r="AB1017" s="179"/>
      <c r="AC1017" s="179"/>
      <c r="AD1017" s="179"/>
      <c r="AE1017" s="179"/>
      <c r="AF1017" s="179"/>
      <c r="AG1017" s="179"/>
      <c r="AH1017" s="179"/>
      <c r="AI1017" s="179"/>
      <c r="AJ1017" s="179"/>
      <c r="AK1017" s="179"/>
      <c r="AL1017" s="179"/>
      <c r="AM1017" s="179"/>
      <c r="AN1017" s="179"/>
      <c r="AO1017" s="179"/>
      <c r="AP1017" s="179"/>
      <c r="AQ1017" s="179"/>
      <c r="AR1017" s="179"/>
      <c r="AS1017" s="179"/>
      <c r="AT1017" s="179"/>
      <c r="AU1017" s="179"/>
      <c r="AV1017" s="179"/>
      <c r="AW1017" s="179"/>
      <c r="AX1017" s="179"/>
      <c r="AY1017" s="179"/>
      <c r="AZ1017" s="179"/>
      <c r="BA1017" s="179"/>
      <c r="BB1017" s="179"/>
      <c r="BC1017" s="179"/>
    </row>
    <row r="1018" spans="28:55" x14ac:dyDescent="0.25">
      <c r="AB1018" s="179"/>
      <c r="AC1018" s="179"/>
      <c r="AD1018" s="179"/>
      <c r="AE1018" s="179"/>
      <c r="AF1018" s="179"/>
      <c r="AG1018" s="179"/>
      <c r="AH1018" s="179"/>
      <c r="AI1018" s="179"/>
      <c r="AJ1018" s="179"/>
      <c r="AK1018" s="179"/>
      <c r="AL1018" s="179"/>
      <c r="AM1018" s="179"/>
      <c r="AN1018" s="179"/>
      <c r="AO1018" s="179"/>
      <c r="AP1018" s="179"/>
      <c r="AQ1018" s="179"/>
      <c r="AR1018" s="179"/>
      <c r="AS1018" s="179"/>
      <c r="AT1018" s="179"/>
      <c r="AU1018" s="179"/>
      <c r="AV1018" s="179"/>
      <c r="AW1018" s="179"/>
      <c r="AX1018" s="179"/>
      <c r="AY1018" s="179"/>
      <c r="AZ1018" s="179"/>
      <c r="BA1018" s="179"/>
      <c r="BB1018" s="179"/>
      <c r="BC1018" s="179"/>
    </row>
    <row r="1019" spans="28:55" x14ac:dyDescent="0.25">
      <c r="AB1019" s="179"/>
      <c r="AC1019" s="179"/>
      <c r="AD1019" s="179"/>
      <c r="AE1019" s="179"/>
      <c r="AF1019" s="179"/>
      <c r="AG1019" s="179"/>
      <c r="AH1019" s="179"/>
      <c r="AI1019" s="179"/>
      <c r="AJ1019" s="179"/>
      <c r="AK1019" s="179"/>
      <c r="AL1019" s="179"/>
      <c r="AM1019" s="179"/>
      <c r="AN1019" s="179"/>
      <c r="AO1019" s="179"/>
      <c r="AP1019" s="179"/>
      <c r="AQ1019" s="179"/>
      <c r="AR1019" s="179"/>
      <c r="AS1019" s="179"/>
      <c r="AT1019" s="179"/>
      <c r="AU1019" s="179"/>
      <c r="AV1019" s="179"/>
      <c r="AW1019" s="179"/>
      <c r="AX1019" s="179"/>
      <c r="AY1019" s="179"/>
      <c r="AZ1019" s="179"/>
      <c r="BA1019" s="179"/>
      <c r="BB1019" s="179"/>
      <c r="BC1019" s="179"/>
    </row>
    <row r="1020" spans="28:55" x14ac:dyDescent="0.25">
      <c r="AB1020" s="179"/>
      <c r="AC1020" s="179"/>
      <c r="AD1020" s="179"/>
      <c r="AE1020" s="179"/>
      <c r="AF1020" s="179"/>
      <c r="AG1020" s="179"/>
      <c r="AH1020" s="179"/>
      <c r="AI1020" s="179"/>
      <c r="AJ1020" s="179"/>
      <c r="AK1020" s="179"/>
      <c r="AL1020" s="179"/>
      <c r="AM1020" s="179"/>
      <c r="AN1020" s="179"/>
      <c r="AO1020" s="179"/>
      <c r="AP1020" s="179"/>
      <c r="AQ1020" s="179"/>
      <c r="AR1020" s="179"/>
      <c r="AS1020" s="179"/>
      <c r="AT1020" s="179"/>
      <c r="AU1020" s="179"/>
      <c r="AV1020" s="179"/>
      <c r="AW1020" s="179"/>
      <c r="AX1020" s="179"/>
      <c r="AY1020" s="179"/>
      <c r="AZ1020" s="179"/>
      <c r="BA1020" s="179"/>
      <c r="BB1020" s="179"/>
      <c r="BC1020" s="179"/>
    </row>
    <row r="1021" spans="28:55" x14ac:dyDescent="0.25">
      <c r="AB1021" s="179"/>
      <c r="AC1021" s="179"/>
      <c r="AD1021" s="179"/>
      <c r="AE1021" s="179"/>
      <c r="AF1021" s="179"/>
      <c r="AG1021" s="179"/>
      <c r="AH1021" s="179"/>
      <c r="AI1021" s="179"/>
      <c r="AJ1021" s="179"/>
      <c r="AK1021" s="179"/>
      <c r="AL1021" s="179"/>
      <c r="AM1021" s="179"/>
      <c r="AN1021" s="179"/>
      <c r="AO1021" s="179"/>
      <c r="AP1021" s="179"/>
      <c r="AQ1021" s="179"/>
      <c r="AR1021" s="179"/>
      <c r="AS1021" s="179"/>
      <c r="AT1021" s="179"/>
      <c r="AU1021" s="179"/>
      <c r="AV1021" s="179"/>
      <c r="AW1021" s="179"/>
      <c r="AX1021" s="179"/>
      <c r="AY1021" s="179"/>
      <c r="AZ1021" s="179"/>
      <c r="BA1021" s="179"/>
      <c r="BB1021" s="179"/>
      <c r="BC1021" s="179"/>
    </row>
    <row r="1022" spans="28:55" x14ac:dyDescent="0.25">
      <c r="AB1022" s="179"/>
      <c r="AC1022" s="179"/>
      <c r="AD1022" s="179"/>
      <c r="AE1022" s="179"/>
      <c r="AF1022" s="179"/>
      <c r="AG1022" s="179"/>
      <c r="AH1022" s="179"/>
      <c r="AI1022" s="179"/>
      <c r="AJ1022" s="179"/>
      <c r="AK1022" s="179"/>
      <c r="AL1022" s="179"/>
      <c r="AM1022" s="179"/>
      <c r="AN1022" s="179"/>
      <c r="AO1022" s="179"/>
      <c r="AP1022" s="179"/>
      <c r="AQ1022" s="179"/>
      <c r="AR1022" s="179"/>
      <c r="AS1022" s="179"/>
      <c r="AT1022" s="179"/>
      <c r="AU1022" s="179"/>
      <c r="AV1022" s="179"/>
      <c r="AW1022" s="179"/>
      <c r="AX1022" s="179"/>
      <c r="AY1022" s="179"/>
      <c r="AZ1022" s="179"/>
      <c r="BA1022" s="179"/>
      <c r="BB1022" s="179"/>
      <c r="BC1022" s="179"/>
    </row>
    <row r="1023" spans="28:55" x14ac:dyDescent="0.25">
      <c r="AB1023" s="179"/>
      <c r="AC1023" s="179"/>
      <c r="AD1023" s="179"/>
      <c r="AE1023" s="179"/>
      <c r="AF1023" s="179"/>
      <c r="AG1023" s="179"/>
      <c r="AH1023" s="179"/>
      <c r="AI1023" s="179"/>
      <c r="AJ1023" s="179"/>
      <c r="AK1023" s="179"/>
      <c r="AL1023" s="179"/>
      <c r="AM1023" s="179"/>
      <c r="AN1023" s="179"/>
      <c r="AO1023" s="179"/>
      <c r="AP1023" s="179"/>
      <c r="AQ1023" s="179"/>
      <c r="AR1023" s="179"/>
      <c r="AS1023" s="179"/>
      <c r="AT1023" s="179"/>
      <c r="AU1023" s="179"/>
      <c r="AV1023" s="179"/>
      <c r="AW1023" s="179"/>
      <c r="AX1023" s="179"/>
      <c r="AY1023" s="179"/>
      <c r="AZ1023" s="179"/>
      <c r="BA1023" s="179"/>
      <c r="BB1023" s="179"/>
      <c r="BC1023" s="179"/>
    </row>
    <row r="1024" spans="28:55" x14ac:dyDescent="0.25">
      <c r="AB1024" s="179"/>
      <c r="AC1024" s="179"/>
      <c r="AD1024" s="179"/>
      <c r="AE1024" s="179"/>
      <c r="AF1024" s="179"/>
      <c r="AG1024" s="179"/>
      <c r="AH1024" s="179"/>
      <c r="AI1024" s="179"/>
      <c r="AJ1024" s="179"/>
      <c r="AK1024" s="179"/>
      <c r="AL1024" s="179"/>
      <c r="AM1024" s="179"/>
      <c r="AN1024" s="179"/>
      <c r="AO1024" s="179"/>
      <c r="AP1024" s="179"/>
      <c r="AQ1024" s="179"/>
      <c r="AR1024" s="179"/>
      <c r="AS1024" s="179"/>
      <c r="AT1024" s="179"/>
      <c r="AU1024" s="179"/>
      <c r="AV1024" s="179"/>
      <c r="AW1024" s="179"/>
      <c r="AX1024" s="179"/>
      <c r="AY1024" s="179"/>
      <c r="AZ1024" s="179"/>
      <c r="BA1024" s="179"/>
      <c r="BB1024" s="179"/>
      <c r="BC1024" s="179"/>
    </row>
    <row r="1025" spans="28:55" x14ac:dyDescent="0.25">
      <c r="AB1025" s="179"/>
      <c r="AC1025" s="179"/>
      <c r="AD1025" s="179"/>
      <c r="AE1025" s="179"/>
      <c r="AF1025" s="179"/>
      <c r="AG1025" s="179"/>
      <c r="AH1025" s="179"/>
      <c r="AI1025" s="179"/>
      <c r="AJ1025" s="179"/>
      <c r="AK1025" s="179"/>
      <c r="AL1025" s="179"/>
      <c r="AM1025" s="179"/>
      <c r="AN1025" s="179"/>
      <c r="AO1025" s="179"/>
      <c r="AP1025" s="179"/>
      <c r="AQ1025" s="179"/>
      <c r="AR1025" s="179"/>
      <c r="AS1025" s="179"/>
      <c r="AT1025" s="179"/>
      <c r="AU1025" s="179"/>
      <c r="AV1025" s="179"/>
      <c r="AW1025" s="179"/>
      <c r="AX1025" s="179"/>
      <c r="AY1025" s="179"/>
      <c r="AZ1025" s="179"/>
      <c r="BA1025" s="179"/>
      <c r="BB1025" s="179"/>
      <c r="BC1025" s="179"/>
    </row>
    <row r="1026" spans="28:55" x14ac:dyDescent="0.25">
      <c r="AB1026" s="179"/>
      <c r="AC1026" s="179"/>
      <c r="AD1026" s="179"/>
      <c r="AE1026" s="179"/>
      <c r="AF1026" s="179"/>
      <c r="AG1026" s="179"/>
      <c r="AH1026" s="179"/>
      <c r="AI1026" s="179"/>
      <c r="AJ1026" s="179"/>
      <c r="AK1026" s="179"/>
      <c r="AL1026" s="179"/>
      <c r="AM1026" s="179"/>
      <c r="AN1026" s="179"/>
      <c r="AO1026" s="179"/>
      <c r="AP1026" s="179"/>
      <c r="AQ1026" s="179"/>
      <c r="AR1026" s="179"/>
      <c r="AS1026" s="179"/>
      <c r="AT1026" s="179"/>
      <c r="AU1026" s="179"/>
      <c r="AV1026" s="179"/>
      <c r="AW1026" s="179"/>
      <c r="AX1026" s="179"/>
      <c r="AY1026" s="179"/>
      <c r="AZ1026" s="179"/>
      <c r="BA1026" s="179"/>
      <c r="BB1026" s="179"/>
      <c r="BC1026" s="179"/>
    </row>
    <row r="1027" spans="28:55" x14ac:dyDescent="0.25">
      <c r="AB1027" s="179"/>
      <c r="AC1027" s="179"/>
      <c r="AD1027" s="179"/>
      <c r="AE1027" s="179"/>
      <c r="AF1027" s="179"/>
      <c r="AG1027" s="179"/>
      <c r="AH1027" s="179"/>
      <c r="AI1027" s="179"/>
      <c r="AJ1027" s="179"/>
      <c r="AK1027" s="179"/>
      <c r="AL1027" s="179"/>
      <c r="AM1027" s="179"/>
      <c r="AN1027" s="179"/>
      <c r="AO1027" s="179"/>
      <c r="AP1027" s="179"/>
      <c r="AQ1027" s="179"/>
      <c r="AR1027" s="179"/>
      <c r="AS1027" s="179"/>
      <c r="AT1027" s="179"/>
      <c r="AU1027" s="179"/>
      <c r="AV1027" s="179"/>
      <c r="AW1027" s="179"/>
      <c r="AX1027" s="179"/>
      <c r="AY1027" s="179"/>
      <c r="AZ1027" s="179"/>
      <c r="BA1027" s="179"/>
      <c r="BB1027" s="179"/>
      <c r="BC1027" s="179"/>
    </row>
    <row r="1028" spans="28:55" x14ac:dyDescent="0.25">
      <c r="AB1028" s="179"/>
      <c r="AC1028" s="179"/>
      <c r="AD1028" s="179"/>
      <c r="AE1028" s="179"/>
      <c r="AF1028" s="179"/>
      <c r="AG1028" s="179"/>
      <c r="AH1028" s="179"/>
      <c r="AI1028" s="179"/>
      <c r="AJ1028" s="179"/>
      <c r="AK1028" s="179"/>
      <c r="AL1028" s="179"/>
      <c r="AM1028" s="179"/>
      <c r="AN1028" s="179"/>
      <c r="AO1028" s="179"/>
      <c r="AP1028" s="179"/>
      <c r="AQ1028" s="179"/>
      <c r="AR1028" s="179"/>
      <c r="AS1028" s="179"/>
      <c r="AT1028" s="179"/>
      <c r="AU1028" s="179"/>
      <c r="AV1028" s="179"/>
      <c r="AW1028" s="179"/>
      <c r="AX1028" s="179"/>
      <c r="AY1028" s="179"/>
      <c r="AZ1028" s="179"/>
      <c r="BA1028" s="179"/>
      <c r="BB1028" s="179"/>
      <c r="BC1028" s="179"/>
    </row>
    <row r="1029" spans="28:55" x14ac:dyDescent="0.25">
      <c r="AB1029" s="179"/>
      <c r="AC1029" s="179"/>
      <c r="AD1029" s="179"/>
      <c r="AE1029" s="179"/>
      <c r="AF1029" s="179"/>
      <c r="AG1029" s="179"/>
      <c r="AH1029" s="179"/>
      <c r="AI1029" s="179"/>
      <c r="AJ1029" s="179"/>
      <c r="AK1029" s="179"/>
      <c r="AL1029" s="179"/>
      <c r="AM1029" s="179"/>
      <c r="AN1029" s="179"/>
      <c r="AO1029" s="179"/>
      <c r="AP1029" s="179"/>
      <c r="AQ1029" s="179"/>
      <c r="AR1029" s="179"/>
      <c r="AS1029" s="179"/>
      <c r="AT1029" s="179"/>
      <c r="AU1029" s="179"/>
      <c r="AV1029" s="179"/>
      <c r="AW1029" s="179"/>
      <c r="AX1029" s="179"/>
      <c r="AY1029" s="179"/>
      <c r="AZ1029" s="179"/>
      <c r="BA1029" s="179"/>
      <c r="BB1029" s="179"/>
      <c r="BC1029" s="179"/>
    </row>
    <row r="1030" spans="28:55" x14ac:dyDescent="0.25">
      <c r="AB1030" s="179"/>
      <c r="AC1030" s="179"/>
      <c r="AD1030" s="179"/>
      <c r="AE1030" s="179"/>
      <c r="AF1030" s="179"/>
      <c r="AG1030" s="179"/>
      <c r="AH1030" s="179"/>
      <c r="AI1030" s="179"/>
      <c r="AJ1030" s="179"/>
      <c r="AK1030" s="179"/>
      <c r="AL1030" s="179"/>
      <c r="AM1030" s="179"/>
      <c r="AN1030" s="179"/>
      <c r="AO1030" s="179"/>
      <c r="AP1030" s="179"/>
      <c r="AQ1030" s="179"/>
      <c r="AR1030" s="179"/>
      <c r="AS1030" s="179"/>
      <c r="AT1030" s="179"/>
      <c r="AU1030" s="179"/>
      <c r="AV1030" s="179"/>
      <c r="AW1030" s="179"/>
      <c r="AX1030" s="179"/>
      <c r="AY1030" s="179"/>
      <c r="AZ1030" s="179"/>
      <c r="BA1030" s="179"/>
      <c r="BB1030" s="179"/>
      <c r="BC1030" s="179"/>
    </row>
    <row r="1031" spans="28:55" x14ac:dyDescent="0.25">
      <c r="AB1031" s="179"/>
      <c r="AC1031" s="179"/>
      <c r="AD1031" s="179"/>
      <c r="AE1031" s="179"/>
      <c r="AF1031" s="179"/>
      <c r="AG1031" s="179"/>
      <c r="AH1031" s="179"/>
      <c r="AI1031" s="179"/>
      <c r="AJ1031" s="179"/>
      <c r="AK1031" s="179"/>
      <c r="AL1031" s="179"/>
      <c r="AM1031" s="179"/>
      <c r="AN1031" s="179"/>
      <c r="AO1031" s="179"/>
      <c r="AP1031" s="179"/>
      <c r="AQ1031" s="179"/>
      <c r="AR1031" s="179"/>
      <c r="AS1031" s="179"/>
      <c r="AT1031" s="179"/>
      <c r="AU1031" s="179"/>
      <c r="AV1031" s="179"/>
      <c r="AW1031" s="179"/>
      <c r="AX1031" s="179"/>
      <c r="AY1031" s="179"/>
      <c r="AZ1031" s="179"/>
      <c r="BA1031" s="179"/>
      <c r="BB1031" s="179"/>
      <c r="BC1031" s="179"/>
    </row>
    <row r="1032" spans="28:55" x14ac:dyDescent="0.25">
      <c r="AB1032" s="179"/>
      <c r="AC1032" s="179"/>
      <c r="AD1032" s="179"/>
      <c r="AE1032" s="179"/>
      <c r="AF1032" s="179"/>
      <c r="AG1032" s="179"/>
      <c r="AH1032" s="179"/>
      <c r="AI1032" s="179"/>
      <c r="AJ1032" s="179"/>
      <c r="AK1032" s="179"/>
      <c r="AL1032" s="179"/>
      <c r="AM1032" s="179"/>
      <c r="AN1032" s="179"/>
      <c r="AO1032" s="179"/>
      <c r="AP1032" s="179"/>
      <c r="AQ1032" s="179"/>
      <c r="AR1032" s="179"/>
      <c r="AS1032" s="179"/>
      <c r="AT1032" s="179"/>
      <c r="AU1032" s="179"/>
      <c r="AV1032" s="179"/>
      <c r="AW1032" s="179"/>
      <c r="AX1032" s="179"/>
      <c r="AY1032" s="179"/>
      <c r="AZ1032" s="179"/>
      <c r="BA1032" s="179"/>
      <c r="BB1032" s="179"/>
      <c r="BC1032" s="179"/>
    </row>
    <row r="1033" spans="28:55" x14ac:dyDescent="0.25">
      <c r="AB1033" s="179"/>
      <c r="AC1033" s="179"/>
      <c r="AD1033" s="179"/>
      <c r="AE1033" s="179"/>
      <c r="AF1033" s="179"/>
      <c r="AG1033" s="179"/>
      <c r="AH1033" s="179"/>
      <c r="AI1033" s="179"/>
      <c r="AJ1033" s="179"/>
      <c r="AK1033" s="179"/>
      <c r="AL1033" s="179"/>
      <c r="AM1033" s="179"/>
      <c r="AN1033" s="179"/>
      <c r="AO1033" s="179"/>
      <c r="AP1033" s="179"/>
      <c r="AQ1033" s="179"/>
      <c r="AR1033" s="179"/>
      <c r="AS1033" s="179"/>
      <c r="AT1033" s="179"/>
      <c r="AU1033" s="179"/>
      <c r="AV1033" s="179"/>
      <c r="AW1033" s="179"/>
      <c r="AX1033" s="179"/>
      <c r="AY1033" s="179"/>
      <c r="AZ1033" s="179"/>
      <c r="BA1033" s="179"/>
      <c r="BB1033" s="179"/>
      <c r="BC1033" s="179"/>
    </row>
    <row r="1034" spans="28:55" x14ac:dyDescent="0.25">
      <c r="AB1034" s="179"/>
      <c r="AC1034" s="179"/>
      <c r="AD1034" s="179"/>
      <c r="AE1034" s="179"/>
      <c r="AF1034" s="179"/>
      <c r="AG1034" s="179"/>
      <c r="AH1034" s="179"/>
      <c r="AI1034" s="179"/>
      <c r="AJ1034" s="179"/>
      <c r="AK1034" s="179"/>
      <c r="AL1034" s="179"/>
      <c r="AM1034" s="179"/>
      <c r="AN1034" s="179"/>
      <c r="AO1034" s="179"/>
      <c r="AP1034" s="179"/>
      <c r="AQ1034" s="179"/>
      <c r="AR1034" s="179"/>
      <c r="AS1034" s="179"/>
      <c r="AT1034" s="179"/>
      <c r="AU1034" s="179"/>
      <c r="AV1034" s="179"/>
      <c r="AW1034" s="179"/>
      <c r="AX1034" s="179"/>
      <c r="AY1034" s="179"/>
      <c r="AZ1034" s="179"/>
      <c r="BA1034" s="179"/>
      <c r="BB1034" s="179"/>
      <c r="BC1034" s="179"/>
    </row>
    <row r="1035" spans="28:55" x14ac:dyDescent="0.25">
      <c r="AB1035" s="179"/>
      <c r="AC1035" s="179"/>
      <c r="AD1035" s="179"/>
      <c r="AE1035" s="179"/>
      <c r="AF1035" s="179"/>
      <c r="AG1035" s="179"/>
      <c r="AH1035" s="179"/>
      <c r="AI1035" s="179"/>
      <c r="AJ1035" s="179"/>
      <c r="AK1035" s="179"/>
      <c r="AL1035" s="179"/>
      <c r="AM1035" s="179"/>
      <c r="AN1035" s="179"/>
      <c r="AO1035" s="179"/>
      <c r="AP1035" s="179"/>
      <c r="AQ1035" s="179"/>
      <c r="AR1035" s="179"/>
      <c r="AS1035" s="179"/>
      <c r="AT1035" s="179"/>
      <c r="AU1035" s="179"/>
      <c r="AV1035" s="179"/>
      <c r="AW1035" s="179"/>
      <c r="AX1035" s="179"/>
      <c r="AY1035" s="179"/>
      <c r="AZ1035" s="179"/>
      <c r="BA1035" s="179"/>
      <c r="BB1035" s="179"/>
      <c r="BC1035" s="179"/>
    </row>
    <row r="1036" spans="28:55" x14ac:dyDescent="0.25">
      <c r="AB1036" s="179"/>
      <c r="AC1036" s="179"/>
      <c r="AD1036" s="179"/>
      <c r="AE1036" s="179"/>
      <c r="AF1036" s="179"/>
      <c r="AG1036" s="179"/>
      <c r="AH1036" s="179"/>
      <c r="AI1036" s="179"/>
      <c r="AJ1036" s="179"/>
      <c r="AK1036" s="179"/>
      <c r="AL1036" s="179"/>
      <c r="AM1036" s="179"/>
      <c r="AN1036" s="179"/>
      <c r="AO1036" s="179"/>
      <c r="AP1036" s="179"/>
      <c r="AQ1036" s="179"/>
      <c r="AR1036" s="179"/>
      <c r="AS1036" s="179"/>
      <c r="AT1036" s="179"/>
      <c r="AU1036" s="179"/>
      <c r="AV1036" s="179"/>
      <c r="AW1036" s="179"/>
      <c r="AX1036" s="179"/>
      <c r="AY1036" s="179"/>
      <c r="AZ1036" s="179"/>
      <c r="BA1036" s="179"/>
      <c r="BB1036" s="179"/>
      <c r="BC1036" s="179"/>
    </row>
    <row r="1037" spans="28:55" x14ac:dyDescent="0.25">
      <c r="AB1037" s="179"/>
      <c r="AC1037" s="179"/>
      <c r="AD1037" s="179"/>
      <c r="AE1037" s="179"/>
      <c r="AF1037" s="179"/>
      <c r="AG1037" s="179"/>
      <c r="AH1037" s="179"/>
      <c r="AI1037" s="179"/>
      <c r="AJ1037" s="179"/>
      <c r="AK1037" s="179"/>
      <c r="AL1037" s="179"/>
      <c r="AM1037" s="179"/>
      <c r="AN1037" s="179"/>
      <c r="AO1037" s="179"/>
      <c r="AP1037" s="179"/>
      <c r="AQ1037" s="179"/>
      <c r="AR1037" s="179"/>
      <c r="AS1037" s="179"/>
      <c r="AT1037" s="179"/>
      <c r="AU1037" s="179"/>
      <c r="AV1037" s="179"/>
      <c r="AW1037" s="179"/>
      <c r="AX1037" s="179"/>
      <c r="AY1037" s="179"/>
      <c r="AZ1037" s="179"/>
      <c r="BA1037" s="179"/>
      <c r="BB1037" s="179"/>
      <c r="BC1037" s="179"/>
    </row>
    <row r="1038" spans="28:55" x14ac:dyDescent="0.25">
      <c r="AB1038" s="179"/>
      <c r="AC1038" s="179"/>
      <c r="AD1038" s="179"/>
      <c r="AE1038" s="179"/>
      <c r="AF1038" s="179"/>
      <c r="AG1038" s="179"/>
      <c r="AH1038" s="179"/>
      <c r="AI1038" s="179"/>
      <c r="AJ1038" s="179"/>
      <c r="AK1038" s="179"/>
      <c r="AL1038" s="179"/>
      <c r="AM1038" s="179"/>
      <c r="AN1038" s="179"/>
      <c r="AO1038" s="179"/>
      <c r="AP1038" s="179"/>
      <c r="AQ1038" s="179"/>
      <c r="AR1038" s="179"/>
      <c r="AS1038" s="179"/>
      <c r="AT1038" s="179"/>
      <c r="AU1038" s="179"/>
      <c r="AV1038" s="179"/>
      <c r="AW1038" s="179"/>
      <c r="AX1038" s="179"/>
      <c r="AY1038" s="179"/>
      <c r="AZ1038" s="179"/>
      <c r="BA1038" s="179"/>
      <c r="BB1038" s="179"/>
      <c r="BC1038" s="179"/>
    </row>
    <row r="1039" spans="28:55" x14ac:dyDescent="0.25">
      <c r="AB1039" s="179"/>
      <c r="AC1039" s="179"/>
      <c r="AD1039" s="179"/>
      <c r="AE1039" s="179"/>
      <c r="AF1039" s="179"/>
      <c r="AG1039" s="179"/>
      <c r="AH1039" s="179"/>
      <c r="AI1039" s="179"/>
      <c r="AJ1039" s="179"/>
      <c r="AK1039" s="179"/>
      <c r="AL1039" s="179"/>
      <c r="AM1039" s="179"/>
      <c r="AN1039" s="179"/>
      <c r="AO1039" s="179"/>
      <c r="AP1039" s="179"/>
      <c r="AQ1039" s="179"/>
      <c r="AR1039" s="179"/>
      <c r="AS1039" s="179"/>
      <c r="AT1039" s="179"/>
      <c r="AU1039" s="179"/>
      <c r="AV1039" s="179"/>
      <c r="AW1039" s="179"/>
      <c r="AX1039" s="179"/>
      <c r="AY1039" s="179"/>
      <c r="AZ1039" s="179"/>
      <c r="BA1039" s="179"/>
      <c r="BB1039" s="179"/>
      <c r="BC1039" s="179"/>
    </row>
    <row r="1040" spans="28:55" x14ac:dyDescent="0.25">
      <c r="AB1040" s="179"/>
      <c r="AC1040" s="179"/>
      <c r="AD1040" s="179"/>
      <c r="AE1040" s="179"/>
      <c r="AF1040" s="179"/>
      <c r="AG1040" s="179"/>
      <c r="AH1040" s="179"/>
      <c r="AI1040" s="179"/>
      <c r="AJ1040" s="179"/>
      <c r="AK1040" s="179"/>
      <c r="AL1040" s="179"/>
      <c r="AM1040" s="179"/>
      <c r="AN1040" s="179"/>
      <c r="AO1040" s="179"/>
      <c r="AP1040" s="179"/>
      <c r="AQ1040" s="179"/>
      <c r="AR1040" s="179"/>
      <c r="AS1040" s="179"/>
      <c r="AT1040" s="179"/>
      <c r="AU1040" s="179"/>
      <c r="AV1040" s="179"/>
      <c r="AW1040" s="179"/>
      <c r="AX1040" s="179"/>
      <c r="AY1040" s="179"/>
      <c r="AZ1040" s="179"/>
      <c r="BA1040" s="179"/>
      <c r="BB1040" s="179"/>
      <c r="BC1040" s="179"/>
    </row>
    <row r="1041" spans="28:55" x14ac:dyDescent="0.25">
      <c r="AB1041" s="179"/>
      <c r="AC1041" s="179"/>
      <c r="AD1041" s="179"/>
      <c r="AE1041" s="179"/>
      <c r="AF1041" s="179"/>
      <c r="AG1041" s="179"/>
      <c r="AH1041" s="179"/>
      <c r="AI1041" s="179"/>
      <c r="AJ1041" s="179"/>
      <c r="AK1041" s="179"/>
      <c r="AL1041" s="179"/>
      <c r="AM1041" s="179"/>
      <c r="AN1041" s="179"/>
      <c r="AO1041" s="179"/>
      <c r="AP1041" s="179"/>
      <c r="AQ1041" s="179"/>
      <c r="AR1041" s="179"/>
      <c r="AS1041" s="179"/>
      <c r="AT1041" s="179"/>
      <c r="AU1041" s="179"/>
      <c r="AV1041" s="179"/>
      <c r="AW1041" s="179"/>
      <c r="AX1041" s="179"/>
      <c r="AY1041" s="179"/>
      <c r="AZ1041" s="179"/>
      <c r="BA1041" s="179"/>
      <c r="BB1041" s="179"/>
      <c r="BC1041" s="179"/>
    </row>
    <row r="1042" spans="28:55" x14ac:dyDescent="0.25">
      <c r="AB1042" s="179"/>
      <c r="AC1042" s="179"/>
      <c r="AD1042" s="179"/>
      <c r="AE1042" s="179"/>
      <c r="AF1042" s="179"/>
      <c r="AG1042" s="179"/>
      <c r="AH1042" s="179"/>
      <c r="AI1042" s="179"/>
      <c r="AJ1042" s="179"/>
      <c r="AK1042" s="179"/>
      <c r="AL1042" s="179"/>
      <c r="AM1042" s="179"/>
      <c r="AN1042" s="179"/>
      <c r="AO1042" s="179"/>
      <c r="AP1042" s="179"/>
      <c r="AQ1042" s="179"/>
      <c r="AR1042" s="179"/>
      <c r="AS1042" s="179"/>
      <c r="AT1042" s="179"/>
      <c r="AU1042" s="179"/>
      <c r="AV1042" s="179"/>
      <c r="AW1042" s="179"/>
      <c r="AX1042" s="179"/>
      <c r="AY1042" s="179"/>
      <c r="AZ1042" s="179"/>
      <c r="BA1042" s="179"/>
      <c r="BB1042" s="179"/>
      <c r="BC1042" s="179"/>
    </row>
    <row r="1043" spans="28:55" x14ac:dyDescent="0.25">
      <c r="AB1043" s="179"/>
      <c r="AC1043" s="179"/>
      <c r="AD1043" s="179"/>
      <c r="AE1043" s="179"/>
      <c r="AF1043" s="179"/>
      <c r="AG1043" s="179"/>
      <c r="AH1043" s="179"/>
      <c r="AI1043" s="179"/>
      <c r="AJ1043" s="179"/>
      <c r="AK1043" s="179"/>
      <c r="AL1043" s="179"/>
      <c r="AM1043" s="179"/>
      <c r="AN1043" s="179"/>
      <c r="AO1043" s="179"/>
      <c r="AP1043" s="179"/>
      <c r="AQ1043" s="179"/>
      <c r="AR1043" s="179"/>
      <c r="AS1043" s="179"/>
      <c r="AT1043" s="179"/>
      <c r="AU1043" s="179"/>
      <c r="AV1043" s="179"/>
      <c r="AW1043" s="179"/>
      <c r="AX1043" s="179"/>
      <c r="AY1043" s="179"/>
      <c r="AZ1043" s="179"/>
      <c r="BA1043" s="179"/>
      <c r="BB1043" s="179"/>
      <c r="BC1043" s="179"/>
    </row>
    <row r="1044" spans="28:55" x14ac:dyDescent="0.25">
      <c r="AB1044" s="179"/>
      <c r="AC1044" s="179"/>
      <c r="AD1044" s="179"/>
      <c r="AE1044" s="179"/>
      <c r="AF1044" s="179"/>
      <c r="AG1044" s="179"/>
      <c r="AH1044" s="179"/>
      <c r="AI1044" s="179"/>
      <c r="AJ1044" s="179"/>
      <c r="AK1044" s="179"/>
      <c r="AL1044" s="179"/>
      <c r="AM1044" s="179"/>
      <c r="AN1044" s="179"/>
      <c r="AO1044" s="179"/>
      <c r="AP1044" s="179"/>
      <c r="AQ1044" s="179"/>
      <c r="AR1044" s="179"/>
      <c r="AS1044" s="179"/>
      <c r="AT1044" s="179"/>
      <c r="AU1044" s="179"/>
      <c r="AV1044" s="179"/>
      <c r="AW1044" s="179"/>
      <c r="AX1044" s="179"/>
      <c r="AY1044" s="179"/>
      <c r="AZ1044" s="179"/>
      <c r="BA1044" s="179"/>
      <c r="BB1044" s="179"/>
      <c r="BC1044" s="179"/>
    </row>
    <row r="1045" spans="28:55" x14ac:dyDescent="0.25">
      <c r="AB1045" s="179"/>
      <c r="AC1045" s="179"/>
      <c r="AD1045" s="179"/>
      <c r="AE1045" s="179"/>
      <c r="AF1045" s="179"/>
      <c r="AG1045" s="179"/>
      <c r="AH1045" s="179"/>
      <c r="AI1045" s="179"/>
      <c r="AJ1045" s="179"/>
      <c r="AK1045" s="179"/>
      <c r="AL1045" s="179"/>
      <c r="AM1045" s="179"/>
      <c r="AN1045" s="179"/>
      <c r="AO1045" s="179"/>
      <c r="AP1045" s="179"/>
      <c r="AQ1045" s="179"/>
      <c r="AR1045" s="179"/>
      <c r="AS1045" s="179"/>
      <c r="AT1045" s="179"/>
      <c r="AU1045" s="179"/>
      <c r="AV1045" s="179"/>
      <c r="AW1045" s="179"/>
      <c r="AX1045" s="179"/>
      <c r="AY1045" s="179"/>
      <c r="AZ1045" s="179"/>
      <c r="BA1045" s="179"/>
      <c r="BB1045" s="179"/>
      <c r="BC1045" s="179"/>
    </row>
    <row r="1046" spans="28:55" x14ac:dyDescent="0.25">
      <c r="AB1046" s="179"/>
      <c r="AC1046" s="179"/>
      <c r="AD1046" s="179"/>
      <c r="AE1046" s="179"/>
      <c r="AF1046" s="179"/>
      <c r="AG1046" s="179"/>
      <c r="AH1046" s="179"/>
      <c r="AI1046" s="179"/>
      <c r="AJ1046" s="179"/>
      <c r="AK1046" s="179"/>
      <c r="AL1046" s="179"/>
      <c r="AM1046" s="179"/>
      <c r="AN1046" s="179"/>
      <c r="AO1046" s="179"/>
      <c r="AP1046" s="179"/>
      <c r="AQ1046" s="179"/>
      <c r="AR1046" s="179"/>
      <c r="AS1046" s="179"/>
      <c r="AT1046" s="179"/>
      <c r="AU1046" s="179"/>
      <c r="AV1046" s="179"/>
      <c r="AW1046" s="179"/>
      <c r="AX1046" s="179"/>
      <c r="AY1046" s="179"/>
      <c r="AZ1046" s="179"/>
      <c r="BA1046" s="179"/>
      <c r="BB1046" s="179"/>
      <c r="BC1046" s="179"/>
    </row>
    <row r="1047" spans="28:55" x14ac:dyDescent="0.25">
      <c r="AB1047" s="179"/>
      <c r="AC1047" s="179"/>
      <c r="AD1047" s="179"/>
      <c r="AE1047" s="179"/>
      <c r="AF1047" s="179"/>
      <c r="AG1047" s="179"/>
      <c r="AH1047" s="179"/>
      <c r="AI1047" s="179"/>
      <c r="AJ1047" s="179"/>
      <c r="AK1047" s="179"/>
      <c r="AL1047" s="179"/>
      <c r="AM1047" s="179"/>
      <c r="AN1047" s="179"/>
      <c r="AO1047" s="179"/>
      <c r="AP1047" s="179"/>
      <c r="AQ1047" s="179"/>
      <c r="AR1047" s="179"/>
      <c r="AS1047" s="179"/>
      <c r="AT1047" s="179"/>
      <c r="AU1047" s="179"/>
      <c r="AV1047" s="179"/>
      <c r="AW1047" s="179"/>
      <c r="AX1047" s="179"/>
      <c r="AY1047" s="179"/>
      <c r="AZ1047" s="179"/>
      <c r="BA1047" s="179"/>
      <c r="BB1047" s="179"/>
      <c r="BC1047" s="179"/>
    </row>
    <row r="1048" spans="28:55" x14ac:dyDescent="0.25">
      <c r="AB1048" s="179"/>
      <c r="AC1048" s="179"/>
      <c r="AD1048" s="179"/>
      <c r="AE1048" s="179"/>
      <c r="AF1048" s="179"/>
      <c r="AG1048" s="179"/>
      <c r="AH1048" s="179"/>
      <c r="AI1048" s="179"/>
      <c r="AJ1048" s="179"/>
      <c r="AK1048" s="179"/>
      <c r="AL1048" s="179"/>
      <c r="AM1048" s="179"/>
      <c r="AN1048" s="179"/>
      <c r="AO1048" s="179"/>
      <c r="AP1048" s="179"/>
      <c r="AQ1048" s="179"/>
      <c r="AR1048" s="179"/>
      <c r="AS1048" s="179"/>
      <c r="AT1048" s="179"/>
      <c r="AU1048" s="179"/>
      <c r="AV1048" s="179"/>
      <c r="AW1048" s="179"/>
      <c r="AX1048" s="179"/>
      <c r="AY1048" s="179"/>
      <c r="AZ1048" s="179"/>
      <c r="BA1048" s="179"/>
      <c r="BB1048" s="179"/>
      <c r="BC1048" s="179"/>
    </row>
    <row r="1049" spans="28:55" x14ac:dyDescent="0.25">
      <c r="AB1049" s="179"/>
      <c r="AC1049" s="179"/>
      <c r="AD1049" s="179"/>
      <c r="AE1049" s="179"/>
      <c r="AF1049" s="179"/>
      <c r="AG1049" s="179"/>
      <c r="AH1049" s="179"/>
      <c r="AI1049" s="179"/>
      <c r="AJ1049" s="179"/>
      <c r="AK1049" s="179"/>
      <c r="AL1049" s="179"/>
      <c r="AM1049" s="179"/>
      <c r="AN1049" s="179"/>
      <c r="AO1049" s="179"/>
      <c r="AP1049" s="179"/>
      <c r="AQ1049" s="179"/>
      <c r="AR1049" s="179"/>
      <c r="AS1049" s="179"/>
      <c r="AT1049" s="179"/>
      <c r="AU1049" s="179"/>
      <c r="AV1049" s="179"/>
      <c r="AW1049" s="179"/>
      <c r="AX1049" s="179"/>
      <c r="AY1049" s="179"/>
      <c r="AZ1049" s="179"/>
      <c r="BA1049" s="179"/>
      <c r="BB1049" s="179"/>
      <c r="BC1049" s="179"/>
    </row>
    <row r="1050" spans="28:55" x14ac:dyDescent="0.25">
      <c r="AB1050" s="179"/>
      <c r="AC1050" s="179"/>
      <c r="AD1050" s="179"/>
      <c r="AE1050" s="179"/>
      <c r="AF1050" s="179"/>
      <c r="AG1050" s="179"/>
      <c r="AH1050" s="179"/>
      <c r="AI1050" s="179"/>
      <c r="AJ1050" s="179"/>
      <c r="AK1050" s="179"/>
      <c r="AL1050" s="179"/>
      <c r="AM1050" s="179"/>
      <c r="AN1050" s="179"/>
      <c r="AO1050" s="179"/>
      <c r="AP1050" s="179"/>
      <c r="AQ1050" s="179"/>
      <c r="AR1050" s="179"/>
      <c r="AS1050" s="179"/>
      <c r="AT1050" s="179"/>
      <c r="AU1050" s="179"/>
      <c r="AV1050" s="179"/>
      <c r="AW1050" s="179"/>
      <c r="AX1050" s="179"/>
      <c r="AY1050" s="179"/>
      <c r="AZ1050" s="179"/>
      <c r="BA1050" s="179"/>
      <c r="BB1050" s="179"/>
      <c r="BC1050" s="179"/>
    </row>
    <row r="1051" spans="28:55" x14ac:dyDescent="0.25">
      <c r="AB1051" s="179"/>
      <c r="AC1051" s="179"/>
      <c r="AD1051" s="179"/>
      <c r="AE1051" s="179"/>
      <c r="AF1051" s="179"/>
      <c r="AG1051" s="179"/>
      <c r="AH1051" s="179"/>
      <c r="AI1051" s="179"/>
      <c r="AJ1051" s="179"/>
      <c r="AK1051" s="179"/>
      <c r="AL1051" s="179"/>
      <c r="AM1051" s="179"/>
      <c r="AN1051" s="179"/>
      <c r="AO1051" s="179"/>
      <c r="AP1051" s="179"/>
      <c r="AQ1051" s="179"/>
      <c r="AR1051" s="179"/>
      <c r="AS1051" s="179"/>
      <c r="AT1051" s="179"/>
      <c r="AU1051" s="179"/>
      <c r="AV1051" s="179"/>
      <c r="AW1051" s="179"/>
      <c r="AX1051" s="179"/>
      <c r="AY1051" s="179"/>
      <c r="AZ1051" s="179"/>
      <c r="BA1051" s="179"/>
      <c r="BB1051" s="179"/>
      <c r="BC1051" s="179"/>
    </row>
    <row r="1052" spans="28:55" x14ac:dyDescent="0.25">
      <c r="AB1052" s="179"/>
      <c r="AC1052" s="179"/>
      <c r="AD1052" s="179"/>
      <c r="AE1052" s="179"/>
      <c r="AF1052" s="179"/>
      <c r="AG1052" s="179"/>
      <c r="AH1052" s="179"/>
      <c r="AI1052" s="179"/>
      <c r="AJ1052" s="179"/>
      <c r="AK1052" s="179"/>
      <c r="AL1052" s="179"/>
      <c r="AM1052" s="179"/>
      <c r="AN1052" s="179"/>
      <c r="AO1052" s="179"/>
      <c r="AP1052" s="179"/>
      <c r="AQ1052" s="179"/>
      <c r="AR1052" s="179"/>
      <c r="AS1052" s="179"/>
      <c r="AT1052" s="179"/>
      <c r="AU1052" s="179"/>
      <c r="AV1052" s="179"/>
      <c r="AW1052" s="179"/>
      <c r="AX1052" s="179"/>
      <c r="AY1052" s="179"/>
      <c r="AZ1052" s="179"/>
      <c r="BA1052" s="179"/>
      <c r="BB1052" s="179"/>
      <c r="BC1052" s="179"/>
    </row>
    <row r="1053" spans="28:55" x14ac:dyDescent="0.25">
      <c r="AB1053" s="179"/>
      <c r="AC1053" s="179"/>
      <c r="AD1053" s="179"/>
      <c r="AE1053" s="179"/>
      <c r="AF1053" s="179"/>
      <c r="AG1053" s="179"/>
      <c r="AH1053" s="179"/>
      <c r="AI1053" s="179"/>
      <c r="AJ1053" s="179"/>
      <c r="AK1053" s="179"/>
      <c r="AL1053" s="179"/>
      <c r="AM1053" s="179"/>
      <c r="AN1053" s="179"/>
      <c r="AO1053" s="179"/>
      <c r="AP1053" s="179"/>
      <c r="AQ1053" s="179"/>
      <c r="AR1053" s="179"/>
      <c r="AS1053" s="179"/>
      <c r="AT1053" s="179"/>
      <c r="AU1053" s="179"/>
      <c r="AV1053" s="179"/>
      <c r="AW1053" s="179"/>
      <c r="AX1053" s="179"/>
      <c r="AY1053" s="179"/>
      <c r="AZ1053" s="179"/>
      <c r="BA1053" s="179"/>
      <c r="BB1053" s="179"/>
      <c r="BC1053" s="179"/>
    </row>
    <row r="1054" spans="28:55" x14ac:dyDescent="0.25">
      <c r="AB1054" s="179"/>
      <c r="AC1054" s="179"/>
      <c r="AD1054" s="179"/>
      <c r="AE1054" s="179"/>
      <c r="AF1054" s="179"/>
      <c r="AG1054" s="179"/>
      <c r="AH1054" s="179"/>
      <c r="AI1054" s="179"/>
      <c r="AJ1054" s="179"/>
      <c r="AK1054" s="179"/>
      <c r="AL1054" s="179"/>
      <c r="AM1054" s="179"/>
      <c r="AN1054" s="179"/>
      <c r="AO1054" s="179"/>
      <c r="AP1054" s="179"/>
      <c r="AQ1054" s="179"/>
      <c r="AR1054" s="179"/>
      <c r="AS1054" s="179"/>
      <c r="AT1054" s="179"/>
      <c r="AU1054" s="179"/>
      <c r="AV1054" s="179"/>
      <c r="AW1054" s="179"/>
      <c r="AX1054" s="179"/>
      <c r="AY1054" s="179"/>
      <c r="AZ1054" s="179"/>
      <c r="BA1054" s="179"/>
      <c r="BB1054" s="179"/>
      <c r="BC1054" s="179"/>
    </row>
    <row r="1055" spans="28:55" x14ac:dyDescent="0.25">
      <c r="AB1055" s="179"/>
      <c r="AC1055" s="179"/>
      <c r="AD1055" s="179"/>
      <c r="AE1055" s="179"/>
      <c r="AF1055" s="179"/>
      <c r="AG1055" s="179"/>
      <c r="AH1055" s="179"/>
      <c r="AI1055" s="179"/>
      <c r="AJ1055" s="179"/>
      <c r="AK1055" s="179"/>
      <c r="AL1055" s="179"/>
      <c r="AM1055" s="179"/>
      <c r="AN1055" s="179"/>
      <c r="AO1055" s="179"/>
      <c r="AP1055" s="179"/>
      <c r="AQ1055" s="179"/>
      <c r="AR1055" s="179"/>
      <c r="AS1055" s="179"/>
      <c r="AT1055" s="179"/>
      <c r="AU1055" s="179"/>
      <c r="AV1055" s="179"/>
      <c r="AW1055" s="179"/>
      <c r="AX1055" s="179"/>
      <c r="AY1055" s="179"/>
      <c r="AZ1055" s="179"/>
      <c r="BA1055" s="179"/>
      <c r="BB1055" s="179"/>
      <c r="BC1055" s="179"/>
    </row>
    <row r="1056" spans="28:55" x14ac:dyDescent="0.25">
      <c r="AB1056" s="179"/>
      <c r="AC1056" s="179"/>
      <c r="AD1056" s="179"/>
      <c r="AE1056" s="179"/>
      <c r="AF1056" s="179"/>
      <c r="AG1056" s="179"/>
      <c r="AH1056" s="179"/>
      <c r="AI1056" s="179"/>
      <c r="AJ1056" s="179"/>
      <c r="AK1056" s="179"/>
      <c r="AL1056" s="179"/>
      <c r="AM1056" s="179"/>
      <c r="AN1056" s="179"/>
      <c r="AO1056" s="179"/>
      <c r="AP1056" s="179"/>
      <c r="AQ1056" s="179"/>
      <c r="AR1056" s="179"/>
      <c r="AS1056" s="179"/>
      <c r="AT1056" s="179"/>
      <c r="AU1056" s="179"/>
      <c r="AV1056" s="179"/>
      <c r="AW1056" s="179"/>
      <c r="AX1056" s="179"/>
      <c r="AY1056" s="179"/>
      <c r="AZ1056" s="179"/>
      <c r="BA1056" s="179"/>
      <c r="BB1056" s="179"/>
      <c r="BC1056" s="179"/>
    </row>
    <row r="1057" spans="28:55" x14ac:dyDescent="0.25">
      <c r="AB1057" s="179"/>
      <c r="AC1057" s="179"/>
      <c r="AD1057" s="179"/>
      <c r="AE1057" s="179"/>
      <c r="AF1057" s="179"/>
      <c r="AG1057" s="179"/>
      <c r="AH1057" s="179"/>
      <c r="AI1057" s="179"/>
      <c r="AJ1057" s="179"/>
      <c r="AK1057" s="179"/>
      <c r="AL1057" s="179"/>
      <c r="AM1057" s="179"/>
      <c r="AN1057" s="179"/>
      <c r="AO1057" s="179"/>
      <c r="AP1057" s="179"/>
      <c r="AQ1057" s="179"/>
      <c r="AR1057" s="179"/>
      <c r="AS1057" s="179"/>
      <c r="AT1057" s="179"/>
      <c r="AU1057" s="179"/>
      <c r="AV1057" s="179"/>
      <c r="AW1057" s="179"/>
      <c r="AX1057" s="179"/>
      <c r="AY1057" s="179"/>
      <c r="AZ1057" s="179"/>
      <c r="BA1057" s="179"/>
      <c r="BB1057" s="179"/>
      <c r="BC1057" s="179"/>
    </row>
    <row r="1058" spans="28:55" x14ac:dyDescent="0.25">
      <c r="AB1058" s="179"/>
      <c r="AC1058" s="179"/>
      <c r="AD1058" s="179"/>
      <c r="AE1058" s="179"/>
      <c r="AF1058" s="179"/>
      <c r="AG1058" s="179"/>
      <c r="AH1058" s="179"/>
      <c r="AI1058" s="179"/>
      <c r="AJ1058" s="179"/>
      <c r="AK1058" s="179"/>
      <c r="AL1058" s="179"/>
      <c r="AM1058" s="179"/>
      <c r="AN1058" s="179"/>
      <c r="AO1058" s="179"/>
      <c r="AP1058" s="179"/>
      <c r="AQ1058" s="179"/>
      <c r="AR1058" s="179"/>
      <c r="AS1058" s="179"/>
      <c r="AT1058" s="179"/>
      <c r="AU1058" s="179"/>
      <c r="AV1058" s="179"/>
      <c r="AW1058" s="179"/>
      <c r="AX1058" s="179"/>
      <c r="AY1058" s="179"/>
      <c r="AZ1058" s="179"/>
      <c r="BA1058" s="179"/>
      <c r="BB1058" s="179"/>
      <c r="BC1058" s="179"/>
    </row>
    <row r="1059" spans="28:55" x14ac:dyDescent="0.25">
      <c r="AB1059" s="179"/>
      <c r="AC1059" s="179"/>
      <c r="AD1059" s="179"/>
      <c r="AE1059" s="179"/>
      <c r="AF1059" s="179"/>
      <c r="AG1059" s="179"/>
      <c r="AH1059" s="179"/>
      <c r="AI1059" s="179"/>
      <c r="AJ1059" s="179"/>
      <c r="AK1059" s="179"/>
      <c r="AL1059" s="179"/>
      <c r="AM1059" s="179"/>
      <c r="AN1059" s="179"/>
      <c r="AO1059" s="179"/>
      <c r="AP1059" s="179"/>
      <c r="AQ1059" s="179"/>
      <c r="AR1059" s="179"/>
      <c r="AS1059" s="179"/>
      <c r="AT1059" s="179"/>
      <c r="AU1059" s="179"/>
      <c r="AV1059" s="179"/>
      <c r="AW1059" s="179"/>
      <c r="AX1059" s="179"/>
      <c r="AY1059" s="179"/>
      <c r="AZ1059" s="179"/>
      <c r="BA1059" s="179"/>
      <c r="BB1059" s="179"/>
      <c r="BC1059" s="179"/>
    </row>
    <row r="1060" spans="28:55" x14ac:dyDescent="0.25">
      <c r="AB1060" s="179"/>
      <c r="AC1060" s="179"/>
      <c r="AD1060" s="179"/>
      <c r="AE1060" s="179"/>
      <c r="AF1060" s="179"/>
      <c r="AG1060" s="179"/>
      <c r="AH1060" s="179"/>
      <c r="AI1060" s="179"/>
      <c r="AJ1060" s="179"/>
      <c r="AK1060" s="179"/>
      <c r="AL1060" s="179"/>
      <c r="AM1060" s="179"/>
      <c r="AN1060" s="179"/>
      <c r="AO1060" s="179"/>
      <c r="AP1060" s="179"/>
      <c r="AQ1060" s="179"/>
      <c r="AR1060" s="179"/>
      <c r="AS1060" s="179"/>
      <c r="AT1060" s="179"/>
      <c r="AU1060" s="179"/>
      <c r="AV1060" s="179"/>
      <c r="AW1060" s="179"/>
      <c r="AX1060" s="179"/>
      <c r="AY1060" s="179"/>
      <c r="AZ1060" s="179"/>
      <c r="BA1060" s="179"/>
      <c r="BB1060" s="179"/>
      <c r="BC1060" s="179"/>
    </row>
    <row r="1061" spans="28:55" x14ac:dyDescent="0.25">
      <c r="AB1061" s="179"/>
      <c r="AC1061" s="179"/>
      <c r="AD1061" s="179"/>
      <c r="AE1061" s="179"/>
      <c r="AF1061" s="179"/>
      <c r="AG1061" s="179"/>
      <c r="AH1061" s="179"/>
      <c r="AI1061" s="179"/>
      <c r="AJ1061" s="179"/>
      <c r="AK1061" s="179"/>
      <c r="AL1061" s="179"/>
      <c r="AM1061" s="179"/>
      <c r="AN1061" s="179"/>
      <c r="AO1061" s="179"/>
      <c r="AP1061" s="179"/>
      <c r="AQ1061" s="179"/>
      <c r="AR1061" s="179"/>
      <c r="AS1061" s="179"/>
      <c r="AT1061" s="179"/>
      <c r="AU1061" s="179"/>
      <c r="AV1061" s="179"/>
      <c r="AW1061" s="179"/>
      <c r="AX1061" s="179"/>
      <c r="AY1061" s="179"/>
      <c r="AZ1061" s="179"/>
      <c r="BA1061" s="179"/>
      <c r="BB1061" s="179"/>
      <c r="BC1061" s="179"/>
    </row>
    <row r="1062" spans="28:55" x14ac:dyDescent="0.25">
      <c r="AB1062" s="179"/>
      <c r="AC1062" s="179"/>
      <c r="AD1062" s="179"/>
      <c r="AE1062" s="179"/>
      <c r="AF1062" s="179"/>
      <c r="AG1062" s="179"/>
      <c r="AH1062" s="179"/>
      <c r="AI1062" s="179"/>
      <c r="AJ1062" s="179"/>
      <c r="AK1062" s="179"/>
      <c r="AL1062" s="179"/>
      <c r="AM1062" s="179"/>
      <c r="AN1062" s="179"/>
      <c r="AO1062" s="179"/>
      <c r="AP1062" s="179"/>
      <c r="AQ1062" s="179"/>
      <c r="AR1062" s="179"/>
      <c r="AS1062" s="179"/>
      <c r="AT1062" s="179"/>
      <c r="AU1062" s="179"/>
      <c r="AV1062" s="179"/>
      <c r="AW1062" s="179"/>
      <c r="AX1062" s="179"/>
      <c r="AY1062" s="179"/>
      <c r="AZ1062" s="179"/>
      <c r="BA1062" s="179"/>
      <c r="BB1062" s="179"/>
      <c r="BC1062" s="179"/>
    </row>
    <row r="1063" spans="28:55" x14ac:dyDescent="0.25">
      <c r="AB1063" s="179"/>
      <c r="AC1063" s="179"/>
      <c r="AD1063" s="179"/>
      <c r="AE1063" s="179"/>
      <c r="AF1063" s="179"/>
      <c r="AG1063" s="179"/>
      <c r="AH1063" s="179"/>
      <c r="AI1063" s="179"/>
      <c r="AJ1063" s="179"/>
      <c r="AK1063" s="179"/>
      <c r="AL1063" s="179"/>
      <c r="AM1063" s="179"/>
      <c r="AN1063" s="179"/>
      <c r="AO1063" s="179"/>
      <c r="AP1063" s="179"/>
      <c r="AQ1063" s="179"/>
      <c r="AR1063" s="179"/>
      <c r="AS1063" s="179"/>
      <c r="AT1063" s="179"/>
      <c r="AU1063" s="179"/>
      <c r="AV1063" s="179"/>
      <c r="AW1063" s="179"/>
      <c r="AX1063" s="179"/>
      <c r="AY1063" s="179"/>
      <c r="AZ1063" s="179"/>
      <c r="BA1063" s="179"/>
      <c r="BB1063" s="179"/>
      <c r="BC1063" s="179"/>
    </row>
    <row r="1064" spans="28:55" x14ac:dyDescent="0.25">
      <c r="AB1064" s="179"/>
      <c r="AC1064" s="179"/>
      <c r="AD1064" s="179"/>
      <c r="AE1064" s="179"/>
      <c r="AF1064" s="179"/>
      <c r="AG1064" s="179"/>
      <c r="AH1064" s="179"/>
      <c r="AI1064" s="179"/>
      <c r="AJ1064" s="179"/>
      <c r="AK1064" s="179"/>
      <c r="AL1064" s="179"/>
      <c r="AM1064" s="179"/>
      <c r="AN1064" s="179"/>
      <c r="AO1064" s="179"/>
      <c r="AP1064" s="179"/>
      <c r="AQ1064" s="179"/>
      <c r="AR1064" s="179"/>
      <c r="AS1064" s="179"/>
      <c r="AT1064" s="179"/>
      <c r="AU1064" s="179"/>
      <c r="AV1064" s="179"/>
      <c r="AW1064" s="179"/>
      <c r="AX1064" s="179"/>
      <c r="AY1064" s="179"/>
      <c r="AZ1064" s="179"/>
      <c r="BA1064" s="179"/>
      <c r="BB1064" s="179"/>
      <c r="BC1064" s="179"/>
    </row>
    <row r="1065" spans="28:55" x14ac:dyDescent="0.25">
      <c r="AB1065" s="179"/>
      <c r="AC1065" s="179"/>
      <c r="AD1065" s="179"/>
      <c r="AE1065" s="179"/>
      <c r="AF1065" s="179"/>
      <c r="AG1065" s="179"/>
      <c r="AH1065" s="179"/>
      <c r="AI1065" s="179"/>
      <c r="AJ1065" s="179"/>
      <c r="AK1065" s="179"/>
      <c r="AL1065" s="179"/>
      <c r="AM1065" s="179"/>
      <c r="AN1065" s="179"/>
      <c r="AO1065" s="179"/>
      <c r="AP1065" s="179"/>
      <c r="AQ1065" s="179"/>
      <c r="AR1065" s="179"/>
      <c r="AS1065" s="179"/>
      <c r="AT1065" s="179"/>
      <c r="AU1065" s="179"/>
      <c r="AV1065" s="179"/>
      <c r="AW1065" s="179"/>
      <c r="AX1065" s="179"/>
      <c r="AY1065" s="179"/>
      <c r="AZ1065" s="179"/>
      <c r="BA1065" s="179"/>
      <c r="BB1065" s="179"/>
      <c r="BC1065" s="179"/>
    </row>
    <row r="1066" spans="28:55" x14ac:dyDescent="0.25">
      <c r="AB1066" s="179"/>
      <c r="AC1066" s="179"/>
      <c r="AD1066" s="179"/>
      <c r="AE1066" s="179"/>
      <c r="AF1066" s="179"/>
      <c r="AG1066" s="179"/>
      <c r="AH1066" s="179"/>
      <c r="AI1066" s="179"/>
      <c r="AJ1066" s="179"/>
      <c r="AK1066" s="179"/>
      <c r="AL1066" s="179"/>
      <c r="AM1066" s="179"/>
      <c r="AN1066" s="179"/>
      <c r="AO1066" s="179"/>
      <c r="AP1066" s="179"/>
      <c r="AQ1066" s="179"/>
      <c r="AR1066" s="179"/>
      <c r="AS1066" s="179"/>
      <c r="AT1066" s="179"/>
      <c r="AU1066" s="179"/>
      <c r="AV1066" s="179"/>
      <c r="AW1066" s="179"/>
      <c r="AX1066" s="179"/>
      <c r="AY1066" s="179"/>
      <c r="AZ1066" s="179"/>
      <c r="BA1066" s="179"/>
      <c r="BB1066" s="179"/>
      <c r="BC1066" s="179"/>
    </row>
    <row r="1067" spans="28:55" x14ac:dyDescent="0.25">
      <c r="AB1067" s="179"/>
      <c r="AC1067" s="179"/>
      <c r="AD1067" s="179"/>
      <c r="AE1067" s="179"/>
      <c r="AF1067" s="179"/>
      <c r="AG1067" s="179"/>
      <c r="AH1067" s="179"/>
      <c r="AI1067" s="179"/>
      <c r="AJ1067" s="179"/>
      <c r="AK1067" s="179"/>
      <c r="AL1067" s="179"/>
      <c r="AM1067" s="179"/>
      <c r="AN1067" s="179"/>
      <c r="AO1067" s="179"/>
      <c r="AP1067" s="179"/>
      <c r="AQ1067" s="179"/>
      <c r="AR1067" s="179"/>
      <c r="AS1067" s="179"/>
      <c r="AT1067" s="179"/>
      <c r="AU1067" s="179"/>
      <c r="AV1067" s="179"/>
      <c r="AW1067" s="179"/>
      <c r="AX1067" s="179"/>
      <c r="AY1067" s="179"/>
      <c r="AZ1067" s="179"/>
      <c r="BA1067" s="179"/>
      <c r="BB1067" s="179"/>
      <c r="BC1067" s="179"/>
    </row>
    <row r="1068" spans="28:55" x14ac:dyDescent="0.25">
      <c r="AB1068" s="179"/>
      <c r="AC1068" s="179"/>
      <c r="AD1068" s="179"/>
      <c r="AE1068" s="179"/>
      <c r="AF1068" s="179"/>
      <c r="AG1068" s="179"/>
      <c r="AH1068" s="179"/>
      <c r="AI1068" s="179"/>
      <c r="AJ1068" s="179"/>
      <c r="AK1068" s="179"/>
      <c r="AL1068" s="179"/>
      <c r="AM1068" s="179"/>
      <c r="AN1068" s="179"/>
      <c r="AO1068" s="179"/>
      <c r="AP1068" s="179"/>
      <c r="AQ1068" s="179"/>
      <c r="AR1068" s="179"/>
      <c r="AS1068" s="179"/>
      <c r="AT1068" s="179"/>
      <c r="AU1068" s="179"/>
      <c r="AV1068" s="179"/>
      <c r="AW1068" s="179"/>
      <c r="AX1068" s="179"/>
      <c r="AY1068" s="179"/>
      <c r="AZ1068" s="179"/>
      <c r="BA1068" s="179"/>
      <c r="BB1068" s="179"/>
      <c r="BC1068" s="179"/>
    </row>
    <row r="1069" spans="28:55" x14ac:dyDescent="0.25">
      <c r="AB1069" s="179"/>
      <c r="AC1069" s="179"/>
      <c r="AD1069" s="179"/>
      <c r="AE1069" s="179"/>
      <c r="AF1069" s="179"/>
      <c r="AG1069" s="179"/>
      <c r="AH1069" s="179"/>
      <c r="AI1069" s="179"/>
      <c r="AJ1069" s="179"/>
      <c r="AK1069" s="179"/>
      <c r="AL1069" s="179"/>
      <c r="AM1069" s="179"/>
      <c r="AN1069" s="179"/>
      <c r="AO1069" s="179"/>
      <c r="AP1069" s="179"/>
      <c r="AQ1069" s="179"/>
      <c r="AR1069" s="179"/>
      <c r="AS1069" s="179"/>
      <c r="AT1069" s="179"/>
      <c r="AU1069" s="179"/>
      <c r="AV1069" s="179"/>
      <c r="AW1069" s="179"/>
      <c r="AX1069" s="179"/>
      <c r="AY1069" s="179"/>
      <c r="AZ1069" s="179"/>
      <c r="BA1069" s="179"/>
      <c r="BB1069" s="179"/>
      <c r="BC1069" s="179"/>
    </row>
    <row r="1070" spans="28:55" x14ac:dyDescent="0.25">
      <c r="AB1070" s="179"/>
      <c r="AC1070" s="179"/>
      <c r="AD1070" s="179"/>
      <c r="AE1070" s="179"/>
      <c r="AF1070" s="179"/>
      <c r="AG1070" s="179"/>
      <c r="AH1070" s="179"/>
      <c r="AI1070" s="179"/>
      <c r="AJ1070" s="179"/>
      <c r="AK1070" s="179"/>
      <c r="AL1070" s="179"/>
      <c r="AM1070" s="179"/>
      <c r="AN1070" s="179"/>
      <c r="AO1070" s="179"/>
      <c r="AP1070" s="179"/>
      <c r="AQ1070" s="179"/>
      <c r="AR1070" s="179"/>
      <c r="AS1070" s="179"/>
      <c r="AT1070" s="179"/>
      <c r="AU1070" s="179"/>
      <c r="AV1070" s="179"/>
      <c r="AW1070" s="179"/>
      <c r="AX1070" s="179"/>
      <c r="AY1070" s="179"/>
      <c r="AZ1070" s="179"/>
      <c r="BA1070" s="179"/>
      <c r="BB1070" s="179"/>
      <c r="BC1070" s="179"/>
    </row>
    <row r="1071" spans="28:55" x14ac:dyDescent="0.25">
      <c r="AB1071" s="179"/>
      <c r="AC1071" s="179"/>
      <c r="AD1071" s="179"/>
      <c r="AE1071" s="179"/>
      <c r="AF1071" s="179"/>
      <c r="AG1071" s="179"/>
      <c r="AH1071" s="179"/>
      <c r="AI1071" s="179"/>
      <c r="AJ1071" s="179"/>
      <c r="AK1071" s="179"/>
      <c r="AL1071" s="179"/>
      <c r="AM1071" s="179"/>
      <c r="AN1071" s="179"/>
      <c r="AO1071" s="179"/>
      <c r="AP1071" s="179"/>
      <c r="AQ1071" s="179"/>
      <c r="AR1071" s="179"/>
      <c r="AS1071" s="179"/>
      <c r="AT1071" s="179"/>
      <c r="AU1071" s="179"/>
      <c r="AV1071" s="179"/>
      <c r="AW1071" s="179"/>
      <c r="AX1071" s="179"/>
      <c r="AY1071" s="179"/>
      <c r="AZ1071" s="179"/>
      <c r="BA1071" s="179"/>
      <c r="BB1071" s="179"/>
      <c r="BC1071" s="179"/>
    </row>
    <row r="1072" spans="28:55" x14ac:dyDescent="0.25">
      <c r="AB1072" s="179"/>
      <c r="AC1072" s="179"/>
      <c r="AD1072" s="179"/>
      <c r="AE1072" s="179"/>
      <c r="AF1072" s="179"/>
      <c r="AG1072" s="179"/>
      <c r="AH1072" s="179"/>
      <c r="AI1072" s="179"/>
      <c r="AJ1072" s="179"/>
      <c r="AK1072" s="179"/>
      <c r="AL1072" s="179"/>
      <c r="AM1072" s="179"/>
      <c r="AN1072" s="179"/>
      <c r="AO1072" s="179"/>
      <c r="AP1072" s="179"/>
      <c r="AQ1072" s="179"/>
      <c r="AR1072" s="179"/>
      <c r="AS1072" s="179"/>
      <c r="AT1072" s="179"/>
      <c r="AU1072" s="179"/>
      <c r="AV1072" s="179"/>
      <c r="AW1072" s="179"/>
      <c r="AX1072" s="179"/>
      <c r="AY1072" s="179"/>
      <c r="AZ1072" s="179"/>
      <c r="BA1072" s="179"/>
      <c r="BB1072" s="179"/>
      <c r="BC1072" s="179"/>
    </row>
    <row r="1073" spans="28:55" x14ac:dyDescent="0.25">
      <c r="AB1073" s="179"/>
      <c r="AC1073" s="179"/>
      <c r="AD1073" s="179"/>
      <c r="AE1073" s="179"/>
      <c r="AF1073" s="179"/>
      <c r="AG1073" s="179"/>
      <c r="AH1073" s="179"/>
      <c r="AI1073" s="179"/>
      <c r="AJ1073" s="179"/>
      <c r="AK1073" s="179"/>
      <c r="AL1073" s="179"/>
      <c r="AM1073" s="179"/>
      <c r="AN1073" s="179"/>
      <c r="AO1073" s="179"/>
      <c r="AP1073" s="179"/>
      <c r="AQ1073" s="179"/>
      <c r="AR1073" s="179"/>
      <c r="AS1073" s="179"/>
      <c r="AT1073" s="179"/>
      <c r="AU1073" s="179"/>
      <c r="AV1073" s="179"/>
      <c r="AW1073" s="179"/>
      <c r="AX1073" s="179"/>
      <c r="AY1073" s="179"/>
      <c r="AZ1073" s="179"/>
      <c r="BA1073" s="179"/>
      <c r="BB1073" s="179"/>
      <c r="BC1073" s="179"/>
    </row>
    <row r="1074" spans="28:55" x14ac:dyDescent="0.25">
      <c r="AB1074" s="179"/>
      <c r="AC1074" s="179"/>
      <c r="AD1074" s="179"/>
      <c r="AE1074" s="179"/>
      <c r="AF1074" s="179"/>
      <c r="AG1074" s="179"/>
      <c r="AH1074" s="179"/>
      <c r="AI1074" s="179"/>
      <c r="AJ1074" s="179"/>
      <c r="AK1074" s="179"/>
      <c r="AL1074" s="179"/>
      <c r="AM1074" s="179"/>
      <c r="AN1074" s="179"/>
      <c r="AO1074" s="179"/>
      <c r="AP1074" s="179"/>
      <c r="AQ1074" s="179"/>
      <c r="AR1074" s="179"/>
      <c r="AS1074" s="179"/>
      <c r="AT1074" s="179"/>
      <c r="AU1074" s="179"/>
      <c r="AV1074" s="179"/>
      <c r="AW1074" s="179"/>
      <c r="AX1074" s="179"/>
      <c r="AY1074" s="179"/>
      <c r="AZ1074" s="179"/>
      <c r="BA1074" s="179"/>
      <c r="BB1074" s="179"/>
      <c r="BC1074" s="179"/>
    </row>
    <row r="1075" spans="28:55" x14ac:dyDescent="0.25">
      <c r="AB1075" s="179"/>
      <c r="AC1075" s="179"/>
      <c r="AD1075" s="179"/>
      <c r="AE1075" s="179"/>
      <c r="AF1075" s="179"/>
      <c r="AG1075" s="179"/>
      <c r="AH1075" s="179"/>
      <c r="AI1075" s="179"/>
      <c r="AJ1075" s="179"/>
      <c r="AK1075" s="179"/>
      <c r="AL1075" s="179"/>
      <c r="AM1075" s="179"/>
      <c r="AN1075" s="179"/>
      <c r="AO1075" s="179"/>
      <c r="AP1075" s="179"/>
      <c r="AQ1075" s="179"/>
      <c r="AR1075" s="179"/>
      <c r="AS1075" s="179"/>
      <c r="AT1075" s="179"/>
      <c r="AU1075" s="179"/>
      <c r="AV1075" s="179"/>
      <c r="AW1075" s="179"/>
      <c r="AX1075" s="179"/>
      <c r="AY1075" s="179"/>
      <c r="AZ1075" s="179"/>
      <c r="BA1075" s="179"/>
      <c r="BB1075" s="179"/>
      <c r="BC1075" s="179"/>
    </row>
    <row r="1076" spans="28:55" x14ac:dyDescent="0.25">
      <c r="AB1076" s="179"/>
      <c r="AC1076" s="179"/>
      <c r="AD1076" s="179"/>
      <c r="AE1076" s="179"/>
      <c r="AF1076" s="179"/>
      <c r="AG1076" s="179"/>
      <c r="AH1076" s="179"/>
      <c r="AI1076" s="179"/>
      <c r="AJ1076" s="179"/>
      <c r="AK1076" s="179"/>
      <c r="AL1076" s="179"/>
      <c r="AM1076" s="179"/>
      <c r="AN1076" s="179"/>
      <c r="AO1076" s="179"/>
      <c r="AP1076" s="179"/>
      <c r="AQ1076" s="179"/>
      <c r="AR1076" s="179"/>
      <c r="AS1076" s="179"/>
      <c r="AT1076" s="179"/>
      <c r="AU1076" s="179"/>
      <c r="AV1076" s="179"/>
      <c r="AW1076" s="179"/>
      <c r="AX1076" s="179"/>
      <c r="AY1076" s="179"/>
      <c r="AZ1076" s="179"/>
      <c r="BA1076" s="179"/>
      <c r="BB1076" s="179"/>
      <c r="BC1076" s="179"/>
    </row>
    <row r="1077" spans="28:55" x14ac:dyDescent="0.25">
      <c r="AB1077" s="179"/>
      <c r="AC1077" s="179"/>
      <c r="AD1077" s="179"/>
      <c r="AE1077" s="179"/>
      <c r="AF1077" s="179"/>
      <c r="AG1077" s="179"/>
      <c r="AH1077" s="179"/>
      <c r="AI1077" s="179"/>
      <c r="AJ1077" s="179"/>
      <c r="AK1077" s="179"/>
      <c r="AL1077" s="179"/>
      <c r="AM1077" s="179"/>
      <c r="AN1077" s="179"/>
      <c r="AO1077" s="179"/>
      <c r="AP1077" s="179"/>
      <c r="AQ1077" s="179"/>
      <c r="AR1077" s="179"/>
      <c r="AS1077" s="179"/>
      <c r="AT1077" s="179"/>
      <c r="AU1077" s="179"/>
      <c r="AV1077" s="179"/>
      <c r="AW1077" s="179"/>
      <c r="AX1077" s="179"/>
      <c r="AY1077" s="179"/>
      <c r="AZ1077" s="179"/>
      <c r="BA1077" s="179"/>
      <c r="BB1077" s="179"/>
      <c r="BC1077" s="179"/>
    </row>
    <row r="1078" spans="28:55" x14ac:dyDescent="0.25">
      <c r="AB1078" s="179"/>
      <c r="AC1078" s="179"/>
      <c r="AD1078" s="179"/>
      <c r="AE1078" s="179"/>
      <c r="AF1078" s="179"/>
      <c r="AG1078" s="179"/>
      <c r="AH1078" s="179"/>
      <c r="AI1078" s="179"/>
      <c r="AJ1078" s="179"/>
      <c r="AK1078" s="179"/>
      <c r="AL1078" s="179"/>
      <c r="AM1078" s="179"/>
      <c r="AN1078" s="179"/>
      <c r="AO1078" s="179"/>
      <c r="AP1078" s="179"/>
      <c r="AQ1078" s="179"/>
      <c r="AR1078" s="179"/>
      <c r="AS1078" s="179"/>
      <c r="AT1078" s="179"/>
      <c r="AU1078" s="179"/>
      <c r="AV1078" s="179"/>
      <c r="AW1078" s="179"/>
      <c r="AX1078" s="179"/>
      <c r="AY1078" s="179"/>
      <c r="AZ1078" s="179"/>
      <c r="BA1078" s="179"/>
      <c r="BB1078" s="179"/>
      <c r="BC1078" s="179"/>
    </row>
    <row r="1079" spans="28:55" x14ac:dyDescent="0.25">
      <c r="AB1079" s="179"/>
      <c r="AC1079" s="179"/>
      <c r="AD1079" s="179"/>
      <c r="AE1079" s="179"/>
      <c r="AF1079" s="179"/>
      <c r="AG1079" s="179"/>
      <c r="AH1079" s="179"/>
      <c r="AI1079" s="179"/>
      <c r="AJ1079" s="179"/>
      <c r="AK1079" s="179"/>
      <c r="AL1079" s="179"/>
      <c r="AM1079" s="179"/>
      <c r="AN1079" s="179"/>
      <c r="AO1079" s="179"/>
      <c r="AP1079" s="179"/>
      <c r="AQ1079" s="179"/>
      <c r="AR1079" s="179"/>
      <c r="AS1079" s="179"/>
      <c r="AT1079" s="179"/>
      <c r="AU1079" s="179"/>
      <c r="AV1079" s="179"/>
      <c r="AW1079" s="179"/>
      <c r="AX1079" s="179"/>
      <c r="AY1079" s="179"/>
      <c r="AZ1079" s="179"/>
      <c r="BA1079" s="179"/>
      <c r="BB1079" s="179"/>
      <c r="BC1079" s="179"/>
    </row>
    <row r="1080" spans="28:55" x14ac:dyDescent="0.25">
      <c r="AB1080" s="179"/>
      <c r="AC1080" s="179"/>
      <c r="AD1080" s="179"/>
      <c r="AE1080" s="179"/>
      <c r="AF1080" s="179"/>
      <c r="AG1080" s="179"/>
      <c r="AH1080" s="179"/>
      <c r="AI1080" s="179"/>
      <c r="AJ1080" s="179"/>
      <c r="AK1080" s="179"/>
      <c r="AL1080" s="179"/>
      <c r="AM1080" s="179"/>
      <c r="AN1080" s="179"/>
      <c r="AO1080" s="179"/>
      <c r="AP1080" s="179"/>
      <c r="AQ1080" s="179"/>
      <c r="AR1080" s="179"/>
      <c r="AS1080" s="179"/>
      <c r="AT1080" s="179"/>
      <c r="AU1080" s="179"/>
      <c r="AV1080" s="179"/>
      <c r="AW1080" s="179"/>
      <c r="AX1080" s="179"/>
      <c r="AY1080" s="179"/>
      <c r="AZ1080" s="179"/>
      <c r="BA1080" s="179"/>
      <c r="BB1080" s="179"/>
      <c r="BC1080" s="179"/>
    </row>
    <row r="1081" spans="28:55" x14ac:dyDescent="0.25">
      <c r="AB1081" s="179"/>
      <c r="AC1081" s="179"/>
      <c r="AD1081" s="179"/>
      <c r="AE1081" s="179"/>
      <c r="AF1081" s="179"/>
      <c r="AG1081" s="179"/>
      <c r="AH1081" s="179"/>
      <c r="AI1081" s="179"/>
      <c r="AJ1081" s="179"/>
      <c r="AK1081" s="179"/>
      <c r="AL1081" s="179"/>
      <c r="AM1081" s="179"/>
      <c r="AN1081" s="179"/>
      <c r="AO1081" s="179"/>
      <c r="AP1081" s="179"/>
      <c r="AQ1081" s="179"/>
      <c r="AR1081" s="179"/>
      <c r="AS1081" s="179"/>
      <c r="AT1081" s="179"/>
      <c r="AU1081" s="179"/>
      <c r="AV1081" s="179"/>
      <c r="AW1081" s="179"/>
      <c r="AX1081" s="179"/>
      <c r="AY1081" s="179"/>
      <c r="AZ1081" s="179"/>
      <c r="BA1081" s="179"/>
      <c r="BB1081" s="179"/>
      <c r="BC1081" s="179"/>
    </row>
    <row r="1082" spans="28:55" x14ac:dyDescent="0.25">
      <c r="AB1082" s="179"/>
      <c r="AC1082" s="179"/>
      <c r="AD1082" s="179"/>
      <c r="AE1082" s="179"/>
      <c r="AF1082" s="179"/>
      <c r="AG1082" s="179"/>
      <c r="AH1082" s="179"/>
      <c r="AI1082" s="179"/>
      <c r="AJ1082" s="179"/>
      <c r="AK1082" s="179"/>
      <c r="AL1082" s="179"/>
      <c r="AM1082" s="179"/>
      <c r="AN1082" s="179"/>
      <c r="AO1082" s="179"/>
      <c r="AP1082" s="179"/>
      <c r="AQ1082" s="179"/>
      <c r="AR1082" s="179"/>
      <c r="AS1082" s="179"/>
      <c r="AT1082" s="179"/>
      <c r="AU1082" s="179"/>
      <c r="AV1082" s="179"/>
      <c r="AW1082" s="179"/>
      <c r="AX1082" s="179"/>
      <c r="AY1082" s="179"/>
      <c r="AZ1082" s="179"/>
      <c r="BA1082" s="179"/>
      <c r="BB1082" s="179"/>
      <c r="BC1082" s="179"/>
    </row>
    <row r="1083" spans="28:55" x14ac:dyDescent="0.25">
      <c r="AB1083" s="179"/>
      <c r="AC1083" s="179"/>
      <c r="AD1083" s="179"/>
      <c r="AE1083" s="179"/>
      <c r="AF1083" s="179"/>
      <c r="AG1083" s="179"/>
      <c r="AH1083" s="179"/>
      <c r="AI1083" s="179"/>
      <c r="AJ1083" s="179"/>
      <c r="AK1083" s="179"/>
      <c r="AL1083" s="179"/>
      <c r="AM1083" s="179"/>
      <c r="AN1083" s="179"/>
      <c r="AO1083" s="179"/>
      <c r="AP1083" s="179"/>
      <c r="AQ1083" s="179"/>
      <c r="AR1083" s="179"/>
      <c r="AS1083" s="179"/>
      <c r="AT1083" s="179"/>
      <c r="AU1083" s="179"/>
      <c r="AV1083" s="179"/>
      <c r="AW1083" s="179"/>
      <c r="AX1083" s="179"/>
      <c r="AY1083" s="179"/>
      <c r="AZ1083" s="179"/>
      <c r="BA1083" s="179"/>
      <c r="BB1083" s="179"/>
      <c r="BC1083" s="179"/>
    </row>
    <row r="1084" spans="28:55" x14ac:dyDescent="0.25">
      <c r="AB1084" s="179"/>
      <c r="AC1084" s="179"/>
      <c r="AD1084" s="179"/>
      <c r="AE1084" s="179"/>
      <c r="AF1084" s="179"/>
      <c r="AG1084" s="179"/>
      <c r="AH1084" s="179"/>
      <c r="AI1084" s="179"/>
      <c r="AJ1084" s="179"/>
      <c r="AK1084" s="179"/>
      <c r="AL1084" s="179"/>
      <c r="AM1084" s="179"/>
      <c r="AN1084" s="179"/>
      <c r="AO1084" s="179"/>
      <c r="AP1084" s="179"/>
      <c r="AQ1084" s="179"/>
      <c r="AR1084" s="179"/>
      <c r="AS1084" s="179"/>
      <c r="AT1084" s="179"/>
      <c r="AU1084" s="179"/>
      <c r="AV1084" s="179"/>
      <c r="AW1084" s="179"/>
      <c r="AX1084" s="179"/>
      <c r="AY1084" s="179"/>
      <c r="AZ1084" s="179"/>
      <c r="BA1084" s="179"/>
      <c r="BB1084" s="179"/>
      <c r="BC1084" s="179"/>
    </row>
    <row r="1085" spans="28:55" x14ac:dyDescent="0.25">
      <c r="AB1085" s="179"/>
      <c r="AC1085" s="179"/>
      <c r="AD1085" s="179"/>
      <c r="AE1085" s="179"/>
      <c r="AF1085" s="179"/>
      <c r="AG1085" s="179"/>
      <c r="AH1085" s="179"/>
      <c r="AI1085" s="179"/>
      <c r="AJ1085" s="179"/>
      <c r="AK1085" s="179"/>
      <c r="AL1085" s="179"/>
      <c r="AM1085" s="179"/>
      <c r="AN1085" s="179"/>
      <c r="AO1085" s="179"/>
      <c r="AP1085" s="179"/>
      <c r="AQ1085" s="179"/>
      <c r="AR1085" s="179"/>
      <c r="AS1085" s="179"/>
      <c r="AT1085" s="179"/>
      <c r="AU1085" s="179"/>
      <c r="AV1085" s="179"/>
      <c r="AW1085" s="179"/>
      <c r="AX1085" s="179"/>
      <c r="AY1085" s="179"/>
      <c r="AZ1085" s="179"/>
      <c r="BA1085" s="179"/>
      <c r="BB1085" s="179"/>
      <c r="BC1085" s="179"/>
    </row>
    <row r="1086" spans="28:55" x14ac:dyDescent="0.25">
      <c r="AB1086" s="179"/>
      <c r="AC1086" s="179"/>
      <c r="AD1086" s="179"/>
      <c r="AE1086" s="179"/>
      <c r="AF1086" s="179"/>
      <c r="AG1086" s="179"/>
      <c r="AH1086" s="179"/>
      <c r="AI1086" s="179"/>
      <c r="AJ1086" s="179"/>
      <c r="AK1086" s="179"/>
      <c r="AL1086" s="179"/>
      <c r="AM1086" s="179"/>
      <c r="AN1086" s="179"/>
      <c r="AO1086" s="179"/>
      <c r="AP1086" s="179"/>
      <c r="AQ1086" s="179"/>
      <c r="AR1086" s="179"/>
      <c r="AS1086" s="179"/>
      <c r="AT1086" s="179"/>
      <c r="AU1086" s="179"/>
      <c r="AV1086" s="179"/>
      <c r="AW1086" s="179"/>
      <c r="AX1086" s="179"/>
      <c r="AY1086" s="179"/>
      <c r="AZ1086" s="179"/>
      <c r="BA1086" s="179"/>
      <c r="BB1086" s="179"/>
      <c r="BC1086" s="179"/>
    </row>
    <row r="1087" spans="28:55" x14ac:dyDescent="0.25">
      <c r="AB1087" s="179"/>
      <c r="AC1087" s="179"/>
      <c r="AD1087" s="179"/>
      <c r="AE1087" s="179"/>
      <c r="AF1087" s="179"/>
      <c r="AG1087" s="179"/>
      <c r="AH1087" s="179"/>
      <c r="AI1087" s="179"/>
      <c r="AJ1087" s="179"/>
      <c r="AK1087" s="179"/>
      <c r="AL1087" s="179"/>
      <c r="AM1087" s="179"/>
      <c r="AN1087" s="179"/>
      <c r="AO1087" s="179"/>
      <c r="AP1087" s="179"/>
      <c r="AQ1087" s="179"/>
      <c r="AR1087" s="179"/>
      <c r="AS1087" s="179"/>
      <c r="AT1087" s="179"/>
      <c r="AU1087" s="179"/>
      <c r="AV1087" s="179"/>
      <c r="AW1087" s="179"/>
      <c r="AX1087" s="179"/>
      <c r="AY1087" s="179"/>
      <c r="AZ1087" s="179"/>
      <c r="BA1087" s="179"/>
      <c r="BB1087" s="179"/>
      <c r="BC1087" s="179"/>
    </row>
    <row r="1088" spans="28:55" x14ac:dyDescent="0.25">
      <c r="AB1088" s="179"/>
      <c r="AC1088" s="179"/>
      <c r="AD1088" s="179"/>
      <c r="AE1088" s="179"/>
      <c r="AF1088" s="179"/>
      <c r="AG1088" s="179"/>
      <c r="AH1088" s="179"/>
      <c r="AI1088" s="179"/>
      <c r="AJ1088" s="179"/>
      <c r="AK1088" s="179"/>
      <c r="AL1088" s="179"/>
      <c r="AM1088" s="179"/>
      <c r="AN1088" s="179"/>
      <c r="AO1088" s="179"/>
      <c r="AP1088" s="179"/>
      <c r="AQ1088" s="179"/>
      <c r="AR1088" s="179"/>
      <c r="AS1088" s="179"/>
      <c r="AT1088" s="179"/>
      <c r="AU1088" s="179"/>
      <c r="AV1088" s="179"/>
      <c r="AW1088" s="179"/>
      <c r="AX1088" s="179"/>
      <c r="AY1088" s="179"/>
      <c r="AZ1088" s="179"/>
      <c r="BA1088" s="179"/>
      <c r="BB1088" s="179"/>
      <c r="BC1088" s="179"/>
    </row>
    <row r="1089" spans="28:55" x14ac:dyDescent="0.25">
      <c r="AB1089" s="179"/>
      <c r="AC1089" s="179"/>
      <c r="AD1089" s="179"/>
      <c r="AE1089" s="179"/>
      <c r="AF1089" s="179"/>
      <c r="AG1089" s="179"/>
      <c r="AH1089" s="179"/>
      <c r="AI1089" s="179"/>
      <c r="AJ1089" s="179"/>
      <c r="AK1089" s="179"/>
      <c r="AL1089" s="179"/>
      <c r="AM1089" s="179"/>
      <c r="AN1089" s="179"/>
      <c r="AO1089" s="179"/>
      <c r="AP1089" s="179"/>
      <c r="AQ1089" s="179"/>
      <c r="AR1089" s="179"/>
      <c r="AS1089" s="179"/>
      <c r="AT1089" s="179"/>
      <c r="AU1089" s="179"/>
      <c r="AV1089" s="179"/>
      <c r="AW1089" s="179"/>
      <c r="AX1089" s="179"/>
      <c r="AY1089" s="179"/>
      <c r="AZ1089" s="179"/>
      <c r="BA1089" s="179"/>
      <c r="BB1089" s="179"/>
      <c r="BC1089" s="179"/>
    </row>
    <row r="1090" spans="28:55" x14ac:dyDescent="0.25">
      <c r="AB1090" s="179"/>
      <c r="AC1090" s="179"/>
      <c r="AD1090" s="179"/>
      <c r="AE1090" s="179"/>
      <c r="AF1090" s="179"/>
      <c r="AG1090" s="179"/>
      <c r="AH1090" s="179"/>
      <c r="AI1090" s="179"/>
      <c r="AJ1090" s="179"/>
      <c r="AK1090" s="179"/>
      <c r="AL1090" s="179"/>
      <c r="AM1090" s="179"/>
      <c r="AN1090" s="179"/>
      <c r="AO1090" s="179"/>
      <c r="AP1090" s="179"/>
      <c r="AQ1090" s="179"/>
      <c r="AR1090" s="179"/>
      <c r="AS1090" s="179"/>
      <c r="AT1090" s="179"/>
      <c r="AU1090" s="179"/>
      <c r="AV1090" s="179"/>
      <c r="AW1090" s="179"/>
      <c r="AX1090" s="179"/>
      <c r="AY1090" s="179"/>
      <c r="AZ1090" s="179"/>
      <c r="BA1090" s="179"/>
      <c r="BB1090" s="179"/>
      <c r="BC1090" s="179"/>
    </row>
    <row r="1091" spans="28:55" x14ac:dyDescent="0.25">
      <c r="AB1091" s="179"/>
      <c r="AC1091" s="179"/>
      <c r="AD1091" s="179"/>
      <c r="AE1091" s="179"/>
      <c r="AF1091" s="179"/>
      <c r="AG1091" s="179"/>
      <c r="AH1091" s="179"/>
      <c r="AI1091" s="179"/>
      <c r="AJ1091" s="179"/>
      <c r="AK1091" s="179"/>
      <c r="AL1091" s="179"/>
      <c r="AM1091" s="179"/>
      <c r="AN1091" s="179"/>
      <c r="AO1091" s="179"/>
      <c r="AP1091" s="179"/>
      <c r="AQ1091" s="179"/>
      <c r="AR1091" s="179"/>
      <c r="AS1091" s="179"/>
      <c r="AT1091" s="179"/>
      <c r="AU1091" s="179"/>
      <c r="AV1091" s="179"/>
      <c r="AW1091" s="179"/>
      <c r="AX1091" s="179"/>
      <c r="AY1091" s="179"/>
      <c r="AZ1091" s="179"/>
      <c r="BA1091" s="179"/>
      <c r="BB1091" s="179"/>
      <c r="BC1091" s="179"/>
    </row>
    <row r="1092" spans="28:55" x14ac:dyDescent="0.25">
      <c r="AB1092" s="179"/>
      <c r="AC1092" s="179"/>
      <c r="AD1092" s="179"/>
      <c r="AE1092" s="179"/>
      <c r="AF1092" s="179"/>
      <c r="AG1092" s="179"/>
      <c r="AH1092" s="179"/>
      <c r="AI1092" s="179"/>
      <c r="AJ1092" s="179"/>
      <c r="AK1092" s="179"/>
      <c r="AL1092" s="179"/>
      <c r="AM1092" s="179"/>
      <c r="AN1092" s="179"/>
      <c r="AO1092" s="179"/>
      <c r="AP1092" s="179"/>
      <c r="AQ1092" s="179"/>
      <c r="AR1092" s="179"/>
      <c r="AS1092" s="179"/>
      <c r="AT1092" s="179"/>
      <c r="AU1092" s="179"/>
      <c r="AV1092" s="179"/>
      <c r="AW1092" s="179"/>
      <c r="AX1092" s="179"/>
      <c r="AY1092" s="179"/>
      <c r="AZ1092" s="179"/>
      <c r="BA1092" s="179"/>
      <c r="BB1092" s="179"/>
      <c r="BC1092" s="179"/>
    </row>
    <row r="1093" spans="28:55" x14ac:dyDescent="0.25">
      <c r="AB1093" s="179"/>
      <c r="AC1093" s="179"/>
      <c r="AD1093" s="179"/>
      <c r="AE1093" s="179"/>
      <c r="AF1093" s="179"/>
      <c r="AG1093" s="179"/>
      <c r="AH1093" s="179"/>
      <c r="AI1093" s="179"/>
      <c r="AJ1093" s="179"/>
      <c r="AK1093" s="179"/>
      <c r="AL1093" s="179"/>
      <c r="AM1093" s="179"/>
      <c r="AN1093" s="179"/>
      <c r="AO1093" s="179"/>
      <c r="AP1093" s="179"/>
      <c r="AQ1093" s="179"/>
      <c r="AR1093" s="179"/>
      <c r="AS1093" s="179"/>
      <c r="AT1093" s="179"/>
      <c r="AU1093" s="179"/>
      <c r="AV1093" s="179"/>
      <c r="AW1093" s="179"/>
      <c r="AX1093" s="179"/>
      <c r="AY1093" s="179"/>
      <c r="AZ1093" s="179"/>
      <c r="BA1093" s="179"/>
      <c r="BB1093" s="179"/>
      <c r="BC1093" s="179"/>
    </row>
    <row r="1094" spans="28:55" x14ac:dyDescent="0.25">
      <c r="AB1094" s="179"/>
      <c r="AC1094" s="179"/>
      <c r="AD1094" s="179"/>
      <c r="AE1094" s="179"/>
      <c r="AF1094" s="179"/>
      <c r="AG1094" s="179"/>
      <c r="AH1094" s="179"/>
      <c r="AI1094" s="179"/>
      <c r="AJ1094" s="179"/>
      <c r="AK1094" s="179"/>
      <c r="AL1094" s="179"/>
      <c r="AM1094" s="179"/>
      <c r="AN1094" s="179"/>
      <c r="AO1094" s="179"/>
      <c r="AP1094" s="179"/>
      <c r="AQ1094" s="179"/>
      <c r="AR1094" s="179"/>
      <c r="AS1094" s="179"/>
      <c r="AT1094" s="179"/>
      <c r="AU1094" s="179"/>
      <c r="AV1094" s="179"/>
      <c r="AW1094" s="179"/>
      <c r="AX1094" s="179"/>
      <c r="AY1094" s="179"/>
      <c r="AZ1094" s="179"/>
      <c r="BA1094" s="179"/>
      <c r="BB1094" s="179"/>
      <c r="BC1094" s="179"/>
    </row>
    <row r="1095" spans="28:55" x14ac:dyDescent="0.25">
      <c r="AB1095" s="179"/>
      <c r="AC1095" s="179"/>
      <c r="AD1095" s="179"/>
      <c r="AE1095" s="179"/>
      <c r="AF1095" s="179"/>
      <c r="AG1095" s="179"/>
      <c r="AH1095" s="179"/>
      <c r="AI1095" s="179"/>
      <c r="AJ1095" s="179"/>
      <c r="AK1095" s="179"/>
      <c r="AL1095" s="179"/>
      <c r="AM1095" s="179"/>
      <c r="AN1095" s="179"/>
      <c r="AO1095" s="179"/>
      <c r="AP1095" s="179"/>
      <c r="AQ1095" s="179"/>
      <c r="AR1095" s="179"/>
      <c r="AS1095" s="179"/>
      <c r="AT1095" s="179"/>
      <c r="AU1095" s="179"/>
      <c r="AV1095" s="179"/>
      <c r="AW1095" s="179"/>
      <c r="AX1095" s="179"/>
      <c r="AY1095" s="179"/>
      <c r="AZ1095" s="179"/>
      <c r="BA1095" s="179"/>
      <c r="BB1095" s="179"/>
      <c r="BC1095" s="179"/>
    </row>
    <row r="1096" spans="28:55" x14ac:dyDescent="0.25">
      <c r="AB1096" s="179"/>
      <c r="AC1096" s="179"/>
      <c r="AD1096" s="179"/>
      <c r="AE1096" s="179"/>
      <c r="AF1096" s="179"/>
      <c r="AG1096" s="179"/>
      <c r="AH1096" s="179"/>
      <c r="AI1096" s="179"/>
      <c r="AJ1096" s="179"/>
      <c r="AK1096" s="179"/>
      <c r="AL1096" s="179"/>
      <c r="AM1096" s="179"/>
      <c r="AN1096" s="179"/>
      <c r="AO1096" s="179"/>
      <c r="AP1096" s="179"/>
      <c r="AQ1096" s="179"/>
      <c r="AR1096" s="179"/>
      <c r="AS1096" s="179"/>
      <c r="AT1096" s="179"/>
      <c r="AU1096" s="179"/>
      <c r="AV1096" s="179"/>
      <c r="AW1096" s="179"/>
      <c r="AX1096" s="179"/>
      <c r="AY1096" s="179"/>
      <c r="AZ1096" s="179"/>
      <c r="BA1096" s="179"/>
      <c r="BB1096" s="179"/>
      <c r="BC1096" s="179"/>
    </row>
    <row r="1097" spans="28:55" x14ac:dyDescent="0.25">
      <c r="AB1097" s="179"/>
      <c r="AC1097" s="179"/>
      <c r="AD1097" s="179"/>
      <c r="AE1097" s="179"/>
      <c r="AF1097" s="179"/>
      <c r="AG1097" s="179"/>
      <c r="AH1097" s="179"/>
      <c r="AI1097" s="179"/>
      <c r="AJ1097" s="179"/>
      <c r="AK1097" s="179"/>
      <c r="AL1097" s="179"/>
      <c r="AM1097" s="179"/>
      <c r="AN1097" s="179"/>
      <c r="AO1097" s="179"/>
      <c r="AP1097" s="179"/>
      <c r="AQ1097" s="179"/>
      <c r="AR1097" s="179"/>
      <c r="AS1097" s="179"/>
      <c r="AT1097" s="179"/>
      <c r="AU1097" s="179"/>
      <c r="AV1097" s="179"/>
      <c r="AW1097" s="179"/>
      <c r="AX1097" s="179"/>
      <c r="AY1097" s="179"/>
      <c r="AZ1097" s="179"/>
      <c r="BA1097" s="179"/>
      <c r="BB1097" s="179"/>
      <c r="BC1097" s="179"/>
    </row>
    <row r="1098" spans="28:55" x14ac:dyDescent="0.25">
      <c r="AB1098" s="179"/>
      <c r="AC1098" s="179"/>
      <c r="AD1098" s="179"/>
      <c r="AE1098" s="179"/>
      <c r="AF1098" s="179"/>
      <c r="AG1098" s="179"/>
      <c r="AH1098" s="179"/>
      <c r="AI1098" s="179"/>
      <c r="AJ1098" s="179"/>
      <c r="AK1098" s="179"/>
      <c r="AL1098" s="179"/>
      <c r="AM1098" s="179"/>
      <c r="AN1098" s="179"/>
      <c r="AO1098" s="179"/>
      <c r="AP1098" s="179"/>
      <c r="AQ1098" s="179"/>
      <c r="AR1098" s="179"/>
      <c r="AS1098" s="179"/>
      <c r="AT1098" s="179"/>
      <c r="AU1098" s="179"/>
      <c r="AV1098" s="179"/>
      <c r="AW1098" s="179"/>
      <c r="AX1098" s="179"/>
      <c r="AY1098" s="179"/>
      <c r="AZ1098" s="179"/>
      <c r="BA1098" s="179"/>
      <c r="BB1098" s="179"/>
      <c r="BC1098" s="179"/>
    </row>
    <row r="1099" spans="28:55" x14ac:dyDescent="0.25">
      <c r="AB1099" s="179"/>
      <c r="AC1099" s="179"/>
      <c r="AD1099" s="179"/>
      <c r="AE1099" s="179"/>
      <c r="AF1099" s="179"/>
      <c r="AG1099" s="179"/>
      <c r="AH1099" s="179"/>
      <c r="AI1099" s="179"/>
      <c r="AJ1099" s="179"/>
      <c r="AK1099" s="179"/>
      <c r="AL1099" s="179"/>
      <c r="AM1099" s="179"/>
      <c r="AN1099" s="179"/>
      <c r="AO1099" s="179"/>
      <c r="AP1099" s="179"/>
      <c r="AQ1099" s="179"/>
      <c r="AR1099" s="179"/>
      <c r="AS1099" s="179"/>
      <c r="AT1099" s="179"/>
      <c r="AU1099" s="179"/>
      <c r="AV1099" s="179"/>
      <c r="AW1099" s="179"/>
      <c r="AX1099" s="179"/>
      <c r="AY1099" s="179"/>
      <c r="AZ1099" s="179"/>
      <c r="BA1099" s="179"/>
      <c r="BB1099" s="179"/>
      <c r="BC1099" s="179"/>
    </row>
    <row r="1100" spans="28:55" x14ac:dyDescent="0.25">
      <c r="AB1100" s="179"/>
      <c r="AC1100" s="179"/>
      <c r="AD1100" s="179"/>
      <c r="AE1100" s="179"/>
      <c r="AF1100" s="179"/>
      <c r="AG1100" s="179"/>
      <c r="AH1100" s="179"/>
      <c r="AI1100" s="179"/>
      <c r="AJ1100" s="179"/>
      <c r="AK1100" s="179"/>
      <c r="AL1100" s="179"/>
      <c r="AM1100" s="179"/>
      <c r="AN1100" s="179"/>
      <c r="AO1100" s="179"/>
      <c r="AP1100" s="179"/>
      <c r="AQ1100" s="179"/>
      <c r="AR1100" s="179"/>
      <c r="AS1100" s="179"/>
      <c r="AT1100" s="179"/>
      <c r="AU1100" s="179"/>
      <c r="AV1100" s="179"/>
      <c r="AW1100" s="179"/>
      <c r="AX1100" s="179"/>
      <c r="AY1100" s="179"/>
      <c r="AZ1100" s="179"/>
      <c r="BA1100" s="179"/>
      <c r="BB1100" s="179"/>
      <c r="BC1100" s="179"/>
    </row>
    <row r="1101" spans="28:55" x14ac:dyDescent="0.25">
      <c r="AB1101" s="179"/>
      <c r="AC1101" s="179"/>
      <c r="AD1101" s="179"/>
      <c r="AE1101" s="179"/>
      <c r="AF1101" s="179"/>
      <c r="AG1101" s="179"/>
      <c r="AH1101" s="179"/>
      <c r="AI1101" s="179"/>
      <c r="AJ1101" s="179"/>
      <c r="AK1101" s="179"/>
      <c r="AL1101" s="179"/>
      <c r="AM1101" s="179"/>
      <c r="AN1101" s="179"/>
      <c r="AO1101" s="179"/>
      <c r="AP1101" s="179"/>
      <c r="AQ1101" s="179"/>
      <c r="AR1101" s="179"/>
      <c r="AS1101" s="179"/>
      <c r="AT1101" s="179"/>
      <c r="AU1101" s="179"/>
      <c r="AV1101" s="179"/>
      <c r="AW1101" s="179"/>
      <c r="AX1101" s="179"/>
      <c r="AY1101" s="179"/>
      <c r="AZ1101" s="179"/>
      <c r="BA1101" s="179"/>
      <c r="BB1101" s="179"/>
      <c r="BC1101" s="179"/>
    </row>
    <row r="1102" spans="28:55" x14ac:dyDescent="0.25">
      <c r="AB1102" s="179"/>
      <c r="AC1102" s="179"/>
      <c r="AD1102" s="179"/>
      <c r="AE1102" s="179"/>
      <c r="AF1102" s="179"/>
      <c r="AG1102" s="179"/>
      <c r="AH1102" s="179"/>
      <c r="AI1102" s="179"/>
      <c r="AJ1102" s="179"/>
      <c r="AK1102" s="179"/>
      <c r="AL1102" s="179"/>
      <c r="AM1102" s="179"/>
      <c r="AN1102" s="179"/>
      <c r="AO1102" s="179"/>
      <c r="AP1102" s="179"/>
      <c r="AQ1102" s="179"/>
      <c r="AR1102" s="179"/>
      <c r="AS1102" s="179"/>
      <c r="AT1102" s="179"/>
      <c r="AU1102" s="179"/>
      <c r="AV1102" s="179"/>
      <c r="AW1102" s="179"/>
      <c r="AX1102" s="179"/>
      <c r="AY1102" s="179"/>
      <c r="AZ1102" s="179"/>
      <c r="BA1102" s="179"/>
      <c r="BB1102" s="179"/>
      <c r="BC1102" s="179"/>
    </row>
    <row r="1103" spans="28:55" x14ac:dyDescent="0.25">
      <c r="AB1103" s="179"/>
      <c r="AC1103" s="179"/>
      <c r="AD1103" s="179"/>
      <c r="AE1103" s="179"/>
      <c r="AF1103" s="179"/>
      <c r="AG1103" s="179"/>
      <c r="AH1103" s="179"/>
      <c r="AI1103" s="179"/>
      <c r="AJ1103" s="179"/>
      <c r="AK1103" s="179"/>
      <c r="AL1103" s="179"/>
      <c r="AM1103" s="179"/>
      <c r="AN1103" s="179"/>
      <c r="AO1103" s="179"/>
      <c r="AP1103" s="179"/>
      <c r="AQ1103" s="179"/>
      <c r="AR1103" s="179"/>
      <c r="AS1103" s="179"/>
      <c r="AT1103" s="179"/>
      <c r="AU1103" s="179"/>
      <c r="AV1103" s="179"/>
      <c r="AW1103" s="179"/>
      <c r="AX1103" s="179"/>
      <c r="AY1103" s="179"/>
      <c r="AZ1103" s="179"/>
      <c r="BA1103" s="179"/>
      <c r="BB1103" s="179"/>
      <c r="BC1103" s="179"/>
    </row>
    <row r="1104" spans="28:55" x14ac:dyDescent="0.25">
      <c r="AB1104" s="179"/>
      <c r="AC1104" s="179"/>
      <c r="AD1104" s="179"/>
      <c r="AE1104" s="179"/>
      <c r="AF1104" s="179"/>
      <c r="AG1104" s="179"/>
      <c r="AH1104" s="179"/>
      <c r="AI1104" s="179"/>
      <c r="AJ1104" s="179"/>
      <c r="AK1104" s="179"/>
      <c r="AL1104" s="179"/>
      <c r="AM1104" s="179"/>
      <c r="AN1104" s="179"/>
      <c r="AO1104" s="179"/>
      <c r="AP1104" s="179"/>
      <c r="AQ1104" s="179"/>
      <c r="AR1104" s="179"/>
      <c r="AS1104" s="179"/>
      <c r="AT1104" s="179"/>
      <c r="AU1104" s="179"/>
      <c r="AV1104" s="179"/>
      <c r="AW1104" s="179"/>
      <c r="AX1104" s="179"/>
      <c r="AY1104" s="179"/>
      <c r="AZ1104" s="179"/>
      <c r="BA1104" s="179"/>
      <c r="BB1104" s="179"/>
      <c r="BC1104" s="179"/>
    </row>
    <row r="1105" spans="28:55" x14ac:dyDescent="0.25">
      <c r="AB1105" s="179"/>
      <c r="AC1105" s="179"/>
      <c r="AD1105" s="179"/>
      <c r="AE1105" s="179"/>
      <c r="AF1105" s="179"/>
      <c r="AG1105" s="179"/>
      <c r="AH1105" s="179"/>
      <c r="AI1105" s="179"/>
      <c r="AJ1105" s="179"/>
      <c r="AK1105" s="179"/>
      <c r="AL1105" s="179"/>
      <c r="AM1105" s="179"/>
      <c r="AN1105" s="179"/>
      <c r="AO1105" s="179"/>
      <c r="AP1105" s="179"/>
      <c r="AQ1105" s="179"/>
      <c r="AR1105" s="179"/>
      <c r="AS1105" s="179"/>
      <c r="AT1105" s="179"/>
      <c r="AU1105" s="179"/>
      <c r="AV1105" s="179"/>
      <c r="AW1105" s="179"/>
      <c r="AX1105" s="179"/>
      <c r="AY1105" s="179"/>
      <c r="AZ1105" s="179"/>
      <c r="BA1105" s="179"/>
      <c r="BB1105" s="179"/>
      <c r="BC1105" s="179"/>
    </row>
    <row r="1106" spans="28:55" x14ac:dyDescent="0.25">
      <c r="AB1106" s="179"/>
      <c r="AC1106" s="179"/>
      <c r="AD1106" s="179"/>
      <c r="AE1106" s="179"/>
      <c r="AF1106" s="179"/>
      <c r="AG1106" s="179"/>
      <c r="AH1106" s="179"/>
      <c r="AI1106" s="179"/>
      <c r="AJ1106" s="179"/>
      <c r="AK1106" s="179"/>
      <c r="AL1106" s="179"/>
      <c r="AM1106" s="179"/>
      <c r="AN1106" s="179"/>
      <c r="AO1106" s="179"/>
      <c r="AP1106" s="179"/>
      <c r="AQ1106" s="179"/>
      <c r="AR1106" s="179"/>
      <c r="AS1106" s="179"/>
      <c r="AT1106" s="179"/>
      <c r="AU1106" s="179"/>
      <c r="AV1106" s="179"/>
      <c r="AW1106" s="179"/>
      <c r="AX1106" s="179"/>
      <c r="AY1106" s="179"/>
      <c r="AZ1106" s="179"/>
      <c r="BA1106" s="179"/>
      <c r="BB1106" s="179"/>
      <c r="BC1106" s="179"/>
    </row>
    <row r="1107" spans="28:55" x14ac:dyDescent="0.25">
      <c r="AB1107" s="179"/>
      <c r="AC1107" s="179"/>
      <c r="AD1107" s="179"/>
      <c r="AE1107" s="179"/>
      <c r="AF1107" s="179"/>
      <c r="AG1107" s="179"/>
      <c r="AH1107" s="179"/>
      <c r="AI1107" s="179"/>
      <c r="AJ1107" s="179"/>
      <c r="AK1107" s="179"/>
      <c r="AL1107" s="179"/>
      <c r="AM1107" s="179"/>
      <c r="AN1107" s="179"/>
      <c r="AO1107" s="179"/>
      <c r="AP1107" s="179"/>
      <c r="AQ1107" s="179"/>
      <c r="AR1107" s="179"/>
      <c r="AS1107" s="179"/>
      <c r="AT1107" s="179"/>
      <c r="AU1107" s="179"/>
      <c r="AV1107" s="179"/>
      <c r="AW1107" s="179"/>
      <c r="AX1107" s="179"/>
      <c r="AY1107" s="179"/>
      <c r="AZ1107" s="179"/>
      <c r="BA1107" s="179"/>
      <c r="BB1107" s="179"/>
      <c r="BC1107" s="179"/>
    </row>
    <row r="1108" spans="28:55" x14ac:dyDescent="0.25">
      <c r="AB1108" s="179"/>
      <c r="AC1108" s="179"/>
      <c r="AD1108" s="179"/>
      <c r="AE1108" s="179"/>
      <c r="AF1108" s="179"/>
      <c r="AG1108" s="179"/>
      <c r="AH1108" s="179"/>
      <c r="AI1108" s="179"/>
      <c r="AJ1108" s="179"/>
      <c r="AK1108" s="179"/>
      <c r="AL1108" s="179"/>
      <c r="AM1108" s="179"/>
      <c r="AN1108" s="179"/>
      <c r="AO1108" s="179"/>
      <c r="AP1108" s="179"/>
      <c r="AQ1108" s="179"/>
      <c r="AR1108" s="179"/>
      <c r="AS1108" s="179"/>
      <c r="AT1108" s="179"/>
      <c r="AU1108" s="179"/>
      <c r="AV1108" s="179"/>
      <c r="AW1108" s="179"/>
      <c r="AX1108" s="179"/>
      <c r="AY1108" s="179"/>
      <c r="AZ1108" s="179"/>
      <c r="BA1108" s="179"/>
      <c r="BB1108" s="179"/>
      <c r="BC1108" s="179"/>
    </row>
    <row r="1109" spans="28:55" x14ac:dyDescent="0.25">
      <c r="AB1109" s="179"/>
      <c r="AC1109" s="179"/>
      <c r="AD1109" s="179"/>
      <c r="AE1109" s="179"/>
      <c r="AF1109" s="179"/>
      <c r="AG1109" s="179"/>
      <c r="AH1109" s="179"/>
      <c r="AI1109" s="179"/>
      <c r="AJ1109" s="179"/>
      <c r="AK1109" s="179"/>
      <c r="AL1109" s="179"/>
      <c r="AM1109" s="179"/>
      <c r="AN1109" s="179"/>
      <c r="AO1109" s="179"/>
      <c r="AP1109" s="179"/>
      <c r="AQ1109" s="179"/>
      <c r="AR1109" s="179"/>
      <c r="AS1109" s="179"/>
      <c r="AT1109" s="179"/>
      <c r="AU1109" s="179"/>
      <c r="AV1109" s="179"/>
      <c r="AW1109" s="179"/>
      <c r="AX1109" s="179"/>
      <c r="AY1109" s="179"/>
      <c r="AZ1109" s="179"/>
      <c r="BA1109" s="179"/>
      <c r="BB1109" s="179"/>
      <c r="BC1109" s="179"/>
    </row>
    <row r="1110" spans="28:55" x14ac:dyDescent="0.25">
      <c r="AB1110" s="179"/>
      <c r="AC1110" s="179"/>
      <c r="AD1110" s="179"/>
      <c r="AE1110" s="179"/>
      <c r="AF1110" s="179"/>
      <c r="AG1110" s="179"/>
      <c r="AH1110" s="179"/>
      <c r="AI1110" s="179"/>
      <c r="AJ1110" s="179"/>
      <c r="AK1110" s="179"/>
      <c r="AL1110" s="179"/>
      <c r="AM1110" s="179"/>
      <c r="AN1110" s="179"/>
      <c r="AO1110" s="179"/>
      <c r="AP1110" s="179"/>
      <c r="AQ1110" s="179"/>
      <c r="AR1110" s="179"/>
      <c r="AS1110" s="179"/>
      <c r="AT1110" s="179"/>
      <c r="AU1110" s="179"/>
      <c r="AV1110" s="179"/>
      <c r="AW1110" s="179"/>
      <c r="AX1110" s="179"/>
      <c r="AY1110" s="179"/>
      <c r="AZ1110" s="179"/>
      <c r="BA1110" s="179"/>
      <c r="BB1110" s="179"/>
      <c r="BC1110" s="179"/>
    </row>
    <row r="1111" spans="28:55" x14ac:dyDescent="0.25">
      <c r="AB1111" s="179"/>
      <c r="AC1111" s="179"/>
      <c r="AD1111" s="179"/>
      <c r="AE1111" s="179"/>
      <c r="AF1111" s="179"/>
      <c r="AG1111" s="179"/>
      <c r="AH1111" s="179"/>
      <c r="AI1111" s="179"/>
      <c r="AJ1111" s="179"/>
      <c r="AK1111" s="179"/>
      <c r="AL1111" s="179"/>
      <c r="AM1111" s="179"/>
      <c r="AN1111" s="179"/>
      <c r="AO1111" s="179"/>
      <c r="AP1111" s="179"/>
      <c r="AQ1111" s="179"/>
      <c r="AR1111" s="179"/>
      <c r="AS1111" s="179"/>
      <c r="AT1111" s="179"/>
      <c r="AU1111" s="179"/>
      <c r="AV1111" s="179"/>
      <c r="AW1111" s="179"/>
      <c r="AX1111" s="179"/>
      <c r="AY1111" s="179"/>
      <c r="AZ1111" s="179"/>
      <c r="BA1111" s="179"/>
      <c r="BB1111" s="179"/>
      <c r="BC1111" s="179"/>
    </row>
    <row r="1112" spans="28:55" x14ac:dyDescent="0.25">
      <c r="AB1112" s="179"/>
      <c r="AC1112" s="179"/>
      <c r="AD1112" s="179"/>
      <c r="AE1112" s="179"/>
      <c r="AF1112" s="179"/>
      <c r="AG1112" s="179"/>
      <c r="AH1112" s="179"/>
      <c r="AI1112" s="179"/>
      <c r="AJ1112" s="179"/>
      <c r="AK1112" s="179"/>
      <c r="AL1112" s="179"/>
      <c r="AM1112" s="179"/>
      <c r="AN1112" s="179"/>
      <c r="AO1112" s="179"/>
      <c r="AP1112" s="179"/>
      <c r="AQ1112" s="179"/>
      <c r="AR1112" s="179"/>
      <c r="AS1112" s="179"/>
      <c r="AT1112" s="179"/>
      <c r="AU1112" s="179"/>
      <c r="AV1112" s="179"/>
      <c r="AW1112" s="179"/>
      <c r="AX1112" s="179"/>
      <c r="AY1112" s="179"/>
      <c r="AZ1112" s="179"/>
      <c r="BA1112" s="179"/>
      <c r="BB1112" s="179"/>
      <c r="BC1112" s="179"/>
    </row>
    <row r="1113" spans="28:55" x14ac:dyDescent="0.25">
      <c r="AB1113" s="179"/>
      <c r="AC1113" s="179"/>
      <c r="AD1113" s="179"/>
      <c r="AE1113" s="179"/>
      <c r="AF1113" s="179"/>
      <c r="AG1113" s="179"/>
      <c r="AH1113" s="179"/>
      <c r="AI1113" s="179"/>
      <c r="AJ1113" s="179"/>
      <c r="AK1113" s="179"/>
      <c r="AL1113" s="179"/>
      <c r="AM1113" s="179"/>
      <c r="AN1113" s="179"/>
      <c r="AO1113" s="179"/>
      <c r="AP1113" s="179"/>
      <c r="AQ1113" s="179"/>
      <c r="AR1113" s="179"/>
      <c r="AS1113" s="179"/>
      <c r="AT1113" s="179"/>
      <c r="AU1113" s="179"/>
      <c r="AV1113" s="179"/>
      <c r="AW1113" s="179"/>
      <c r="AX1113" s="179"/>
      <c r="AY1113" s="179"/>
      <c r="AZ1113" s="179"/>
      <c r="BA1113" s="179"/>
      <c r="BB1113" s="179"/>
      <c r="BC1113" s="179"/>
    </row>
    <row r="1114" spans="28:55" x14ac:dyDescent="0.25">
      <c r="AB1114" s="179"/>
      <c r="AC1114" s="179"/>
      <c r="AD1114" s="179"/>
      <c r="AE1114" s="179"/>
      <c r="AF1114" s="179"/>
      <c r="AG1114" s="179"/>
      <c r="AH1114" s="179"/>
      <c r="AI1114" s="179"/>
      <c r="AJ1114" s="179"/>
      <c r="AK1114" s="179"/>
      <c r="AL1114" s="179"/>
      <c r="AM1114" s="179"/>
      <c r="AN1114" s="179"/>
      <c r="AO1114" s="179"/>
      <c r="AP1114" s="179"/>
      <c r="AQ1114" s="179"/>
      <c r="AR1114" s="179"/>
      <c r="AS1114" s="179"/>
      <c r="AT1114" s="179"/>
      <c r="AU1114" s="179"/>
      <c r="AV1114" s="179"/>
      <c r="AW1114" s="179"/>
      <c r="AX1114" s="179"/>
      <c r="AY1114" s="179"/>
      <c r="AZ1114" s="179"/>
      <c r="BA1114" s="179"/>
      <c r="BB1114" s="179"/>
      <c r="BC1114" s="179"/>
    </row>
    <row r="1115" spans="28:55" x14ac:dyDescent="0.25">
      <c r="AB1115" s="179"/>
      <c r="AC1115" s="179"/>
      <c r="AD1115" s="179"/>
      <c r="AE1115" s="179"/>
      <c r="AF1115" s="179"/>
      <c r="AG1115" s="179"/>
      <c r="AH1115" s="179"/>
      <c r="AI1115" s="179"/>
      <c r="AJ1115" s="179"/>
      <c r="AK1115" s="179"/>
      <c r="AL1115" s="179"/>
      <c r="AM1115" s="179"/>
      <c r="AN1115" s="179"/>
      <c r="AO1115" s="179"/>
      <c r="AP1115" s="179"/>
      <c r="AQ1115" s="179"/>
      <c r="AR1115" s="179"/>
      <c r="AS1115" s="179"/>
      <c r="AT1115" s="179"/>
      <c r="AU1115" s="179"/>
      <c r="AV1115" s="179"/>
      <c r="AW1115" s="179"/>
      <c r="AX1115" s="179"/>
      <c r="AY1115" s="179"/>
      <c r="AZ1115" s="179"/>
      <c r="BA1115" s="179"/>
      <c r="BB1115" s="179"/>
      <c r="BC1115" s="179"/>
    </row>
    <row r="1116" spans="28:55" x14ac:dyDescent="0.25">
      <c r="AB1116" s="179"/>
      <c r="AC1116" s="179"/>
      <c r="AD1116" s="179"/>
      <c r="AE1116" s="179"/>
      <c r="AF1116" s="179"/>
      <c r="AG1116" s="179"/>
      <c r="AH1116" s="179"/>
      <c r="AI1116" s="179"/>
      <c r="AJ1116" s="179"/>
      <c r="AK1116" s="179"/>
      <c r="AL1116" s="179"/>
      <c r="AM1116" s="179"/>
      <c r="AN1116" s="179"/>
      <c r="AO1116" s="179"/>
      <c r="AP1116" s="179"/>
      <c r="AQ1116" s="179"/>
      <c r="AR1116" s="179"/>
      <c r="AS1116" s="179"/>
      <c r="AT1116" s="179"/>
      <c r="AU1116" s="179"/>
      <c r="AV1116" s="179"/>
      <c r="AW1116" s="179"/>
      <c r="AX1116" s="179"/>
      <c r="AY1116" s="179"/>
      <c r="AZ1116" s="179"/>
      <c r="BA1116" s="179"/>
      <c r="BB1116" s="179"/>
      <c r="BC1116" s="179"/>
    </row>
    <row r="1117" spans="28:55" x14ac:dyDescent="0.25">
      <c r="AB1117" s="179"/>
      <c r="AC1117" s="179"/>
      <c r="AD1117" s="179"/>
      <c r="AE1117" s="179"/>
      <c r="AF1117" s="179"/>
      <c r="AG1117" s="179"/>
      <c r="AH1117" s="179"/>
      <c r="AI1117" s="179"/>
      <c r="AJ1117" s="179"/>
      <c r="AK1117" s="179"/>
      <c r="AL1117" s="179"/>
      <c r="AM1117" s="179"/>
      <c r="AN1117" s="179"/>
      <c r="AO1117" s="179"/>
      <c r="AP1117" s="179"/>
      <c r="AQ1117" s="179"/>
      <c r="AR1117" s="179"/>
      <c r="AS1117" s="179"/>
      <c r="AT1117" s="179"/>
      <c r="AU1117" s="179"/>
      <c r="AV1117" s="179"/>
      <c r="AW1117" s="179"/>
      <c r="AX1117" s="179"/>
      <c r="AY1117" s="179"/>
      <c r="AZ1117" s="179"/>
      <c r="BA1117" s="179"/>
      <c r="BB1117" s="179"/>
      <c r="BC1117" s="179"/>
    </row>
    <row r="1118" spans="28:55" x14ac:dyDescent="0.25">
      <c r="AB1118" s="179"/>
      <c r="AC1118" s="179"/>
      <c r="AD1118" s="179"/>
      <c r="AE1118" s="179"/>
      <c r="AF1118" s="179"/>
      <c r="AG1118" s="179"/>
      <c r="AH1118" s="179"/>
      <c r="AI1118" s="179"/>
      <c r="AJ1118" s="179"/>
      <c r="AK1118" s="179"/>
      <c r="AL1118" s="179"/>
      <c r="AM1118" s="179"/>
      <c r="AN1118" s="179"/>
      <c r="AO1118" s="179"/>
      <c r="AP1118" s="179"/>
      <c r="AQ1118" s="179"/>
      <c r="AR1118" s="179"/>
      <c r="AS1118" s="179"/>
      <c r="AT1118" s="179"/>
      <c r="AU1118" s="179"/>
      <c r="AV1118" s="179"/>
      <c r="AW1118" s="179"/>
      <c r="AX1118" s="179"/>
      <c r="AY1118" s="179"/>
      <c r="AZ1118" s="179"/>
      <c r="BA1118" s="179"/>
      <c r="BB1118" s="179"/>
      <c r="BC1118" s="179"/>
    </row>
    <row r="1119" spans="28:55" x14ac:dyDescent="0.25">
      <c r="AB1119" s="179"/>
      <c r="AC1119" s="179"/>
      <c r="AD1119" s="179"/>
      <c r="AE1119" s="179"/>
      <c r="AF1119" s="179"/>
      <c r="AG1119" s="179"/>
      <c r="AH1119" s="179"/>
      <c r="AI1119" s="179"/>
      <c r="AJ1119" s="179"/>
      <c r="AK1119" s="179"/>
      <c r="AL1119" s="179"/>
      <c r="AM1119" s="179"/>
      <c r="AN1119" s="179"/>
      <c r="AO1119" s="179"/>
      <c r="AP1119" s="179"/>
      <c r="AQ1119" s="179"/>
      <c r="AR1119" s="179"/>
      <c r="AS1119" s="179"/>
      <c r="AT1119" s="179"/>
      <c r="AU1119" s="179"/>
      <c r="AV1119" s="179"/>
      <c r="AW1119" s="179"/>
      <c r="AX1119" s="179"/>
      <c r="AY1119" s="179"/>
      <c r="AZ1119" s="179"/>
      <c r="BA1119" s="179"/>
      <c r="BB1119" s="179"/>
      <c r="BC1119" s="179"/>
    </row>
    <row r="1120" spans="28:55" x14ac:dyDescent="0.25">
      <c r="AB1120" s="179"/>
      <c r="AC1120" s="179"/>
      <c r="AD1120" s="179"/>
      <c r="AE1120" s="179"/>
      <c r="AF1120" s="179"/>
      <c r="AG1120" s="179"/>
      <c r="AH1120" s="179"/>
      <c r="AI1120" s="179"/>
      <c r="AJ1120" s="179"/>
      <c r="AK1120" s="179"/>
      <c r="AL1120" s="179"/>
      <c r="AM1120" s="179"/>
      <c r="AN1120" s="179"/>
      <c r="AO1120" s="179"/>
      <c r="AP1120" s="179"/>
      <c r="AQ1120" s="179"/>
      <c r="AR1120" s="179"/>
      <c r="AS1120" s="179"/>
      <c r="AT1120" s="179"/>
      <c r="AU1120" s="179"/>
      <c r="AV1120" s="179"/>
      <c r="AW1120" s="179"/>
      <c r="AX1120" s="179"/>
      <c r="AY1120" s="179"/>
      <c r="AZ1120" s="179"/>
      <c r="BA1120" s="179"/>
      <c r="BB1120" s="179"/>
      <c r="BC1120" s="179"/>
    </row>
    <row r="1121" spans="28:55" x14ac:dyDescent="0.25">
      <c r="AB1121" s="179"/>
      <c r="AC1121" s="179"/>
      <c r="AD1121" s="179"/>
      <c r="AE1121" s="179"/>
      <c r="AF1121" s="179"/>
      <c r="AG1121" s="179"/>
      <c r="AH1121" s="179"/>
      <c r="AI1121" s="179"/>
      <c r="AJ1121" s="179"/>
      <c r="AK1121" s="179"/>
      <c r="AL1121" s="179"/>
      <c r="AM1121" s="179"/>
      <c r="AN1121" s="179"/>
      <c r="AO1121" s="179"/>
      <c r="AP1121" s="179"/>
      <c r="AQ1121" s="179"/>
      <c r="AR1121" s="179"/>
      <c r="AS1121" s="179"/>
      <c r="AT1121" s="179"/>
      <c r="AU1121" s="179"/>
      <c r="AV1121" s="179"/>
      <c r="AW1121" s="179"/>
      <c r="AX1121" s="179"/>
      <c r="AY1121" s="179"/>
      <c r="AZ1121" s="179"/>
      <c r="BA1121" s="179"/>
      <c r="BB1121" s="179"/>
      <c r="BC1121" s="179"/>
    </row>
    <row r="1122" spans="28:55" x14ac:dyDescent="0.25">
      <c r="AB1122" s="179"/>
      <c r="AC1122" s="179"/>
      <c r="AD1122" s="179"/>
      <c r="AE1122" s="179"/>
      <c r="AF1122" s="179"/>
      <c r="AG1122" s="179"/>
      <c r="AH1122" s="179"/>
      <c r="AI1122" s="179"/>
      <c r="AJ1122" s="179"/>
      <c r="AK1122" s="179"/>
      <c r="AL1122" s="179"/>
      <c r="AM1122" s="179"/>
      <c r="AN1122" s="179"/>
      <c r="AO1122" s="179"/>
      <c r="AP1122" s="179"/>
      <c r="AQ1122" s="179"/>
      <c r="AR1122" s="179"/>
      <c r="AS1122" s="179"/>
      <c r="AT1122" s="179"/>
      <c r="AU1122" s="179"/>
      <c r="AV1122" s="179"/>
      <c r="AW1122" s="179"/>
      <c r="AX1122" s="179"/>
      <c r="AY1122" s="179"/>
      <c r="AZ1122" s="179"/>
      <c r="BA1122" s="179"/>
      <c r="BB1122" s="179"/>
      <c r="BC1122" s="179"/>
    </row>
    <row r="1123" spans="28:55" x14ac:dyDescent="0.25">
      <c r="AB1123" s="179"/>
      <c r="AC1123" s="179"/>
      <c r="AD1123" s="179"/>
      <c r="AE1123" s="179"/>
      <c r="AF1123" s="179"/>
      <c r="AG1123" s="179"/>
      <c r="AH1123" s="179"/>
      <c r="AI1123" s="179"/>
      <c r="AJ1123" s="179"/>
      <c r="AK1123" s="179"/>
      <c r="AL1123" s="179"/>
      <c r="AM1123" s="179"/>
      <c r="AN1123" s="179"/>
      <c r="AO1123" s="179"/>
      <c r="AP1123" s="179"/>
      <c r="AQ1123" s="179"/>
      <c r="AR1123" s="179"/>
      <c r="AS1123" s="179"/>
      <c r="AT1123" s="179"/>
      <c r="AU1123" s="179"/>
      <c r="AV1123" s="179"/>
      <c r="AW1123" s="179"/>
      <c r="AX1123" s="179"/>
      <c r="AY1123" s="179"/>
      <c r="AZ1123" s="179"/>
      <c r="BA1123" s="179"/>
      <c r="BB1123" s="179"/>
      <c r="BC1123" s="179"/>
    </row>
    <row r="1124" spans="28:55" x14ac:dyDescent="0.25">
      <c r="AB1124" s="179"/>
      <c r="AC1124" s="179"/>
      <c r="AD1124" s="179"/>
      <c r="AE1124" s="179"/>
      <c r="AF1124" s="179"/>
      <c r="AG1124" s="179"/>
      <c r="AH1124" s="179"/>
      <c r="AI1124" s="179"/>
      <c r="AJ1124" s="179"/>
      <c r="AK1124" s="179"/>
      <c r="AL1124" s="179"/>
      <c r="AM1124" s="179"/>
      <c r="AN1124" s="179"/>
      <c r="AO1124" s="179"/>
      <c r="AP1124" s="179"/>
      <c r="AQ1124" s="179"/>
      <c r="AR1124" s="179"/>
      <c r="AS1124" s="179"/>
      <c r="AT1124" s="179"/>
      <c r="AU1124" s="179"/>
      <c r="AV1124" s="179"/>
      <c r="AW1124" s="179"/>
      <c r="AX1124" s="179"/>
      <c r="AY1124" s="179"/>
      <c r="AZ1124" s="179"/>
      <c r="BA1124" s="179"/>
      <c r="BB1124" s="179"/>
      <c r="BC1124" s="179"/>
    </row>
    <row r="1125" spans="28:55" x14ac:dyDescent="0.25">
      <c r="AB1125" s="179"/>
      <c r="AC1125" s="179"/>
      <c r="AD1125" s="179"/>
      <c r="AE1125" s="179"/>
      <c r="AF1125" s="179"/>
      <c r="AG1125" s="179"/>
      <c r="AH1125" s="179"/>
      <c r="AI1125" s="179"/>
      <c r="AJ1125" s="179"/>
      <c r="AK1125" s="179"/>
      <c r="AL1125" s="179"/>
      <c r="AM1125" s="179"/>
      <c r="AN1125" s="179"/>
      <c r="AO1125" s="179"/>
      <c r="AP1125" s="179"/>
      <c r="AQ1125" s="179"/>
      <c r="AR1125" s="179"/>
      <c r="AS1125" s="179"/>
      <c r="AT1125" s="179"/>
      <c r="AU1125" s="179"/>
      <c r="AV1125" s="179"/>
      <c r="AW1125" s="179"/>
      <c r="AX1125" s="179"/>
      <c r="AY1125" s="179"/>
      <c r="AZ1125" s="179"/>
      <c r="BA1125" s="179"/>
      <c r="BB1125" s="179"/>
      <c r="BC1125" s="179"/>
    </row>
    <row r="1126" spans="28:55" x14ac:dyDescent="0.25">
      <c r="AB1126" s="179"/>
      <c r="AC1126" s="179"/>
      <c r="AD1126" s="179"/>
      <c r="AE1126" s="179"/>
      <c r="AF1126" s="179"/>
      <c r="AG1126" s="179"/>
      <c r="AH1126" s="179"/>
      <c r="AI1126" s="179"/>
      <c r="AJ1126" s="179"/>
      <c r="AK1126" s="179"/>
      <c r="AL1126" s="179"/>
      <c r="AM1126" s="179"/>
      <c r="AN1126" s="179"/>
      <c r="AO1126" s="179"/>
      <c r="AP1126" s="179"/>
      <c r="AQ1126" s="179"/>
      <c r="AR1126" s="179"/>
      <c r="AS1126" s="179"/>
      <c r="AT1126" s="179"/>
      <c r="AU1126" s="179"/>
      <c r="AV1126" s="179"/>
      <c r="AW1126" s="179"/>
      <c r="AX1126" s="179"/>
      <c r="AY1126" s="179"/>
      <c r="AZ1126" s="179"/>
      <c r="BA1126" s="179"/>
      <c r="BB1126" s="179"/>
      <c r="BC1126" s="179"/>
    </row>
    <row r="1127" spans="28:55" x14ac:dyDescent="0.25">
      <c r="AB1127" s="179"/>
      <c r="AC1127" s="179"/>
      <c r="AD1127" s="179"/>
      <c r="AE1127" s="179"/>
      <c r="AF1127" s="179"/>
      <c r="AG1127" s="179"/>
      <c r="AH1127" s="179"/>
      <c r="AI1127" s="179"/>
      <c r="AJ1127" s="179"/>
      <c r="AK1127" s="179"/>
      <c r="AL1127" s="179"/>
      <c r="AM1127" s="179"/>
      <c r="AN1127" s="179"/>
      <c r="AO1127" s="179"/>
      <c r="AP1127" s="179"/>
      <c r="AQ1127" s="179"/>
      <c r="AR1127" s="179"/>
      <c r="AS1127" s="179"/>
      <c r="AT1127" s="179"/>
      <c r="AU1127" s="179"/>
      <c r="AV1127" s="179"/>
      <c r="AW1127" s="179"/>
      <c r="AX1127" s="179"/>
      <c r="AY1127" s="179"/>
      <c r="AZ1127" s="179"/>
      <c r="BA1127" s="179"/>
      <c r="BB1127" s="179"/>
      <c r="BC1127" s="179"/>
    </row>
    <row r="1128" spans="28:55" x14ac:dyDescent="0.25">
      <c r="AB1128" s="179"/>
      <c r="AC1128" s="179"/>
      <c r="AD1128" s="179"/>
      <c r="AE1128" s="179"/>
      <c r="AF1128" s="179"/>
      <c r="AG1128" s="179"/>
      <c r="AH1128" s="179"/>
      <c r="AI1128" s="179"/>
      <c r="AJ1128" s="179"/>
      <c r="AK1128" s="179"/>
      <c r="AL1128" s="179"/>
      <c r="AM1128" s="179"/>
      <c r="AN1128" s="179"/>
      <c r="AO1128" s="179"/>
      <c r="AP1128" s="179"/>
      <c r="AQ1128" s="179"/>
      <c r="AR1128" s="179"/>
      <c r="AS1128" s="179"/>
      <c r="AT1128" s="179"/>
      <c r="AU1128" s="179"/>
      <c r="AV1128" s="179"/>
      <c r="AW1128" s="179"/>
      <c r="AX1128" s="179"/>
      <c r="AY1128" s="179"/>
      <c r="AZ1128" s="179"/>
      <c r="BA1128" s="179"/>
      <c r="BB1128" s="179"/>
      <c r="BC1128" s="179"/>
    </row>
    <row r="1129" spans="28:55" x14ac:dyDescent="0.25">
      <c r="AB1129" s="179"/>
      <c r="AC1129" s="179"/>
      <c r="AD1129" s="179"/>
      <c r="AE1129" s="179"/>
      <c r="AF1129" s="179"/>
      <c r="AG1129" s="179"/>
      <c r="AH1129" s="179"/>
      <c r="AI1129" s="179"/>
      <c r="AJ1129" s="179"/>
      <c r="AK1129" s="179"/>
      <c r="AL1129" s="179"/>
      <c r="AM1129" s="179"/>
      <c r="AN1129" s="179"/>
      <c r="AO1129" s="179"/>
      <c r="AP1129" s="179"/>
      <c r="AQ1129" s="179"/>
      <c r="AR1129" s="179"/>
      <c r="AS1129" s="179"/>
      <c r="AT1129" s="179"/>
      <c r="AU1129" s="179"/>
      <c r="AV1129" s="179"/>
      <c r="AW1129" s="179"/>
      <c r="AX1129" s="179"/>
      <c r="AY1129" s="179"/>
      <c r="AZ1129" s="179"/>
      <c r="BA1129" s="179"/>
      <c r="BB1129" s="179"/>
      <c r="BC1129" s="179"/>
    </row>
    <row r="1130" spans="28:55" x14ac:dyDescent="0.25">
      <c r="AB1130" s="179"/>
      <c r="AC1130" s="179"/>
      <c r="AD1130" s="179"/>
      <c r="AE1130" s="179"/>
      <c r="AF1130" s="179"/>
      <c r="AG1130" s="179"/>
      <c r="AH1130" s="179"/>
      <c r="AI1130" s="179"/>
      <c r="AJ1130" s="179"/>
      <c r="AK1130" s="179"/>
      <c r="AL1130" s="179"/>
      <c r="AM1130" s="179"/>
      <c r="AN1130" s="179"/>
      <c r="AO1130" s="179"/>
      <c r="AP1130" s="179"/>
      <c r="AQ1130" s="179"/>
      <c r="AR1130" s="179"/>
      <c r="AS1130" s="179"/>
      <c r="AT1130" s="179"/>
      <c r="AU1130" s="179"/>
      <c r="AV1130" s="179"/>
      <c r="AW1130" s="179"/>
      <c r="AX1130" s="179"/>
      <c r="AY1130" s="179"/>
      <c r="AZ1130" s="179"/>
      <c r="BA1130" s="179"/>
      <c r="BB1130" s="179"/>
      <c r="BC1130" s="179"/>
    </row>
    <row r="1131" spans="28:55" x14ac:dyDescent="0.25">
      <c r="AB1131" s="179"/>
      <c r="AC1131" s="179"/>
      <c r="AD1131" s="179"/>
      <c r="AE1131" s="179"/>
      <c r="AF1131" s="179"/>
      <c r="AG1131" s="179"/>
      <c r="AH1131" s="179"/>
      <c r="AI1131" s="179"/>
      <c r="AJ1131" s="179"/>
      <c r="AK1131" s="179"/>
      <c r="AL1131" s="179"/>
      <c r="AM1131" s="179"/>
      <c r="AN1131" s="179"/>
      <c r="AO1131" s="179"/>
      <c r="AP1131" s="179"/>
      <c r="AQ1131" s="179"/>
      <c r="AR1131" s="179"/>
      <c r="AS1131" s="179"/>
      <c r="AT1131" s="179"/>
      <c r="AU1131" s="179"/>
      <c r="AV1131" s="179"/>
      <c r="AW1131" s="179"/>
      <c r="AX1131" s="179"/>
      <c r="AY1131" s="179"/>
      <c r="AZ1131" s="179"/>
      <c r="BA1131" s="179"/>
      <c r="BB1131" s="179"/>
      <c r="BC1131" s="179"/>
    </row>
    <row r="1132" spans="28:55" x14ac:dyDescent="0.25">
      <c r="AB1132" s="179"/>
      <c r="AC1132" s="179"/>
      <c r="AD1132" s="179"/>
      <c r="AE1132" s="179"/>
      <c r="AF1132" s="179"/>
      <c r="AG1132" s="179"/>
      <c r="AH1132" s="179"/>
      <c r="AI1132" s="179"/>
      <c r="AJ1132" s="179"/>
      <c r="AK1132" s="179"/>
      <c r="AL1132" s="179"/>
      <c r="AM1132" s="179"/>
      <c r="AN1132" s="179"/>
      <c r="AO1132" s="179"/>
      <c r="AP1132" s="179"/>
      <c r="AQ1132" s="179"/>
      <c r="AR1132" s="179"/>
      <c r="AS1132" s="179"/>
      <c r="AT1132" s="179"/>
      <c r="AU1132" s="179"/>
      <c r="AV1132" s="179"/>
      <c r="AW1132" s="179"/>
      <c r="AX1132" s="179"/>
      <c r="AY1132" s="179"/>
      <c r="AZ1132" s="179"/>
      <c r="BA1132" s="179"/>
      <c r="BB1132" s="179"/>
      <c r="BC1132" s="179"/>
    </row>
    <row r="1133" spans="28:55" x14ac:dyDescent="0.25">
      <c r="AB1133" s="179"/>
      <c r="AC1133" s="179"/>
      <c r="AD1133" s="179"/>
      <c r="AE1133" s="179"/>
      <c r="AF1133" s="179"/>
      <c r="AG1133" s="179"/>
      <c r="AH1133" s="179"/>
      <c r="AI1133" s="179"/>
      <c r="AJ1133" s="179"/>
      <c r="AK1133" s="179"/>
      <c r="AL1133" s="179"/>
      <c r="AM1133" s="179"/>
      <c r="AN1133" s="179"/>
      <c r="AO1133" s="179"/>
      <c r="AP1133" s="179"/>
      <c r="AQ1133" s="179"/>
      <c r="AR1133" s="179"/>
      <c r="AS1133" s="179"/>
      <c r="AT1133" s="179"/>
      <c r="AU1133" s="179"/>
      <c r="AV1133" s="179"/>
      <c r="AW1133" s="179"/>
      <c r="AX1133" s="179"/>
      <c r="AY1133" s="179"/>
      <c r="AZ1133" s="179"/>
      <c r="BA1133" s="179"/>
      <c r="BB1133" s="179"/>
      <c r="BC1133" s="179"/>
    </row>
    <row r="1134" spans="28:55" x14ac:dyDescent="0.25">
      <c r="AB1134" s="179"/>
      <c r="AC1134" s="179"/>
      <c r="AD1134" s="179"/>
      <c r="AE1134" s="179"/>
      <c r="AF1134" s="179"/>
      <c r="AG1134" s="179"/>
      <c r="AH1134" s="179"/>
      <c r="AI1134" s="179"/>
      <c r="AJ1134" s="179"/>
      <c r="AK1134" s="179"/>
      <c r="AL1134" s="179"/>
      <c r="AM1134" s="179"/>
      <c r="AN1134" s="179"/>
      <c r="AO1134" s="179"/>
      <c r="AP1134" s="179"/>
      <c r="AQ1134" s="179"/>
      <c r="AR1134" s="179"/>
      <c r="AS1134" s="179"/>
      <c r="AT1134" s="179"/>
      <c r="AU1134" s="179"/>
      <c r="AV1134" s="179"/>
      <c r="AW1134" s="179"/>
      <c r="AX1134" s="179"/>
      <c r="AY1134" s="179"/>
      <c r="AZ1134" s="179"/>
      <c r="BA1134" s="179"/>
      <c r="BB1134" s="179"/>
      <c r="BC1134" s="179"/>
    </row>
    <row r="1135" spans="28:55" x14ac:dyDescent="0.25">
      <c r="AB1135" s="179"/>
      <c r="AC1135" s="179"/>
      <c r="AD1135" s="179"/>
      <c r="AE1135" s="179"/>
      <c r="AF1135" s="179"/>
      <c r="AG1135" s="179"/>
      <c r="AH1135" s="179"/>
      <c r="AI1135" s="179"/>
      <c r="AJ1135" s="179"/>
      <c r="AK1135" s="179"/>
      <c r="AL1135" s="179"/>
      <c r="AM1135" s="179"/>
      <c r="AN1135" s="179"/>
      <c r="AO1135" s="179"/>
      <c r="AP1135" s="179"/>
      <c r="AQ1135" s="179"/>
      <c r="AR1135" s="179"/>
      <c r="AS1135" s="179"/>
      <c r="AT1135" s="179"/>
      <c r="AU1135" s="179"/>
      <c r="AV1135" s="179"/>
      <c r="AW1135" s="179"/>
      <c r="AX1135" s="179"/>
      <c r="AY1135" s="179"/>
      <c r="AZ1135" s="179"/>
      <c r="BA1135" s="179"/>
      <c r="BB1135" s="179"/>
      <c r="BC1135" s="179"/>
    </row>
    <row r="1136" spans="28:55" x14ac:dyDescent="0.25">
      <c r="AB1136" s="179"/>
      <c r="AC1136" s="179"/>
      <c r="AD1136" s="179"/>
      <c r="AE1136" s="179"/>
      <c r="AF1136" s="179"/>
      <c r="AG1136" s="179"/>
      <c r="AH1136" s="179"/>
      <c r="AI1136" s="179"/>
      <c r="AJ1136" s="179"/>
      <c r="AK1136" s="179"/>
      <c r="AL1136" s="179"/>
      <c r="AM1136" s="179"/>
      <c r="AN1136" s="179"/>
      <c r="AO1136" s="179"/>
      <c r="AP1136" s="179"/>
      <c r="AQ1136" s="179"/>
      <c r="AR1136" s="179"/>
      <c r="AS1136" s="179"/>
      <c r="AT1136" s="179"/>
      <c r="AU1136" s="179"/>
      <c r="AV1136" s="179"/>
      <c r="AW1136" s="179"/>
      <c r="AX1136" s="179"/>
      <c r="AY1136" s="179"/>
      <c r="AZ1136" s="179"/>
      <c r="BA1136" s="179"/>
      <c r="BB1136" s="179"/>
      <c r="BC1136" s="179"/>
    </row>
    <row r="1137" spans="28:55" x14ac:dyDescent="0.25">
      <c r="AB1137" s="179"/>
      <c r="AC1137" s="179"/>
      <c r="AD1137" s="179"/>
      <c r="AE1137" s="179"/>
      <c r="AF1137" s="179"/>
      <c r="AG1137" s="179"/>
      <c r="AH1137" s="179"/>
      <c r="AI1137" s="179"/>
      <c r="AJ1137" s="179"/>
      <c r="AK1137" s="179"/>
      <c r="AL1137" s="179"/>
      <c r="AM1137" s="179"/>
      <c r="AN1137" s="179"/>
      <c r="AO1137" s="179"/>
      <c r="AP1137" s="179"/>
      <c r="AQ1137" s="179"/>
      <c r="AR1137" s="179"/>
      <c r="AS1137" s="179"/>
      <c r="AT1137" s="179"/>
      <c r="AU1137" s="179"/>
      <c r="AV1137" s="179"/>
      <c r="AW1137" s="179"/>
      <c r="AX1137" s="179"/>
      <c r="AY1137" s="179"/>
      <c r="AZ1137" s="179"/>
      <c r="BA1137" s="179"/>
      <c r="BB1137" s="179"/>
      <c r="BC1137" s="179"/>
    </row>
    <row r="1138" spans="28:55" x14ac:dyDescent="0.25">
      <c r="AB1138" s="179"/>
      <c r="AC1138" s="179"/>
      <c r="AD1138" s="179"/>
      <c r="AE1138" s="179"/>
      <c r="AF1138" s="179"/>
      <c r="AG1138" s="179"/>
      <c r="AH1138" s="179"/>
      <c r="AI1138" s="179"/>
      <c r="AJ1138" s="179"/>
      <c r="AK1138" s="179"/>
      <c r="AL1138" s="179"/>
      <c r="AM1138" s="179"/>
      <c r="AN1138" s="179"/>
      <c r="AO1138" s="179"/>
      <c r="AP1138" s="179"/>
      <c r="AQ1138" s="179"/>
      <c r="AR1138" s="179"/>
      <c r="AS1138" s="179"/>
      <c r="AT1138" s="179"/>
      <c r="AU1138" s="179"/>
      <c r="AV1138" s="179"/>
      <c r="AW1138" s="179"/>
      <c r="AX1138" s="179"/>
      <c r="AY1138" s="179"/>
      <c r="AZ1138" s="179"/>
      <c r="BA1138" s="179"/>
      <c r="BB1138" s="179"/>
      <c r="BC1138" s="179"/>
    </row>
    <row r="1139" spans="28:55" x14ac:dyDescent="0.25">
      <c r="AB1139" s="179"/>
      <c r="AC1139" s="179"/>
      <c r="AD1139" s="179"/>
      <c r="AE1139" s="179"/>
      <c r="AF1139" s="179"/>
      <c r="AG1139" s="179"/>
      <c r="AH1139" s="179"/>
      <c r="AI1139" s="179"/>
      <c r="AJ1139" s="179"/>
      <c r="AK1139" s="179"/>
      <c r="AL1139" s="179"/>
      <c r="AM1139" s="179"/>
      <c r="AN1139" s="179"/>
      <c r="AO1139" s="179"/>
      <c r="AP1139" s="179"/>
      <c r="AQ1139" s="179"/>
      <c r="AR1139" s="179"/>
      <c r="AS1139" s="179"/>
      <c r="AT1139" s="179"/>
      <c r="AU1139" s="179"/>
      <c r="AV1139" s="179"/>
      <c r="AW1139" s="179"/>
      <c r="AX1139" s="179"/>
      <c r="AY1139" s="179"/>
      <c r="AZ1139" s="179"/>
      <c r="BA1139" s="179"/>
      <c r="BB1139" s="179"/>
      <c r="BC1139" s="179"/>
    </row>
    <row r="1140" spans="28:55" x14ac:dyDescent="0.25">
      <c r="AB1140" s="179"/>
      <c r="AC1140" s="179"/>
      <c r="AD1140" s="179"/>
      <c r="AE1140" s="179"/>
      <c r="AF1140" s="179"/>
      <c r="AG1140" s="179"/>
      <c r="AH1140" s="179"/>
      <c r="AI1140" s="179"/>
      <c r="AJ1140" s="179"/>
      <c r="AK1140" s="179"/>
      <c r="AL1140" s="179"/>
      <c r="AM1140" s="179"/>
      <c r="AN1140" s="179"/>
      <c r="AO1140" s="179"/>
      <c r="AP1140" s="179"/>
      <c r="AQ1140" s="179"/>
      <c r="AR1140" s="179"/>
      <c r="AS1140" s="179"/>
      <c r="AT1140" s="179"/>
      <c r="AU1140" s="179"/>
      <c r="AV1140" s="179"/>
      <c r="AW1140" s="179"/>
      <c r="AX1140" s="179"/>
      <c r="AY1140" s="179"/>
      <c r="AZ1140" s="179"/>
      <c r="BA1140" s="179"/>
      <c r="BB1140" s="179"/>
      <c r="BC1140" s="179"/>
    </row>
    <row r="1141" spans="28:55" x14ac:dyDescent="0.25">
      <c r="AB1141" s="179"/>
      <c r="AC1141" s="179"/>
      <c r="AD1141" s="179"/>
      <c r="AE1141" s="179"/>
      <c r="AF1141" s="179"/>
      <c r="AG1141" s="179"/>
      <c r="AH1141" s="179"/>
      <c r="AI1141" s="179"/>
      <c r="AJ1141" s="179"/>
      <c r="AK1141" s="179"/>
      <c r="AL1141" s="179"/>
      <c r="AM1141" s="179"/>
      <c r="AN1141" s="179"/>
      <c r="AO1141" s="179"/>
      <c r="AP1141" s="179"/>
      <c r="AQ1141" s="179"/>
      <c r="AR1141" s="179"/>
      <c r="AS1141" s="179"/>
      <c r="AT1141" s="179"/>
      <c r="AU1141" s="179"/>
      <c r="AV1141" s="179"/>
      <c r="AW1141" s="179"/>
      <c r="AX1141" s="179"/>
      <c r="AY1141" s="179"/>
      <c r="AZ1141" s="179"/>
      <c r="BA1141" s="179"/>
      <c r="BB1141" s="179"/>
      <c r="BC1141" s="179"/>
    </row>
    <row r="1142" spans="28:55" x14ac:dyDescent="0.25">
      <c r="AB1142" s="179"/>
      <c r="AC1142" s="179"/>
      <c r="AD1142" s="179"/>
      <c r="AE1142" s="179"/>
      <c r="AF1142" s="179"/>
      <c r="AG1142" s="179"/>
      <c r="AH1142" s="179"/>
      <c r="AI1142" s="179"/>
      <c r="AJ1142" s="179"/>
      <c r="AK1142" s="179"/>
      <c r="AL1142" s="179"/>
      <c r="AM1142" s="179"/>
      <c r="AN1142" s="179"/>
      <c r="AO1142" s="179"/>
      <c r="AP1142" s="179"/>
      <c r="AQ1142" s="179"/>
      <c r="AR1142" s="179"/>
      <c r="AS1142" s="179"/>
      <c r="AT1142" s="179"/>
      <c r="AU1142" s="179"/>
      <c r="AV1142" s="179"/>
      <c r="AW1142" s="179"/>
      <c r="AX1142" s="179"/>
      <c r="AY1142" s="179"/>
      <c r="AZ1142" s="179"/>
      <c r="BA1142" s="179"/>
      <c r="BB1142" s="179"/>
      <c r="BC1142" s="179"/>
    </row>
    <row r="1143" spans="28:55" x14ac:dyDescent="0.25">
      <c r="AB1143" s="179"/>
      <c r="AC1143" s="179"/>
      <c r="AD1143" s="179"/>
      <c r="AE1143" s="179"/>
      <c r="AF1143" s="179"/>
      <c r="AG1143" s="179"/>
      <c r="AH1143" s="179"/>
      <c r="AI1143" s="179"/>
      <c r="AJ1143" s="179"/>
      <c r="AK1143" s="179"/>
      <c r="AL1143" s="179"/>
      <c r="AM1143" s="179"/>
      <c r="AN1143" s="179"/>
      <c r="AO1143" s="179"/>
      <c r="AP1143" s="179"/>
      <c r="AQ1143" s="179"/>
      <c r="AR1143" s="179"/>
      <c r="AS1143" s="179"/>
      <c r="AT1143" s="179"/>
      <c r="AU1143" s="179"/>
      <c r="AV1143" s="179"/>
      <c r="AW1143" s="179"/>
      <c r="AX1143" s="179"/>
      <c r="AY1143" s="179"/>
      <c r="AZ1143" s="179"/>
      <c r="BA1143" s="179"/>
      <c r="BB1143" s="179"/>
      <c r="BC1143" s="179"/>
    </row>
    <row r="1144" spans="28:55" x14ac:dyDescent="0.25">
      <c r="AB1144" s="179"/>
      <c r="AC1144" s="179"/>
      <c r="AD1144" s="179"/>
      <c r="AE1144" s="179"/>
      <c r="AF1144" s="179"/>
      <c r="AG1144" s="179"/>
      <c r="AH1144" s="179"/>
      <c r="AI1144" s="179"/>
      <c r="AJ1144" s="179"/>
      <c r="AK1144" s="179"/>
      <c r="AL1144" s="179"/>
      <c r="AM1144" s="179"/>
      <c r="AN1144" s="179"/>
      <c r="AO1144" s="179"/>
      <c r="AP1144" s="179"/>
      <c r="AQ1144" s="179"/>
      <c r="AR1144" s="179"/>
      <c r="AS1144" s="179"/>
      <c r="AT1144" s="179"/>
      <c r="AU1144" s="179"/>
      <c r="AV1144" s="179"/>
      <c r="AW1144" s="179"/>
      <c r="AX1144" s="179"/>
      <c r="AY1144" s="179"/>
      <c r="AZ1144" s="179"/>
      <c r="BA1144" s="179"/>
      <c r="BB1144" s="179"/>
      <c r="BC1144" s="179"/>
    </row>
    <row r="1145" spans="28:55" x14ac:dyDescent="0.25">
      <c r="AB1145" s="179"/>
      <c r="AC1145" s="179"/>
      <c r="AD1145" s="179"/>
      <c r="AE1145" s="179"/>
      <c r="AF1145" s="179"/>
      <c r="AG1145" s="179"/>
      <c r="AH1145" s="179"/>
      <c r="AI1145" s="179"/>
      <c r="AJ1145" s="179"/>
      <c r="AK1145" s="179"/>
      <c r="AL1145" s="179"/>
      <c r="AM1145" s="179"/>
      <c r="AN1145" s="179"/>
      <c r="AO1145" s="179"/>
      <c r="AP1145" s="179"/>
      <c r="AQ1145" s="179"/>
      <c r="AR1145" s="179"/>
      <c r="AS1145" s="179"/>
      <c r="AT1145" s="179"/>
      <c r="AU1145" s="179"/>
      <c r="AV1145" s="179"/>
      <c r="AW1145" s="179"/>
      <c r="AX1145" s="179"/>
      <c r="AY1145" s="179"/>
      <c r="AZ1145" s="179"/>
      <c r="BA1145" s="179"/>
      <c r="BB1145" s="179"/>
      <c r="BC1145" s="179"/>
    </row>
    <row r="1146" spans="28:55" x14ac:dyDescent="0.25">
      <c r="AB1146" s="179"/>
      <c r="AC1146" s="179"/>
      <c r="AD1146" s="179"/>
      <c r="AE1146" s="179"/>
      <c r="AF1146" s="179"/>
      <c r="AG1146" s="179"/>
      <c r="AH1146" s="179"/>
      <c r="AI1146" s="179"/>
      <c r="AJ1146" s="179"/>
      <c r="AK1146" s="179"/>
      <c r="AL1146" s="179"/>
      <c r="AM1146" s="179"/>
      <c r="AN1146" s="179"/>
      <c r="AO1146" s="179"/>
      <c r="AP1146" s="179"/>
      <c r="AQ1146" s="179"/>
      <c r="AR1146" s="179"/>
      <c r="AS1146" s="179"/>
      <c r="AT1146" s="179"/>
      <c r="AU1146" s="179"/>
      <c r="AV1146" s="179"/>
      <c r="AW1146" s="179"/>
      <c r="AX1146" s="179"/>
      <c r="AY1146" s="179"/>
      <c r="AZ1146" s="179"/>
      <c r="BA1146" s="179"/>
      <c r="BB1146" s="179"/>
      <c r="BC1146" s="179"/>
    </row>
    <row r="1147" spans="28:55" x14ac:dyDescent="0.25">
      <c r="AB1147" s="179"/>
      <c r="AC1147" s="179"/>
      <c r="AD1147" s="179"/>
      <c r="AE1147" s="179"/>
      <c r="AF1147" s="179"/>
      <c r="AG1147" s="179"/>
      <c r="AH1147" s="179"/>
      <c r="AI1147" s="179"/>
      <c r="AJ1147" s="179"/>
      <c r="AK1147" s="179"/>
      <c r="AL1147" s="179"/>
      <c r="AM1147" s="179"/>
      <c r="AN1147" s="179"/>
      <c r="AO1147" s="179"/>
      <c r="AP1147" s="179"/>
      <c r="AQ1147" s="179"/>
      <c r="AR1147" s="179"/>
      <c r="AS1147" s="179"/>
      <c r="AT1147" s="179"/>
      <c r="AU1147" s="179"/>
      <c r="AV1147" s="179"/>
      <c r="AW1147" s="179"/>
      <c r="AX1147" s="179"/>
      <c r="AY1147" s="179"/>
      <c r="AZ1147" s="179"/>
      <c r="BA1147" s="179"/>
      <c r="BB1147" s="179"/>
      <c r="BC1147" s="179"/>
    </row>
    <row r="1148" spans="28:55" x14ac:dyDescent="0.25">
      <c r="AB1148" s="179"/>
      <c r="AC1148" s="179"/>
      <c r="AD1148" s="179"/>
      <c r="AE1148" s="179"/>
      <c r="AF1148" s="179"/>
      <c r="AG1148" s="179"/>
      <c r="AH1148" s="179"/>
      <c r="AI1148" s="179"/>
      <c r="AJ1148" s="179"/>
      <c r="AK1148" s="179"/>
      <c r="AL1148" s="179"/>
      <c r="AM1148" s="179"/>
      <c r="AN1148" s="179"/>
      <c r="AO1148" s="179"/>
      <c r="AP1148" s="179"/>
      <c r="AQ1148" s="179"/>
      <c r="AR1148" s="179"/>
      <c r="AS1148" s="179"/>
      <c r="AT1148" s="179"/>
      <c r="AU1148" s="179"/>
      <c r="AV1148" s="179"/>
      <c r="AW1148" s="179"/>
      <c r="AX1148" s="179"/>
      <c r="AY1148" s="179"/>
      <c r="AZ1148" s="179"/>
      <c r="BA1148" s="179"/>
      <c r="BB1148" s="179"/>
      <c r="BC1148" s="179"/>
    </row>
    <row r="1149" spans="28:55" x14ac:dyDescent="0.25">
      <c r="AB1149" s="179"/>
      <c r="AC1149" s="179"/>
      <c r="AD1149" s="179"/>
      <c r="AE1149" s="179"/>
      <c r="AF1149" s="179"/>
      <c r="AG1149" s="179"/>
      <c r="AH1149" s="179"/>
      <c r="AI1149" s="179"/>
      <c r="AJ1149" s="179"/>
      <c r="AK1149" s="179"/>
      <c r="AL1149" s="179"/>
      <c r="AM1149" s="179"/>
      <c r="AN1149" s="179"/>
      <c r="AO1149" s="179"/>
      <c r="AP1149" s="179"/>
      <c r="AQ1149" s="179"/>
      <c r="AR1149" s="179"/>
      <c r="AS1149" s="179"/>
      <c r="AT1149" s="179"/>
      <c r="AU1149" s="179"/>
      <c r="AV1149" s="179"/>
      <c r="AW1149" s="179"/>
      <c r="AX1149" s="179"/>
      <c r="AY1149" s="179"/>
      <c r="AZ1149" s="179"/>
      <c r="BA1149" s="179"/>
      <c r="BB1149" s="179"/>
      <c r="BC1149" s="179"/>
    </row>
    <row r="1150" spans="28:55" x14ac:dyDescent="0.25">
      <c r="AB1150" s="179"/>
      <c r="AC1150" s="179"/>
      <c r="AD1150" s="179"/>
      <c r="AE1150" s="179"/>
      <c r="AF1150" s="179"/>
      <c r="AG1150" s="179"/>
      <c r="AH1150" s="179"/>
      <c r="AI1150" s="179"/>
      <c r="AJ1150" s="179"/>
      <c r="AK1150" s="179"/>
      <c r="AL1150" s="179"/>
      <c r="AM1150" s="179"/>
      <c r="AN1150" s="179"/>
      <c r="AO1150" s="179"/>
      <c r="AP1150" s="179"/>
      <c r="AQ1150" s="179"/>
      <c r="AR1150" s="179"/>
      <c r="AS1150" s="179"/>
      <c r="AT1150" s="179"/>
      <c r="AU1150" s="179"/>
      <c r="AV1150" s="179"/>
      <c r="AW1150" s="179"/>
      <c r="AX1150" s="179"/>
      <c r="AY1150" s="179"/>
      <c r="AZ1150" s="179"/>
      <c r="BA1150" s="179"/>
      <c r="BB1150" s="179"/>
      <c r="BC1150" s="179"/>
    </row>
    <row r="1151" spans="28:55" x14ac:dyDescent="0.25">
      <c r="AB1151" s="179"/>
      <c r="AC1151" s="179"/>
      <c r="AD1151" s="179"/>
      <c r="AE1151" s="179"/>
      <c r="AF1151" s="179"/>
      <c r="AG1151" s="179"/>
      <c r="AH1151" s="179"/>
      <c r="AI1151" s="179"/>
      <c r="AJ1151" s="179"/>
      <c r="AK1151" s="179"/>
      <c r="AL1151" s="179"/>
      <c r="AM1151" s="179"/>
      <c r="AN1151" s="179"/>
      <c r="AO1151" s="179"/>
      <c r="AP1151" s="179"/>
      <c r="AQ1151" s="179"/>
      <c r="AR1151" s="179"/>
      <c r="AS1151" s="179"/>
      <c r="AT1151" s="179"/>
      <c r="AU1151" s="179"/>
      <c r="AV1151" s="179"/>
      <c r="AW1151" s="179"/>
      <c r="AX1151" s="179"/>
      <c r="AY1151" s="179"/>
      <c r="AZ1151" s="179"/>
      <c r="BA1151" s="179"/>
      <c r="BB1151" s="179"/>
      <c r="BC1151" s="179"/>
    </row>
    <row r="1152" spans="28:55" x14ac:dyDescent="0.25">
      <c r="AB1152" s="179"/>
      <c r="AC1152" s="179"/>
      <c r="AD1152" s="179"/>
      <c r="AE1152" s="179"/>
      <c r="AF1152" s="179"/>
      <c r="AG1152" s="179"/>
      <c r="AH1152" s="179"/>
      <c r="AI1152" s="179"/>
      <c r="AJ1152" s="179"/>
      <c r="AK1152" s="179"/>
      <c r="AL1152" s="179"/>
      <c r="AM1152" s="179"/>
      <c r="AN1152" s="179"/>
      <c r="AO1152" s="179"/>
      <c r="AP1152" s="179"/>
      <c r="AQ1152" s="179"/>
      <c r="AR1152" s="179"/>
      <c r="AS1152" s="179"/>
      <c r="AT1152" s="179"/>
      <c r="AU1152" s="179"/>
      <c r="AV1152" s="179"/>
      <c r="AW1152" s="179"/>
      <c r="AX1152" s="179"/>
      <c r="AY1152" s="179"/>
      <c r="AZ1152" s="179"/>
      <c r="BA1152" s="179"/>
      <c r="BB1152" s="179"/>
      <c r="BC1152" s="179"/>
    </row>
    <row r="1153" spans="28:55" x14ac:dyDescent="0.25">
      <c r="AB1153" s="179"/>
      <c r="AC1153" s="179"/>
      <c r="AD1153" s="179"/>
      <c r="AE1153" s="179"/>
      <c r="AF1153" s="179"/>
      <c r="AG1153" s="179"/>
      <c r="AH1153" s="179"/>
      <c r="AI1153" s="179"/>
      <c r="AJ1153" s="179"/>
      <c r="AK1153" s="179"/>
      <c r="AL1153" s="179"/>
      <c r="AM1153" s="179"/>
      <c r="AN1153" s="179"/>
      <c r="AO1153" s="179"/>
      <c r="AP1153" s="179"/>
      <c r="AQ1153" s="179"/>
      <c r="AR1153" s="179"/>
      <c r="AS1153" s="179"/>
      <c r="AT1153" s="179"/>
      <c r="AU1153" s="179"/>
      <c r="AV1153" s="179"/>
      <c r="AW1153" s="179"/>
      <c r="AX1153" s="179"/>
      <c r="AY1153" s="179"/>
      <c r="AZ1153" s="179"/>
      <c r="BA1153" s="179"/>
      <c r="BB1153" s="179"/>
      <c r="BC1153" s="179"/>
    </row>
    <row r="1154" spans="28:55" x14ac:dyDescent="0.25">
      <c r="AB1154" s="179"/>
      <c r="AC1154" s="179"/>
      <c r="AD1154" s="179"/>
      <c r="AE1154" s="179"/>
      <c r="AF1154" s="179"/>
      <c r="AG1154" s="179"/>
      <c r="AH1154" s="179"/>
      <c r="AI1154" s="179"/>
      <c r="AJ1154" s="179"/>
      <c r="AK1154" s="179"/>
      <c r="AL1154" s="179"/>
      <c r="AM1154" s="179"/>
      <c r="AN1154" s="179"/>
      <c r="AO1154" s="179"/>
      <c r="AP1154" s="179"/>
      <c r="AQ1154" s="179"/>
      <c r="AR1154" s="179"/>
      <c r="AS1154" s="179"/>
      <c r="AT1154" s="179"/>
      <c r="AU1154" s="179"/>
      <c r="AV1154" s="179"/>
      <c r="AW1154" s="179"/>
      <c r="AX1154" s="179"/>
      <c r="AY1154" s="179"/>
      <c r="AZ1154" s="179"/>
      <c r="BA1154" s="179"/>
      <c r="BB1154" s="179"/>
      <c r="BC1154" s="179"/>
    </row>
    <row r="1155" spans="28:55" x14ac:dyDescent="0.25">
      <c r="AB1155" s="179"/>
      <c r="AC1155" s="179"/>
      <c r="AD1155" s="179"/>
      <c r="AE1155" s="179"/>
      <c r="AF1155" s="179"/>
      <c r="AG1155" s="179"/>
      <c r="AH1155" s="179"/>
      <c r="AI1155" s="179"/>
      <c r="AJ1155" s="179"/>
      <c r="AK1155" s="179"/>
      <c r="AL1155" s="179"/>
      <c r="AM1155" s="179"/>
      <c r="AN1155" s="179"/>
      <c r="AO1155" s="179"/>
      <c r="AP1155" s="179"/>
      <c r="AQ1155" s="179"/>
      <c r="AR1155" s="179"/>
      <c r="AS1155" s="179"/>
      <c r="AT1155" s="179"/>
      <c r="AU1155" s="179"/>
      <c r="AV1155" s="179"/>
      <c r="AW1155" s="179"/>
      <c r="AX1155" s="179"/>
      <c r="AY1155" s="179"/>
      <c r="AZ1155" s="179"/>
      <c r="BA1155" s="179"/>
      <c r="BB1155" s="179"/>
      <c r="BC1155" s="179"/>
    </row>
    <row r="1156" spans="28:55" x14ac:dyDescent="0.25">
      <c r="AB1156" s="179"/>
      <c r="AC1156" s="179"/>
      <c r="AD1156" s="179"/>
      <c r="AE1156" s="179"/>
      <c r="AF1156" s="179"/>
      <c r="AG1156" s="179"/>
      <c r="AH1156" s="179"/>
      <c r="AI1156" s="179"/>
      <c r="AJ1156" s="179"/>
      <c r="AK1156" s="179"/>
      <c r="AL1156" s="179"/>
      <c r="AM1156" s="179"/>
      <c r="AN1156" s="179"/>
      <c r="AO1156" s="179"/>
      <c r="AP1156" s="179"/>
      <c r="AQ1156" s="179"/>
      <c r="AR1156" s="179"/>
      <c r="AS1156" s="179"/>
      <c r="AT1156" s="179"/>
      <c r="AU1156" s="179"/>
      <c r="AV1156" s="179"/>
      <c r="AW1156" s="179"/>
      <c r="AX1156" s="179"/>
      <c r="AY1156" s="179"/>
      <c r="AZ1156" s="179"/>
      <c r="BA1156" s="179"/>
      <c r="BB1156" s="179"/>
      <c r="BC1156" s="179"/>
    </row>
    <row r="1157" spans="28:55" x14ac:dyDescent="0.25">
      <c r="AB1157" s="179"/>
      <c r="AC1157" s="179"/>
      <c r="AD1157" s="179"/>
      <c r="AE1157" s="179"/>
      <c r="AF1157" s="179"/>
      <c r="AG1157" s="179"/>
      <c r="AH1157" s="179"/>
      <c r="AI1157" s="179"/>
      <c r="AJ1157" s="179"/>
      <c r="AK1157" s="179"/>
      <c r="AL1157" s="179"/>
      <c r="AM1157" s="179"/>
      <c r="AN1157" s="179"/>
      <c r="AO1157" s="179"/>
      <c r="AP1157" s="179"/>
      <c r="AQ1157" s="179"/>
      <c r="AR1157" s="179"/>
      <c r="AS1157" s="179"/>
      <c r="AT1157" s="179"/>
      <c r="AU1157" s="179"/>
      <c r="AV1157" s="179"/>
      <c r="AW1157" s="179"/>
      <c r="AX1157" s="179"/>
      <c r="AY1157" s="179"/>
      <c r="AZ1157" s="179"/>
      <c r="BA1157" s="179"/>
      <c r="BB1157" s="179"/>
      <c r="BC1157" s="179"/>
    </row>
    <row r="1158" spans="28:55" x14ac:dyDescent="0.25">
      <c r="AB1158" s="179"/>
      <c r="AC1158" s="179"/>
      <c r="AD1158" s="179"/>
      <c r="AE1158" s="179"/>
      <c r="AF1158" s="179"/>
      <c r="AG1158" s="179"/>
      <c r="AH1158" s="179"/>
      <c r="AI1158" s="179"/>
      <c r="AJ1158" s="179"/>
      <c r="AK1158" s="179"/>
      <c r="AL1158" s="179"/>
      <c r="AM1158" s="179"/>
      <c r="AN1158" s="179"/>
      <c r="AO1158" s="179"/>
      <c r="AP1158" s="179"/>
      <c r="AQ1158" s="179"/>
      <c r="AR1158" s="179"/>
      <c r="AS1158" s="179"/>
      <c r="AT1158" s="179"/>
      <c r="AU1158" s="179"/>
      <c r="AV1158" s="179"/>
      <c r="AW1158" s="179"/>
      <c r="AX1158" s="179"/>
      <c r="AY1158" s="179"/>
      <c r="AZ1158" s="179"/>
      <c r="BA1158" s="179"/>
      <c r="BB1158" s="179"/>
      <c r="BC1158" s="179"/>
    </row>
    <row r="1159" spans="28:55" x14ac:dyDescent="0.25">
      <c r="AB1159" s="179"/>
      <c r="AC1159" s="179"/>
      <c r="AD1159" s="179"/>
      <c r="AE1159" s="179"/>
      <c r="AF1159" s="179"/>
      <c r="AG1159" s="179"/>
      <c r="AH1159" s="179"/>
      <c r="AI1159" s="179"/>
      <c r="AJ1159" s="179"/>
      <c r="AK1159" s="179"/>
      <c r="AL1159" s="179"/>
      <c r="AM1159" s="179"/>
      <c r="AN1159" s="179"/>
      <c r="AO1159" s="179"/>
      <c r="AP1159" s="179"/>
      <c r="AQ1159" s="179"/>
      <c r="AR1159" s="179"/>
      <c r="AS1159" s="179"/>
      <c r="AT1159" s="179"/>
      <c r="AU1159" s="179"/>
      <c r="AV1159" s="179"/>
      <c r="AW1159" s="179"/>
      <c r="AX1159" s="179"/>
      <c r="AY1159" s="179"/>
      <c r="AZ1159" s="179"/>
      <c r="BA1159" s="179"/>
      <c r="BB1159" s="179"/>
      <c r="BC1159" s="179"/>
    </row>
    <row r="1160" spans="28:55" x14ac:dyDescent="0.25">
      <c r="AB1160" s="179"/>
      <c r="AC1160" s="179"/>
      <c r="AD1160" s="179"/>
      <c r="AE1160" s="179"/>
      <c r="AF1160" s="179"/>
      <c r="AG1160" s="179"/>
      <c r="AH1160" s="179"/>
      <c r="AI1160" s="179"/>
      <c r="AJ1160" s="179"/>
      <c r="AK1160" s="179"/>
      <c r="AL1160" s="179"/>
      <c r="AM1160" s="179"/>
      <c r="AN1160" s="179"/>
      <c r="AO1160" s="179"/>
      <c r="AP1160" s="179"/>
      <c r="AQ1160" s="179"/>
      <c r="AR1160" s="179"/>
      <c r="AS1160" s="179"/>
      <c r="AT1160" s="179"/>
      <c r="AU1160" s="179"/>
      <c r="AV1160" s="179"/>
      <c r="AW1160" s="179"/>
      <c r="AX1160" s="179"/>
      <c r="AY1160" s="179"/>
      <c r="AZ1160" s="179"/>
      <c r="BA1160" s="179"/>
      <c r="BB1160" s="179"/>
      <c r="BC1160" s="179"/>
    </row>
    <row r="1161" spans="28:55" x14ac:dyDescent="0.25">
      <c r="AB1161" s="179"/>
      <c r="AC1161" s="179"/>
      <c r="AD1161" s="179"/>
      <c r="AE1161" s="179"/>
      <c r="AF1161" s="179"/>
      <c r="AG1161" s="179"/>
      <c r="AH1161" s="179"/>
      <c r="AI1161" s="179"/>
      <c r="AJ1161" s="179"/>
      <c r="AK1161" s="179"/>
      <c r="AL1161" s="179"/>
      <c r="AM1161" s="179"/>
      <c r="AN1161" s="179"/>
      <c r="AO1161" s="179"/>
      <c r="AP1161" s="179"/>
      <c r="AQ1161" s="179"/>
      <c r="AR1161" s="179"/>
      <c r="AS1161" s="179"/>
      <c r="AT1161" s="179"/>
      <c r="AU1161" s="179"/>
      <c r="AV1161" s="179"/>
      <c r="AW1161" s="179"/>
      <c r="AX1161" s="179"/>
      <c r="AY1161" s="179"/>
      <c r="AZ1161" s="179"/>
      <c r="BA1161" s="179"/>
      <c r="BB1161" s="179"/>
      <c r="BC1161" s="179"/>
    </row>
    <row r="1162" spans="28:55" x14ac:dyDescent="0.25">
      <c r="AB1162" s="179"/>
      <c r="AC1162" s="179"/>
      <c r="AD1162" s="179"/>
      <c r="AE1162" s="179"/>
      <c r="AF1162" s="179"/>
      <c r="AG1162" s="179"/>
      <c r="AH1162" s="179"/>
      <c r="AI1162" s="179"/>
      <c r="AJ1162" s="179"/>
      <c r="AK1162" s="179"/>
      <c r="AL1162" s="179"/>
      <c r="AM1162" s="179"/>
      <c r="AN1162" s="179"/>
      <c r="AO1162" s="179"/>
      <c r="AP1162" s="179"/>
      <c r="AQ1162" s="179"/>
      <c r="AR1162" s="179"/>
      <c r="AS1162" s="179"/>
      <c r="AT1162" s="179"/>
      <c r="AU1162" s="179"/>
      <c r="AV1162" s="179"/>
      <c r="AW1162" s="179"/>
      <c r="AX1162" s="179"/>
      <c r="AY1162" s="179"/>
      <c r="AZ1162" s="179"/>
      <c r="BA1162" s="179"/>
      <c r="BB1162" s="179"/>
      <c r="BC1162" s="179"/>
    </row>
    <row r="1163" spans="28:55" x14ac:dyDescent="0.25">
      <c r="AB1163" s="179"/>
      <c r="AC1163" s="179"/>
      <c r="AD1163" s="179"/>
      <c r="AE1163" s="179"/>
      <c r="AF1163" s="179"/>
      <c r="AG1163" s="179"/>
      <c r="AH1163" s="179"/>
      <c r="AI1163" s="179"/>
      <c r="AJ1163" s="179"/>
      <c r="AK1163" s="179"/>
      <c r="AL1163" s="179"/>
      <c r="AM1163" s="179"/>
      <c r="AN1163" s="179"/>
      <c r="AO1163" s="179"/>
      <c r="AP1163" s="179"/>
      <c r="AQ1163" s="179"/>
      <c r="AR1163" s="179"/>
      <c r="AS1163" s="179"/>
      <c r="AT1163" s="179"/>
      <c r="AU1163" s="179"/>
      <c r="AV1163" s="179"/>
      <c r="AW1163" s="179"/>
      <c r="AX1163" s="179"/>
      <c r="AY1163" s="179"/>
      <c r="AZ1163" s="179"/>
      <c r="BA1163" s="179"/>
      <c r="BB1163" s="179"/>
      <c r="BC1163" s="179"/>
    </row>
  </sheetData>
  <mergeCells count="30">
    <mergeCell ref="E188:E198"/>
    <mergeCell ref="E45:E55"/>
    <mergeCell ref="E58:E68"/>
    <mergeCell ref="E71:E81"/>
    <mergeCell ref="E84:E94"/>
    <mergeCell ref="E97:E107"/>
    <mergeCell ref="E110:E120"/>
    <mergeCell ref="E123:E133"/>
    <mergeCell ref="E136:E146"/>
    <mergeCell ref="E149:E159"/>
    <mergeCell ref="E162:E172"/>
    <mergeCell ref="E175:E185"/>
    <mergeCell ref="E344:E354"/>
    <mergeCell ref="E201:E211"/>
    <mergeCell ref="E214:E224"/>
    <mergeCell ref="E227:E237"/>
    <mergeCell ref="E240:E250"/>
    <mergeCell ref="E253:E263"/>
    <mergeCell ref="E266:E276"/>
    <mergeCell ref="E279:E289"/>
    <mergeCell ref="E292:E302"/>
    <mergeCell ref="E305:E315"/>
    <mergeCell ref="E318:E328"/>
    <mergeCell ref="E331:E341"/>
    <mergeCell ref="E409:E419"/>
    <mergeCell ref="E422:E432"/>
    <mergeCell ref="E357:E367"/>
    <mergeCell ref="E370:E380"/>
    <mergeCell ref="E383:E393"/>
    <mergeCell ref="E396:E406"/>
  </mergeCells>
  <printOptions headings="1"/>
  <pageMargins left="0.75" right="0.75" top="1" bottom="1" header="0.5" footer="0.5"/>
  <pageSetup paperSize="9" orientation="landscape" horizontalDpi="4294967292"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470"/>
  <sheetViews>
    <sheetView topLeftCell="D1" workbookViewId="0">
      <pane ySplit="4" topLeftCell="A216" activePane="bottomLeft" state="frozen"/>
      <selection activeCell="P184" sqref="P184"/>
      <selection pane="bottomLeft" activeCell="L232" sqref="L232"/>
    </sheetView>
  </sheetViews>
  <sheetFormatPr defaultRowHeight="15" outlineLevelRow="1" x14ac:dyDescent="0.25"/>
  <cols>
    <col min="1" max="1" width="1.85546875" customWidth="1"/>
    <col min="2" max="2" width="2.42578125" customWidth="1"/>
    <col min="3" max="3" width="24.7109375" customWidth="1"/>
    <col min="4" max="4" width="17.28515625" customWidth="1"/>
    <col min="5" max="5" width="3.7109375" customWidth="1"/>
    <col min="6" max="6" width="3.5703125" customWidth="1"/>
    <col min="7" max="7" width="10.42578125" bestFit="1" customWidth="1"/>
    <col min="8" max="8" width="10" customWidth="1"/>
    <col min="9" max="9" width="10.140625" customWidth="1"/>
    <col min="10" max="11" width="10" customWidth="1"/>
    <col min="12" max="14" width="10" bestFit="1" customWidth="1"/>
    <col min="15" max="15" width="10.85546875" bestFit="1" customWidth="1"/>
    <col min="16" max="17" width="10.28515625" bestFit="1" customWidth="1"/>
    <col min="18" max="18" width="9.5703125" bestFit="1" customWidth="1"/>
    <col min="19" max="22" width="10.7109375" customWidth="1"/>
    <col min="23" max="61" width="9.5703125" bestFit="1" customWidth="1"/>
  </cols>
  <sheetData>
    <row r="1" spans="1:255" x14ac:dyDescent="0.25">
      <c r="A1" s="143"/>
      <c r="B1" s="143"/>
      <c r="C1" s="143"/>
      <c r="D1" s="143"/>
      <c r="E1" s="143"/>
      <c r="F1" s="143"/>
      <c r="G1" s="144"/>
      <c r="H1" s="144"/>
      <c r="I1" s="144"/>
      <c r="J1" s="144"/>
      <c r="K1" s="144"/>
      <c r="L1" s="144"/>
      <c r="M1" s="144"/>
      <c r="N1" s="144"/>
      <c r="O1" s="144"/>
      <c r="P1" s="144"/>
      <c r="Q1" s="144"/>
      <c r="R1" s="144"/>
      <c r="S1" s="144"/>
      <c r="T1" s="144"/>
      <c r="U1" s="144"/>
      <c r="V1" s="144"/>
      <c r="W1" s="144"/>
      <c r="X1" s="144"/>
      <c r="Y1" s="144"/>
      <c r="Z1" s="144"/>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13"/>
      <c r="BK1" s="113"/>
    </row>
    <row r="2" spans="1:255" ht="15.75" x14ac:dyDescent="0.25">
      <c r="A2" s="143"/>
      <c r="B2" s="143"/>
      <c r="C2" s="147" t="s">
        <v>98</v>
      </c>
      <c r="D2" s="143"/>
      <c r="E2" s="143"/>
      <c r="F2" s="143"/>
      <c r="G2" s="143"/>
      <c r="H2" s="143"/>
      <c r="I2" s="143"/>
      <c r="J2" s="143"/>
      <c r="K2" s="143"/>
      <c r="L2" s="143"/>
      <c r="M2" s="143"/>
      <c r="N2" s="143"/>
      <c r="O2" s="143"/>
      <c r="P2" s="143"/>
      <c r="Q2" s="143"/>
      <c r="R2" s="143"/>
      <c r="S2" s="146"/>
      <c r="T2" s="146"/>
      <c r="U2" s="146"/>
      <c r="V2" s="146"/>
      <c r="W2" s="146"/>
      <c r="X2" s="146"/>
      <c r="Y2" s="146"/>
      <c r="Z2" s="146"/>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row>
    <row r="3" spans="1:255" s="153" customFormat="1" ht="12.75" x14ac:dyDescent="0.2">
      <c r="A3" s="148"/>
      <c r="B3" s="148"/>
      <c r="C3" s="149"/>
      <c r="D3" s="148"/>
      <c r="E3" s="148"/>
      <c r="F3" s="148"/>
      <c r="G3" s="243">
        <v>0</v>
      </c>
      <c r="H3" s="243">
        <v>1</v>
      </c>
      <c r="I3" s="243">
        <v>2</v>
      </c>
      <c r="J3" s="243">
        <v>3</v>
      </c>
      <c r="K3" s="243">
        <v>4</v>
      </c>
      <c r="L3" s="243">
        <v>5</v>
      </c>
      <c r="M3" s="243">
        <v>6</v>
      </c>
      <c r="N3" s="144"/>
      <c r="O3" s="144"/>
      <c r="P3" s="144"/>
      <c r="Q3" s="144"/>
      <c r="R3" s="144"/>
      <c r="S3" s="144"/>
      <c r="T3" s="144"/>
      <c r="U3" s="144"/>
      <c r="V3" s="144"/>
      <c r="W3" s="144"/>
      <c r="X3" s="144"/>
      <c r="Y3" s="144"/>
      <c r="Z3" s="144"/>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98"/>
      <c r="BK3" s="198"/>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row>
    <row r="4" spans="1:255" s="160" customFormat="1" ht="15.75" x14ac:dyDescent="0.25">
      <c r="A4" s="154"/>
      <c r="B4" s="154"/>
      <c r="C4" s="155" t="s">
        <v>49</v>
      </c>
      <c r="D4" s="154"/>
      <c r="E4" s="154"/>
      <c r="F4" s="154"/>
      <c r="G4" s="156">
        <v>2010</v>
      </c>
      <c r="H4" s="156">
        <v>2011</v>
      </c>
      <c r="I4" s="156">
        <v>2012</v>
      </c>
      <c r="J4" s="156">
        <v>2013</v>
      </c>
      <c r="K4" s="156">
        <v>2014</v>
      </c>
      <c r="L4" s="156">
        <v>2015</v>
      </c>
      <c r="M4" s="156">
        <v>2016</v>
      </c>
      <c r="N4" s="156">
        <v>2017</v>
      </c>
      <c r="O4" s="156">
        <v>2018</v>
      </c>
      <c r="P4" s="156">
        <v>2019</v>
      </c>
      <c r="Q4" s="156">
        <v>2020</v>
      </c>
      <c r="R4" s="156"/>
      <c r="S4" s="158"/>
      <c r="T4" s="158"/>
      <c r="U4" s="158"/>
      <c r="V4" s="158"/>
      <c r="W4" s="158"/>
      <c r="X4" s="158"/>
      <c r="Y4" s="158"/>
      <c r="Z4" s="158"/>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13"/>
      <c r="BK4" s="113"/>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spans="1:255" s="160" customFormat="1" x14ac:dyDescent="0.25">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13"/>
      <c r="BK5" s="113"/>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row>
    <row r="6" spans="1:255" x14ac:dyDescent="0.25">
      <c r="A6" s="143"/>
      <c r="B6" s="143"/>
      <c r="C6" s="169" t="s">
        <v>41</v>
      </c>
      <c r="D6" s="143"/>
      <c r="E6" s="143"/>
      <c r="F6" s="143"/>
      <c r="G6" s="212">
        <v>1399.2235598553664</v>
      </c>
      <c r="H6" s="213">
        <v>1380.227518353825</v>
      </c>
      <c r="I6" s="213">
        <v>1524.8779896385372</v>
      </c>
      <c r="J6" s="213">
        <v>1679.6654131931462</v>
      </c>
      <c r="K6" s="213">
        <v>1791.8984807999209</v>
      </c>
      <c r="L6" s="213">
        <v>1924.8557699534049</v>
      </c>
      <c r="M6" s="213">
        <v>0</v>
      </c>
      <c r="N6" s="213">
        <v>0</v>
      </c>
      <c r="O6" s="213">
        <v>0</v>
      </c>
      <c r="P6" s="213">
        <v>0</v>
      </c>
      <c r="Q6" s="213">
        <v>0</v>
      </c>
      <c r="R6" s="213"/>
      <c r="S6" s="214"/>
      <c r="T6" s="214"/>
      <c r="U6" s="214"/>
      <c r="V6" s="214"/>
      <c r="W6" s="214"/>
      <c r="X6" s="214"/>
      <c r="Y6" s="214"/>
      <c r="Z6" s="214"/>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15"/>
      <c r="BI6" s="215"/>
      <c r="BJ6" s="113"/>
      <c r="BK6" s="113"/>
    </row>
    <row r="7" spans="1:255" outlineLevel="1" x14ac:dyDescent="0.25">
      <c r="A7" s="143"/>
      <c r="B7" s="143"/>
      <c r="C7" s="143"/>
      <c r="D7" s="174" t="s">
        <v>0</v>
      </c>
      <c r="E7" s="143"/>
      <c r="F7" s="143"/>
      <c r="G7" s="196">
        <v>325.76605644542195</v>
      </c>
      <c r="H7" s="175">
        <v>376.20268184163228</v>
      </c>
      <c r="I7" s="175">
        <v>393.5951079123239</v>
      </c>
      <c r="J7" s="175">
        <v>446.17824375402614</v>
      </c>
      <c r="K7" s="175">
        <v>474.04961398542531</v>
      </c>
      <c r="L7" s="175">
        <v>506.49180263222388</v>
      </c>
      <c r="M7" s="175">
        <v>0</v>
      </c>
      <c r="N7" s="175">
        <v>0</v>
      </c>
      <c r="O7" s="175">
        <v>0</v>
      </c>
      <c r="P7" s="175">
        <v>0</v>
      </c>
      <c r="Q7" s="175">
        <v>0</v>
      </c>
      <c r="R7" s="175"/>
      <c r="S7" s="143"/>
      <c r="T7" s="143"/>
      <c r="U7" s="143"/>
      <c r="V7" s="143"/>
      <c r="W7" s="143"/>
      <c r="X7" s="143"/>
      <c r="Y7" s="143"/>
      <c r="Z7" s="143"/>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row>
    <row r="8" spans="1:255" outlineLevel="1" x14ac:dyDescent="0.25">
      <c r="A8" s="143"/>
      <c r="B8" s="143"/>
      <c r="C8" s="169"/>
      <c r="D8" s="174" t="s">
        <v>1</v>
      </c>
      <c r="E8" s="143"/>
      <c r="F8" s="143"/>
      <c r="G8" s="196">
        <v>986.9678619007783</v>
      </c>
      <c r="H8" s="175">
        <v>895.94618095562021</v>
      </c>
      <c r="I8" s="175">
        <v>975.74333792362415</v>
      </c>
      <c r="J8" s="175">
        <v>1078.3119877069537</v>
      </c>
      <c r="K8" s="175">
        <v>1181.4506389850962</v>
      </c>
      <c r="L8" s="175">
        <v>1295.8873726278141</v>
      </c>
      <c r="M8" s="175">
        <v>0</v>
      </c>
      <c r="N8" s="175">
        <v>0</v>
      </c>
      <c r="O8" s="175">
        <v>0</v>
      </c>
      <c r="P8" s="175">
        <v>0</v>
      </c>
      <c r="Q8" s="175">
        <v>0</v>
      </c>
      <c r="R8" s="175"/>
      <c r="S8" s="172"/>
      <c r="T8" s="172"/>
      <c r="U8" s="172"/>
      <c r="V8" s="172"/>
      <c r="W8" s="172"/>
      <c r="X8" s="172"/>
      <c r="Y8" s="172"/>
      <c r="Z8" s="172"/>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113"/>
      <c r="BK8" s="113"/>
    </row>
    <row r="9" spans="1:255" outlineLevel="1" x14ac:dyDescent="0.25">
      <c r="A9" s="143"/>
      <c r="B9" s="143"/>
      <c r="C9" s="169"/>
      <c r="D9" s="174" t="s">
        <v>2</v>
      </c>
      <c r="E9" s="143"/>
      <c r="F9" s="143"/>
      <c r="G9" s="196">
        <v>52.911662561128836</v>
      </c>
      <c r="H9" s="175">
        <v>46.959647395390583</v>
      </c>
      <c r="I9" s="175">
        <v>38.610621902311259</v>
      </c>
      <c r="J9" s="175">
        <v>29.976422620192928</v>
      </c>
      <c r="K9" s="175">
        <v>20.384461614467181</v>
      </c>
      <c r="L9" s="175">
        <v>10.412025073058595</v>
      </c>
      <c r="M9" s="175">
        <v>0</v>
      </c>
      <c r="N9" s="175">
        <v>0</v>
      </c>
      <c r="O9" s="175">
        <v>0</v>
      </c>
      <c r="P9" s="175">
        <v>0</v>
      </c>
      <c r="Q9" s="175">
        <v>0</v>
      </c>
      <c r="R9" s="175"/>
      <c r="S9" s="172"/>
      <c r="T9" s="172"/>
      <c r="U9" s="172"/>
      <c r="V9" s="172"/>
      <c r="W9" s="172"/>
      <c r="X9" s="172"/>
      <c r="Y9" s="172"/>
      <c r="Z9" s="172"/>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13"/>
      <c r="BK9" s="113"/>
    </row>
    <row r="10" spans="1:255" outlineLevel="1" x14ac:dyDescent="0.25">
      <c r="A10" s="143"/>
      <c r="B10" s="143"/>
      <c r="C10" s="169"/>
      <c r="D10" s="174" t="s">
        <v>3</v>
      </c>
      <c r="E10" s="143"/>
      <c r="F10" s="143"/>
      <c r="G10" s="196">
        <v>3.8187604457113258</v>
      </c>
      <c r="H10" s="175">
        <v>3.3671127792705766</v>
      </c>
      <c r="I10" s="175">
        <v>2.7136456940221336</v>
      </c>
      <c r="J10" s="175">
        <v>1.9883447672927521</v>
      </c>
      <c r="K10" s="175">
        <v>1.3325198633281929</v>
      </c>
      <c r="L10" s="175">
        <v>0.65061130223414809</v>
      </c>
      <c r="M10" s="175">
        <v>0</v>
      </c>
      <c r="N10" s="175">
        <v>0</v>
      </c>
      <c r="O10" s="175">
        <v>0</v>
      </c>
      <c r="P10" s="175">
        <v>0</v>
      </c>
      <c r="Q10" s="175">
        <v>0</v>
      </c>
      <c r="R10" s="175"/>
      <c r="S10" s="172"/>
      <c r="T10" s="172"/>
      <c r="U10" s="172"/>
      <c r="V10" s="172"/>
      <c r="W10" s="172"/>
      <c r="X10" s="172"/>
      <c r="Y10" s="172"/>
      <c r="Z10" s="172"/>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13"/>
      <c r="BK10" s="113"/>
    </row>
    <row r="11" spans="1:255" outlineLevel="1" x14ac:dyDescent="0.25">
      <c r="A11" s="143"/>
      <c r="B11" s="143"/>
      <c r="C11" s="169"/>
      <c r="D11" s="174" t="s">
        <v>4</v>
      </c>
      <c r="E11" s="143"/>
      <c r="F11" s="143"/>
      <c r="G11" s="196">
        <v>0</v>
      </c>
      <c r="H11" s="175">
        <v>2.2204460492503131E-16</v>
      </c>
      <c r="I11" s="175">
        <v>1.0521546575585519</v>
      </c>
      <c r="J11" s="175">
        <v>5.5844805395686956</v>
      </c>
      <c r="K11" s="175">
        <v>6.6587828163953606</v>
      </c>
      <c r="L11" s="175">
        <v>5.1018765760968741</v>
      </c>
      <c r="M11" s="175">
        <v>0</v>
      </c>
      <c r="N11" s="175">
        <v>0</v>
      </c>
      <c r="O11" s="175">
        <v>0</v>
      </c>
      <c r="P11" s="175">
        <v>0</v>
      </c>
      <c r="Q11" s="175">
        <v>0</v>
      </c>
      <c r="R11" s="175"/>
      <c r="S11" s="172"/>
      <c r="T11" s="172"/>
      <c r="U11" s="172"/>
      <c r="V11" s="172"/>
      <c r="W11" s="172"/>
      <c r="X11" s="172"/>
      <c r="Y11" s="172"/>
      <c r="Z11" s="172"/>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13"/>
      <c r="BK11" s="113"/>
    </row>
    <row r="12" spans="1:255" outlineLevel="1" x14ac:dyDescent="0.25">
      <c r="A12" s="143"/>
      <c r="B12" s="143"/>
      <c r="C12" s="169"/>
      <c r="D12" s="174" t="s">
        <v>5</v>
      </c>
      <c r="E12" s="143"/>
      <c r="F12" s="143"/>
      <c r="G12" s="196">
        <v>1.8318234807414626</v>
      </c>
      <c r="H12" s="175">
        <v>5.1514348342607263E-14</v>
      </c>
      <c r="I12" s="175">
        <v>52.236480424361787</v>
      </c>
      <c r="J12" s="175">
        <v>55.21352626683435</v>
      </c>
      <c r="K12" s="175">
        <v>51.470897631534172</v>
      </c>
      <c r="L12" s="175">
        <v>61.831937435421246</v>
      </c>
      <c r="M12" s="175">
        <v>0</v>
      </c>
      <c r="N12" s="175">
        <v>0</v>
      </c>
      <c r="O12" s="175">
        <v>0</v>
      </c>
      <c r="P12" s="175">
        <v>0</v>
      </c>
      <c r="Q12" s="175">
        <v>0</v>
      </c>
      <c r="R12" s="175"/>
      <c r="S12" s="172"/>
      <c r="T12" s="172"/>
      <c r="U12" s="172"/>
      <c r="V12" s="172"/>
      <c r="W12" s="172"/>
      <c r="X12" s="172"/>
      <c r="Y12" s="172"/>
      <c r="Z12" s="172"/>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113"/>
      <c r="BK12" s="113"/>
    </row>
    <row r="13" spans="1:255" outlineLevel="1" x14ac:dyDescent="0.25">
      <c r="A13" s="143"/>
      <c r="B13" s="143"/>
      <c r="C13" s="169"/>
      <c r="D13" s="174" t="s">
        <v>6</v>
      </c>
      <c r="E13" s="143"/>
      <c r="F13" s="143"/>
      <c r="G13" s="196">
        <v>27.927395021584559</v>
      </c>
      <c r="H13" s="175">
        <v>25.697895381911106</v>
      </c>
      <c r="I13" s="175">
        <v>30.856813307950471</v>
      </c>
      <c r="J13" s="175">
        <v>38.201140713588323</v>
      </c>
      <c r="K13" s="175">
        <v>38.910063392819509</v>
      </c>
      <c r="L13" s="175">
        <v>33.664816047386694</v>
      </c>
      <c r="M13" s="175">
        <v>0</v>
      </c>
      <c r="N13" s="175">
        <v>0</v>
      </c>
      <c r="O13" s="175">
        <v>0</v>
      </c>
      <c r="P13" s="175">
        <v>0</v>
      </c>
      <c r="Q13" s="175">
        <v>0</v>
      </c>
      <c r="R13" s="175"/>
      <c r="S13" s="172"/>
      <c r="T13" s="172"/>
      <c r="U13" s="172"/>
      <c r="V13" s="172"/>
      <c r="W13" s="172"/>
      <c r="X13" s="172"/>
      <c r="Y13" s="172"/>
      <c r="Z13" s="172"/>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13"/>
      <c r="BK13" s="113"/>
    </row>
    <row r="14" spans="1:255" outlineLevel="1" x14ac:dyDescent="0.25">
      <c r="A14" s="143"/>
      <c r="B14" s="143"/>
      <c r="C14" s="169"/>
      <c r="D14" s="174" t="s">
        <v>7</v>
      </c>
      <c r="E14" s="143"/>
      <c r="F14" s="143"/>
      <c r="G14" s="196">
        <v>0</v>
      </c>
      <c r="H14" s="175">
        <v>26.225999999999999</v>
      </c>
      <c r="I14" s="175">
        <v>21.565674021352315</v>
      </c>
      <c r="J14" s="175">
        <v>16.743232575129511</v>
      </c>
      <c r="K14" s="175">
        <v>11.385845532051995</v>
      </c>
      <c r="L14" s="175">
        <v>5.815952531107107</v>
      </c>
      <c r="M14" s="175">
        <v>0</v>
      </c>
      <c r="N14" s="175">
        <v>0</v>
      </c>
      <c r="O14" s="175">
        <v>0</v>
      </c>
      <c r="P14" s="175">
        <v>0</v>
      </c>
      <c r="Q14" s="175">
        <v>0</v>
      </c>
      <c r="R14" s="175"/>
      <c r="S14" s="172"/>
      <c r="T14" s="172"/>
      <c r="U14" s="172"/>
      <c r="V14" s="172"/>
      <c r="W14" s="172"/>
      <c r="X14" s="172"/>
      <c r="Y14" s="172"/>
      <c r="Z14" s="172"/>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13"/>
      <c r="BK14" s="113"/>
    </row>
    <row r="15" spans="1:255" outlineLevel="1" x14ac:dyDescent="0.25">
      <c r="A15" s="143"/>
      <c r="B15" s="143"/>
      <c r="C15" s="169"/>
      <c r="D15" s="174" t="s">
        <v>8</v>
      </c>
      <c r="E15" s="143"/>
      <c r="F15" s="143"/>
      <c r="G15" s="196">
        <v>0</v>
      </c>
      <c r="H15" s="175">
        <v>5.8280000000000003</v>
      </c>
      <c r="I15" s="175">
        <v>4.7923720047449594</v>
      </c>
      <c r="J15" s="175">
        <v>3.7207183500287808</v>
      </c>
      <c r="K15" s="175">
        <v>2.5301878960115549</v>
      </c>
      <c r="L15" s="175">
        <v>1.29243389580158</v>
      </c>
      <c r="M15" s="175">
        <v>0</v>
      </c>
      <c r="N15" s="175">
        <v>0</v>
      </c>
      <c r="O15" s="175">
        <v>0</v>
      </c>
      <c r="P15" s="175">
        <v>0</v>
      </c>
      <c r="Q15" s="175">
        <v>0</v>
      </c>
      <c r="R15" s="175"/>
      <c r="S15" s="172"/>
      <c r="T15" s="172"/>
      <c r="U15" s="172"/>
      <c r="V15" s="172"/>
      <c r="W15" s="172"/>
      <c r="X15" s="172"/>
      <c r="Y15" s="172"/>
      <c r="Z15" s="172"/>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13"/>
      <c r="BK15" s="113"/>
    </row>
    <row r="16" spans="1:255" outlineLevel="1" x14ac:dyDescent="0.25">
      <c r="A16" s="143"/>
      <c r="B16" s="143"/>
      <c r="C16" s="169"/>
      <c r="D16" s="174" t="s">
        <v>14</v>
      </c>
      <c r="E16" s="143"/>
      <c r="F16" s="143"/>
      <c r="G16" s="196">
        <v>0</v>
      </c>
      <c r="H16" s="175">
        <v>0</v>
      </c>
      <c r="I16" s="175">
        <v>3.7117817902876733</v>
      </c>
      <c r="J16" s="175">
        <v>3.7473158995308928</v>
      </c>
      <c r="K16" s="175">
        <v>3.7254690827915544</v>
      </c>
      <c r="L16" s="175">
        <v>3.7069418322604677</v>
      </c>
      <c r="M16" s="175">
        <v>0</v>
      </c>
      <c r="N16" s="175">
        <v>0</v>
      </c>
      <c r="O16" s="175">
        <v>0</v>
      </c>
      <c r="P16" s="175">
        <v>0</v>
      </c>
      <c r="Q16" s="175">
        <v>0</v>
      </c>
      <c r="R16" s="175"/>
      <c r="S16" s="172"/>
      <c r="T16" s="172"/>
      <c r="U16" s="172"/>
      <c r="V16" s="172"/>
      <c r="W16" s="172"/>
      <c r="X16" s="172"/>
      <c r="Y16" s="172"/>
      <c r="Z16" s="172"/>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13"/>
      <c r="BK16" s="113"/>
    </row>
    <row r="17" spans="1:63" outlineLevel="1" x14ac:dyDescent="0.25">
      <c r="A17" s="143"/>
      <c r="B17" s="143"/>
      <c r="C17" s="169"/>
      <c r="D17" s="174">
        <v>0</v>
      </c>
      <c r="E17" s="143"/>
      <c r="F17" s="143"/>
      <c r="G17" s="196">
        <v>0</v>
      </c>
      <c r="H17" s="175">
        <v>0</v>
      </c>
      <c r="I17" s="175">
        <v>0</v>
      </c>
      <c r="J17" s="175">
        <v>0</v>
      </c>
      <c r="K17" s="175">
        <v>0</v>
      </c>
      <c r="L17" s="175">
        <v>0</v>
      </c>
      <c r="M17" s="175">
        <v>0</v>
      </c>
      <c r="N17" s="175">
        <v>0</v>
      </c>
      <c r="O17" s="175">
        <v>0</v>
      </c>
      <c r="P17" s="175">
        <v>0</v>
      </c>
      <c r="Q17" s="175">
        <v>0</v>
      </c>
      <c r="R17" s="175"/>
      <c r="S17" s="172"/>
      <c r="T17" s="172"/>
      <c r="U17" s="172"/>
      <c r="V17" s="172"/>
      <c r="W17" s="172"/>
      <c r="X17" s="172"/>
      <c r="Y17" s="172"/>
      <c r="Z17" s="172"/>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13"/>
      <c r="BK17" s="113"/>
    </row>
    <row r="18" spans="1:63" outlineLevel="1" x14ac:dyDescent="0.25">
      <c r="A18" s="143"/>
      <c r="B18" s="143"/>
      <c r="C18" s="169"/>
      <c r="D18" s="174">
        <v>0</v>
      </c>
      <c r="E18" s="143"/>
      <c r="F18" s="143"/>
      <c r="G18" s="196">
        <v>0</v>
      </c>
      <c r="H18" s="175">
        <v>0</v>
      </c>
      <c r="I18" s="175">
        <v>0</v>
      </c>
      <c r="J18" s="175">
        <v>0</v>
      </c>
      <c r="K18" s="175">
        <v>0</v>
      </c>
      <c r="L18" s="175">
        <v>0</v>
      </c>
      <c r="M18" s="175">
        <v>0</v>
      </c>
      <c r="N18" s="175">
        <v>0</v>
      </c>
      <c r="O18" s="175">
        <v>0</v>
      </c>
      <c r="P18" s="175">
        <v>0</v>
      </c>
      <c r="Q18" s="175">
        <v>0</v>
      </c>
      <c r="R18" s="175"/>
      <c r="S18" s="172"/>
      <c r="T18" s="172"/>
      <c r="U18" s="172"/>
      <c r="V18" s="172"/>
      <c r="W18" s="172"/>
      <c r="X18" s="172"/>
      <c r="Y18" s="172"/>
      <c r="Z18" s="172"/>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13"/>
      <c r="BK18" s="113"/>
    </row>
    <row r="19" spans="1:63" outlineLevel="1" x14ac:dyDescent="0.25">
      <c r="A19" s="143"/>
      <c r="B19" s="143"/>
      <c r="C19" s="169"/>
      <c r="D19" s="174">
        <v>0</v>
      </c>
      <c r="E19" s="143"/>
      <c r="F19" s="143"/>
      <c r="G19" s="196">
        <v>0</v>
      </c>
      <c r="H19" s="175">
        <v>0</v>
      </c>
      <c r="I19" s="175">
        <v>0</v>
      </c>
      <c r="J19" s="175">
        <v>0</v>
      </c>
      <c r="K19" s="175">
        <v>0</v>
      </c>
      <c r="L19" s="175">
        <v>0</v>
      </c>
      <c r="M19" s="175">
        <v>0</v>
      </c>
      <c r="N19" s="175">
        <v>0</v>
      </c>
      <c r="O19" s="175">
        <v>0</v>
      </c>
      <c r="P19" s="175">
        <v>0</v>
      </c>
      <c r="Q19" s="175">
        <v>0</v>
      </c>
      <c r="R19" s="175"/>
      <c r="S19" s="172"/>
      <c r="T19" s="172"/>
      <c r="U19" s="172"/>
      <c r="V19" s="172"/>
      <c r="W19" s="172"/>
      <c r="X19" s="172"/>
      <c r="Y19" s="172"/>
      <c r="Z19" s="172"/>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173"/>
      <c r="BE19" s="173"/>
      <c r="BF19" s="173"/>
      <c r="BG19" s="173"/>
      <c r="BH19" s="173"/>
      <c r="BI19" s="173"/>
      <c r="BJ19" s="113"/>
      <c r="BK19" s="113"/>
    </row>
    <row r="20" spans="1:63" outlineLevel="1" x14ac:dyDescent="0.25">
      <c r="A20" s="143"/>
      <c r="B20" s="143"/>
      <c r="C20" s="169"/>
      <c r="D20" s="174">
        <v>0</v>
      </c>
      <c r="E20" s="143"/>
      <c r="F20" s="143"/>
      <c r="G20" s="196">
        <v>0</v>
      </c>
      <c r="H20" s="175">
        <v>0</v>
      </c>
      <c r="I20" s="175">
        <v>0</v>
      </c>
      <c r="J20" s="175">
        <v>0</v>
      </c>
      <c r="K20" s="175">
        <v>0</v>
      </c>
      <c r="L20" s="175">
        <v>0</v>
      </c>
      <c r="M20" s="175">
        <v>0</v>
      </c>
      <c r="N20" s="175">
        <v>0</v>
      </c>
      <c r="O20" s="175">
        <v>0</v>
      </c>
      <c r="P20" s="175">
        <v>0</v>
      </c>
      <c r="Q20" s="175">
        <v>0</v>
      </c>
      <c r="R20" s="175"/>
      <c r="S20" s="172"/>
      <c r="T20" s="172"/>
      <c r="U20" s="172"/>
      <c r="V20" s="172"/>
      <c r="W20" s="172"/>
      <c r="X20" s="172"/>
      <c r="Y20" s="172"/>
      <c r="Z20" s="172"/>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13"/>
      <c r="BK20" s="113"/>
    </row>
    <row r="21" spans="1:63" outlineLevel="1" x14ac:dyDescent="0.25">
      <c r="A21" s="143"/>
      <c r="B21" s="143"/>
      <c r="C21" s="169"/>
      <c r="D21" s="174">
        <v>0</v>
      </c>
      <c r="E21" s="143"/>
      <c r="F21" s="143"/>
      <c r="G21" s="196">
        <v>0</v>
      </c>
      <c r="H21" s="175">
        <v>0</v>
      </c>
      <c r="I21" s="175">
        <v>0</v>
      </c>
      <c r="J21" s="175">
        <v>0</v>
      </c>
      <c r="K21" s="175">
        <v>0</v>
      </c>
      <c r="L21" s="175">
        <v>0</v>
      </c>
      <c r="M21" s="175">
        <v>0</v>
      </c>
      <c r="N21" s="175">
        <v>0</v>
      </c>
      <c r="O21" s="175">
        <v>0</v>
      </c>
      <c r="P21" s="175">
        <v>0</v>
      </c>
      <c r="Q21" s="175">
        <v>0</v>
      </c>
      <c r="R21" s="175"/>
      <c r="S21" s="172"/>
      <c r="T21" s="172"/>
      <c r="U21" s="172"/>
      <c r="V21" s="172"/>
      <c r="W21" s="172"/>
      <c r="X21" s="172"/>
      <c r="Y21" s="172"/>
      <c r="Z21" s="172"/>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c r="BI21" s="173"/>
      <c r="BJ21" s="113"/>
      <c r="BK21" s="113"/>
    </row>
    <row r="22" spans="1:63" outlineLevel="1" x14ac:dyDescent="0.25">
      <c r="A22" s="143"/>
      <c r="B22" s="143"/>
      <c r="C22" s="169"/>
      <c r="D22" s="174">
        <v>0</v>
      </c>
      <c r="E22" s="143"/>
      <c r="F22" s="143"/>
      <c r="G22" s="196">
        <v>0</v>
      </c>
      <c r="H22" s="175">
        <v>0</v>
      </c>
      <c r="I22" s="175">
        <v>0</v>
      </c>
      <c r="J22" s="175">
        <v>0</v>
      </c>
      <c r="K22" s="175">
        <v>0</v>
      </c>
      <c r="L22" s="175">
        <v>0</v>
      </c>
      <c r="M22" s="175">
        <v>0</v>
      </c>
      <c r="N22" s="175">
        <v>0</v>
      </c>
      <c r="O22" s="175">
        <v>0</v>
      </c>
      <c r="P22" s="175">
        <v>0</v>
      </c>
      <c r="Q22" s="175">
        <v>0</v>
      </c>
      <c r="R22" s="175"/>
      <c r="S22" s="172"/>
      <c r="T22" s="172"/>
      <c r="U22" s="172"/>
      <c r="V22" s="172"/>
      <c r="W22" s="172"/>
      <c r="X22" s="172"/>
      <c r="Y22" s="172"/>
      <c r="Z22" s="172"/>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13"/>
      <c r="BK22" s="113"/>
    </row>
    <row r="23" spans="1:63" outlineLevel="1" x14ac:dyDescent="0.25">
      <c r="A23" s="143"/>
      <c r="B23" s="143"/>
      <c r="C23" s="169"/>
      <c r="D23" s="174">
        <v>0</v>
      </c>
      <c r="E23" s="143"/>
      <c r="F23" s="143"/>
      <c r="G23" s="196">
        <v>0</v>
      </c>
      <c r="H23" s="175">
        <v>0</v>
      </c>
      <c r="I23" s="175">
        <v>0</v>
      </c>
      <c r="J23" s="175">
        <v>0</v>
      </c>
      <c r="K23" s="175">
        <v>0</v>
      </c>
      <c r="L23" s="175">
        <v>0</v>
      </c>
      <c r="M23" s="175">
        <v>0</v>
      </c>
      <c r="N23" s="175">
        <v>0</v>
      </c>
      <c r="O23" s="175">
        <v>0</v>
      </c>
      <c r="P23" s="175">
        <v>0</v>
      </c>
      <c r="Q23" s="175">
        <v>0</v>
      </c>
      <c r="R23" s="175"/>
      <c r="S23" s="172"/>
      <c r="T23" s="172"/>
      <c r="U23" s="172"/>
      <c r="V23" s="172"/>
      <c r="W23" s="172"/>
      <c r="X23" s="172"/>
      <c r="Y23" s="172"/>
      <c r="Z23" s="172"/>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13"/>
      <c r="BK23" s="113"/>
    </row>
    <row r="24" spans="1:63" outlineLevel="1" x14ac:dyDescent="0.25">
      <c r="A24" s="143"/>
      <c r="B24" s="143"/>
      <c r="C24" s="169"/>
      <c r="D24" s="174">
        <v>0</v>
      </c>
      <c r="E24" s="143"/>
      <c r="F24" s="143"/>
      <c r="G24" s="196">
        <v>0</v>
      </c>
      <c r="H24" s="175">
        <v>0</v>
      </c>
      <c r="I24" s="175">
        <v>0</v>
      </c>
      <c r="J24" s="175">
        <v>0</v>
      </c>
      <c r="K24" s="175">
        <v>0</v>
      </c>
      <c r="L24" s="175">
        <v>0</v>
      </c>
      <c r="M24" s="175">
        <v>0</v>
      </c>
      <c r="N24" s="175">
        <v>0</v>
      </c>
      <c r="O24" s="175">
        <v>0</v>
      </c>
      <c r="P24" s="175">
        <v>0</v>
      </c>
      <c r="Q24" s="175">
        <v>0</v>
      </c>
      <c r="R24" s="175"/>
      <c r="S24" s="172"/>
      <c r="T24" s="172"/>
      <c r="U24" s="172"/>
      <c r="V24" s="172"/>
      <c r="W24" s="172"/>
      <c r="X24" s="172"/>
      <c r="Y24" s="172"/>
      <c r="Z24" s="172"/>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3"/>
      <c r="BF24" s="173"/>
      <c r="BG24" s="173"/>
      <c r="BH24" s="173"/>
      <c r="BI24" s="173"/>
      <c r="BJ24" s="113"/>
      <c r="BK24" s="113"/>
    </row>
    <row r="25" spans="1:63" outlineLevel="1" x14ac:dyDescent="0.25">
      <c r="A25" s="143"/>
      <c r="B25" s="143"/>
      <c r="C25" s="169"/>
      <c r="D25" s="174">
        <v>0</v>
      </c>
      <c r="E25" s="143"/>
      <c r="F25" s="143"/>
      <c r="G25" s="196">
        <v>0</v>
      </c>
      <c r="H25" s="175">
        <v>0</v>
      </c>
      <c r="I25" s="175">
        <v>0</v>
      </c>
      <c r="J25" s="175">
        <v>0</v>
      </c>
      <c r="K25" s="175">
        <v>0</v>
      </c>
      <c r="L25" s="175">
        <v>0</v>
      </c>
      <c r="M25" s="175">
        <v>0</v>
      </c>
      <c r="N25" s="175">
        <v>0</v>
      </c>
      <c r="O25" s="175">
        <v>0</v>
      </c>
      <c r="P25" s="175">
        <v>0</v>
      </c>
      <c r="Q25" s="175">
        <v>0</v>
      </c>
      <c r="R25" s="175"/>
      <c r="S25" s="172"/>
      <c r="T25" s="172"/>
      <c r="U25" s="172"/>
      <c r="V25" s="172"/>
      <c r="W25" s="172"/>
      <c r="X25" s="172"/>
      <c r="Y25" s="172"/>
      <c r="Z25" s="172"/>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3"/>
      <c r="BE25" s="173"/>
      <c r="BF25" s="173"/>
      <c r="BG25" s="173"/>
      <c r="BH25" s="173"/>
      <c r="BI25" s="173"/>
      <c r="BJ25" s="113"/>
      <c r="BK25" s="113"/>
    </row>
    <row r="26" spans="1:63" outlineLevel="1" x14ac:dyDescent="0.25">
      <c r="A26" s="143"/>
      <c r="B26" s="143"/>
      <c r="C26" s="169"/>
      <c r="D26" s="174">
        <v>0</v>
      </c>
      <c r="E26" s="143"/>
      <c r="F26" s="143"/>
      <c r="G26" s="196">
        <v>0</v>
      </c>
      <c r="H26" s="175">
        <v>0</v>
      </c>
      <c r="I26" s="175">
        <v>0</v>
      </c>
      <c r="J26" s="175">
        <v>0</v>
      </c>
      <c r="K26" s="175">
        <v>0</v>
      </c>
      <c r="L26" s="175">
        <v>0</v>
      </c>
      <c r="M26" s="175">
        <v>0</v>
      </c>
      <c r="N26" s="175">
        <v>0</v>
      </c>
      <c r="O26" s="175">
        <v>0</v>
      </c>
      <c r="P26" s="175">
        <v>0</v>
      </c>
      <c r="Q26" s="175">
        <v>0</v>
      </c>
      <c r="R26" s="175"/>
      <c r="S26" s="172"/>
      <c r="T26" s="172"/>
      <c r="U26" s="172"/>
      <c r="V26" s="172"/>
      <c r="W26" s="172"/>
      <c r="X26" s="172"/>
      <c r="Y26" s="172"/>
      <c r="Z26" s="172"/>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13"/>
      <c r="BK26" s="113"/>
    </row>
    <row r="27" spans="1:63" outlineLevel="1" x14ac:dyDescent="0.25">
      <c r="A27" s="143"/>
      <c r="B27" s="143"/>
      <c r="C27" s="169"/>
      <c r="D27" s="174">
        <v>0</v>
      </c>
      <c r="E27" s="143"/>
      <c r="F27" s="143"/>
      <c r="G27" s="196">
        <v>0</v>
      </c>
      <c r="H27" s="175">
        <v>0</v>
      </c>
      <c r="I27" s="175">
        <v>0</v>
      </c>
      <c r="J27" s="175">
        <v>0</v>
      </c>
      <c r="K27" s="175">
        <v>0</v>
      </c>
      <c r="L27" s="175">
        <v>0</v>
      </c>
      <c r="M27" s="175">
        <v>0</v>
      </c>
      <c r="N27" s="175">
        <v>0</v>
      </c>
      <c r="O27" s="175">
        <v>0</v>
      </c>
      <c r="P27" s="175">
        <v>0</v>
      </c>
      <c r="Q27" s="175">
        <v>0</v>
      </c>
      <c r="R27" s="175"/>
      <c r="S27" s="172"/>
      <c r="T27" s="172"/>
      <c r="U27" s="172"/>
      <c r="V27" s="172"/>
      <c r="W27" s="172"/>
      <c r="X27" s="172"/>
      <c r="Y27" s="172"/>
      <c r="Z27" s="172"/>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13"/>
      <c r="BK27" s="113"/>
    </row>
    <row r="28" spans="1:63" outlineLevel="1" x14ac:dyDescent="0.25">
      <c r="A28" s="143"/>
      <c r="B28" s="143"/>
      <c r="C28" s="169"/>
      <c r="D28" s="174">
        <v>0</v>
      </c>
      <c r="E28" s="143"/>
      <c r="F28" s="143"/>
      <c r="G28" s="196">
        <v>0</v>
      </c>
      <c r="H28" s="175">
        <v>0</v>
      </c>
      <c r="I28" s="175">
        <v>0</v>
      </c>
      <c r="J28" s="175">
        <v>0</v>
      </c>
      <c r="K28" s="175">
        <v>0</v>
      </c>
      <c r="L28" s="175">
        <v>0</v>
      </c>
      <c r="M28" s="175">
        <v>0</v>
      </c>
      <c r="N28" s="175">
        <v>0</v>
      </c>
      <c r="O28" s="175">
        <v>0</v>
      </c>
      <c r="P28" s="175">
        <v>0</v>
      </c>
      <c r="Q28" s="175">
        <v>0</v>
      </c>
      <c r="R28" s="175"/>
      <c r="S28" s="172"/>
      <c r="T28" s="172"/>
      <c r="U28" s="172"/>
      <c r="V28" s="172"/>
      <c r="W28" s="172"/>
      <c r="X28" s="172"/>
      <c r="Y28" s="172"/>
      <c r="Z28" s="172"/>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13"/>
      <c r="BK28" s="113"/>
    </row>
    <row r="29" spans="1:63" outlineLevel="1" x14ac:dyDescent="0.25">
      <c r="A29" s="143"/>
      <c r="B29" s="143"/>
      <c r="C29" s="169"/>
      <c r="D29" s="174">
        <v>0</v>
      </c>
      <c r="E29" s="143"/>
      <c r="F29" s="143"/>
      <c r="G29" s="196">
        <v>0</v>
      </c>
      <c r="H29" s="175">
        <v>0</v>
      </c>
      <c r="I29" s="175">
        <v>0</v>
      </c>
      <c r="J29" s="175">
        <v>0</v>
      </c>
      <c r="K29" s="175">
        <v>0</v>
      </c>
      <c r="L29" s="175">
        <v>0</v>
      </c>
      <c r="M29" s="175">
        <v>0</v>
      </c>
      <c r="N29" s="175">
        <v>0</v>
      </c>
      <c r="O29" s="175">
        <v>0</v>
      </c>
      <c r="P29" s="175">
        <v>0</v>
      </c>
      <c r="Q29" s="175">
        <v>0</v>
      </c>
      <c r="R29" s="175"/>
      <c r="S29" s="172"/>
      <c r="T29" s="172"/>
      <c r="U29" s="172"/>
      <c r="V29" s="172"/>
      <c r="W29" s="172"/>
      <c r="X29" s="172"/>
      <c r="Y29" s="172"/>
      <c r="Z29" s="172"/>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13"/>
      <c r="BK29" s="113"/>
    </row>
    <row r="30" spans="1:63" outlineLevel="1" x14ac:dyDescent="0.25">
      <c r="A30" s="143"/>
      <c r="B30" s="143"/>
      <c r="C30" s="169"/>
      <c r="D30" s="174">
        <v>0</v>
      </c>
      <c r="E30" s="143"/>
      <c r="F30" s="143"/>
      <c r="G30" s="196">
        <v>0</v>
      </c>
      <c r="H30" s="175">
        <v>0</v>
      </c>
      <c r="I30" s="175">
        <v>0</v>
      </c>
      <c r="J30" s="175">
        <v>0</v>
      </c>
      <c r="K30" s="175">
        <v>0</v>
      </c>
      <c r="L30" s="175">
        <v>0</v>
      </c>
      <c r="M30" s="175">
        <v>0</v>
      </c>
      <c r="N30" s="175">
        <v>0</v>
      </c>
      <c r="O30" s="175">
        <v>0</v>
      </c>
      <c r="P30" s="175">
        <v>0</v>
      </c>
      <c r="Q30" s="175">
        <v>0</v>
      </c>
      <c r="R30" s="175"/>
      <c r="S30" s="172"/>
      <c r="T30" s="172"/>
      <c r="U30" s="172"/>
      <c r="V30" s="172"/>
      <c r="W30" s="172"/>
      <c r="X30" s="172"/>
      <c r="Y30" s="172"/>
      <c r="Z30" s="172"/>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173"/>
      <c r="BE30" s="173"/>
      <c r="BF30" s="173"/>
      <c r="BG30" s="173"/>
      <c r="BH30" s="173"/>
      <c r="BI30" s="173"/>
      <c r="BJ30" s="113"/>
      <c r="BK30" s="113"/>
    </row>
    <row r="31" spans="1:63" outlineLevel="1" x14ac:dyDescent="0.25">
      <c r="A31" s="143"/>
      <c r="B31" s="143"/>
      <c r="C31" s="169"/>
      <c r="D31" s="174">
        <v>0</v>
      </c>
      <c r="E31" s="143"/>
      <c r="F31" s="143"/>
      <c r="G31" s="196">
        <v>0</v>
      </c>
      <c r="H31" s="175">
        <v>0</v>
      </c>
      <c r="I31" s="175">
        <v>0</v>
      </c>
      <c r="J31" s="175">
        <v>0</v>
      </c>
      <c r="K31" s="175">
        <v>0</v>
      </c>
      <c r="L31" s="175">
        <v>0</v>
      </c>
      <c r="M31" s="175">
        <v>0</v>
      </c>
      <c r="N31" s="175">
        <v>0</v>
      </c>
      <c r="O31" s="175">
        <v>0</v>
      </c>
      <c r="P31" s="175">
        <v>0</v>
      </c>
      <c r="Q31" s="175">
        <v>0</v>
      </c>
      <c r="R31" s="175"/>
      <c r="S31" s="172"/>
      <c r="T31" s="172"/>
      <c r="U31" s="172"/>
      <c r="V31" s="172"/>
      <c r="W31" s="172"/>
      <c r="X31" s="172"/>
      <c r="Y31" s="172"/>
      <c r="Z31" s="172"/>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3"/>
      <c r="BF31" s="173"/>
      <c r="BG31" s="173"/>
      <c r="BH31" s="173"/>
      <c r="BI31" s="173"/>
      <c r="BJ31" s="113"/>
      <c r="BK31" s="113"/>
    </row>
    <row r="32" spans="1:63" outlineLevel="1" x14ac:dyDescent="0.25">
      <c r="A32" s="143"/>
      <c r="B32" s="143"/>
      <c r="C32" s="169"/>
      <c r="D32" s="174">
        <v>0</v>
      </c>
      <c r="E32" s="143"/>
      <c r="F32" s="143"/>
      <c r="G32" s="196">
        <v>0</v>
      </c>
      <c r="H32" s="175">
        <v>0</v>
      </c>
      <c r="I32" s="175">
        <v>0</v>
      </c>
      <c r="J32" s="175">
        <v>0</v>
      </c>
      <c r="K32" s="175">
        <v>0</v>
      </c>
      <c r="L32" s="175">
        <v>0</v>
      </c>
      <c r="M32" s="175">
        <v>0</v>
      </c>
      <c r="N32" s="175">
        <v>0</v>
      </c>
      <c r="O32" s="175">
        <v>0</v>
      </c>
      <c r="P32" s="175">
        <v>0</v>
      </c>
      <c r="Q32" s="175">
        <v>0</v>
      </c>
      <c r="R32" s="175"/>
      <c r="S32" s="172"/>
      <c r="T32" s="172"/>
      <c r="U32" s="172"/>
      <c r="V32" s="172"/>
      <c r="W32" s="172"/>
      <c r="X32" s="172"/>
      <c r="Y32" s="172"/>
      <c r="Z32" s="172"/>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c r="BE32" s="173"/>
      <c r="BF32" s="173"/>
      <c r="BG32" s="173"/>
      <c r="BH32" s="173"/>
      <c r="BI32" s="173"/>
      <c r="BJ32" s="113"/>
      <c r="BK32" s="113"/>
    </row>
    <row r="33" spans="1:63" outlineLevel="1" x14ac:dyDescent="0.25">
      <c r="A33" s="143"/>
      <c r="B33" s="143"/>
      <c r="C33" s="169"/>
      <c r="D33" s="174">
        <v>0</v>
      </c>
      <c r="E33" s="143"/>
      <c r="F33" s="143"/>
      <c r="G33" s="196">
        <v>0</v>
      </c>
      <c r="H33" s="175">
        <v>0</v>
      </c>
      <c r="I33" s="175">
        <v>0</v>
      </c>
      <c r="J33" s="175">
        <v>0</v>
      </c>
      <c r="K33" s="175">
        <v>0</v>
      </c>
      <c r="L33" s="175">
        <v>0</v>
      </c>
      <c r="M33" s="175">
        <v>0</v>
      </c>
      <c r="N33" s="175">
        <v>0</v>
      </c>
      <c r="O33" s="175">
        <v>0</v>
      </c>
      <c r="P33" s="175">
        <v>0</v>
      </c>
      <c r="Q33" s="175">
        <v>0</v>
      </c>
      <c r="R33" s="175"/>
      <c r="S33" s="172"/>
      <c r="T33" s="172"/>
      <c r="U33" s="172"/>
      <c r="V33" s="172"/>
      <c r="W33" s="172"/>
      <c r="X33" s="172"/>
      <c r="Y33" s="172"/>
      <c r="Z33" s="172"/>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173"/>
      <c r="BD33" s="173"/>
      <c r="BE33" s="173"/>
      <c r="BF33" s="173"/>
      <c r="BG33" s="173"/>
      <c r="BH33" s="173"/>
      <c r="BI33" s="173"/>
      <c r="BJ33" s="113"/>
      <c r="BK33" s="113"/>
    </row>
    <row r="34" spans="1:63" outlineLevel="1" x14ac:dyDescent="0.25">
      <c r="A34" s="143"/>
      <c r="B34" s="143"/>
      <c r="C34" s="169"/>
      <c r="D34" s="174">
        <v>0</v>
      </c>
      <c r="E34" s="143"/>
      <c r="F34" s="143"/>
      <c r="G34" s="196">
        <v>0</v>
      </c>
      <c r="H34" s="175">
        <v>0</v>
      </c>
      <c r="I34" s="175">
        <v>0</v>
      </c>
      <c r="J34" s="175">
        <v>0</v>
      </c>
      <c r="K34" s="175">
        <v>0</v>
      </c>
      <c r="L34" s="175">
        <v>0</v>
      </c>
      <c r="M34" s="175">
        <v>0</v>
      </c>
      <c r="N34" s="175">
        <v>0</v>
      </c>
      <c r="O34" s="175">
        <v>0</v>
      </c>
      <c r="P34" s="175">
        <v>0</v>
      </c>
      <c r="Q34" s="175">
        <v>0</v>
      </c>
      <c r="R34" s="175"/>
      <c r="S34" s="172"/>
      <c r="T34" s="172"/>
      <c r="U34" s="172"/>
      <c r="V34" s="172"/>
      <c r="W34" s="172"/>
      <c r="X34" s="172"/>
      <c r="Y34" s="172"/>
      <c r="Z34" s="172"/>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3"/>
      <c r="BJ34" s="113"/>
      <c r="BK34" s="113"/>
    </row>
    <row r="35" spans="1:63" outlineLevel="1" x14ac:dyDescent="0.25">
      <c r="A35" s="143"/>
      <c r="B35" s="143"/>
      <c r="C35" s="169"/>
      <c r="D35" s="174">
        <v>0</v>
      </c>
      <c r="E35" s="143"/>
      <c r="F35" s="143"/>
      <c r="G35" s="196">
        <v>0</v>
      </c>
      <c r="H35" s="175">
        <v>0</v>
      </c>
      <c r="I35" s="175">
        <v>0</v>
      </c>
      <c r="J35" s="175">
        <v>0</v>
      </c>
      <c r="K35" s="175">
        <v>0</v>
      </c>
      <c r="L35" s="175">
        <v>0</v>
      </c>
      <c r="M35" s="175">
        <v>0</v>
      </c>
      <c r="N35" s="175">
        <v>0</v>
      </c>
      <c r="O35" s="175">
        <v>0</v>
      </c>
      <c r="P35" s="175">
        <v>0</v>
      </c>
      <c r="Q35" s="175">
        <v>0</v>
      </c>
      <c r="R35" s="175"/>
      <c r="S35" s="172"/>
      <c r="T35" s="172"/>
      <c r="U35" s="172"/>
      <c r="V35" s="172"/>
      <c r="W35" s="172"/>
      <c r="X35" s="172"/>
      <c r="Y35" s="172"/>
      <c r="Z35" s="172"/>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13"/>
      <c r="BK35" s="113"/>
    </row>
    <row r="36" spans="1:63" outlineLevel="1" x14ac:dyDescent="0.25">
      <c r="A36" s="143"/>
      <c r="B36" s="143"/>
      <c r="C36" s="169"/>
      <c r="D36" s="174">
        <v>0</v>
      </c>
      <c r="E36" s="143"/>
      <c r="F36" s="143"/>
      <c r="G36" s="196">
        <v>0</v>
      </c>
      <c r="H36" s="175">
        <v>0</v>
      </c>
      <c r="I36" s="175">
        <v>0</v>
      </c>
      <c r="J36" s="175">
        <v>0</v>
      </c>
      <c r="K36" s="175">
        <v>0</v>
      </c>
      <c r="L36" s="175">
        <v>0</v>
      </c>
      <c r="M36" s="175">
        <v>0</v>
      </c>
      <c r="N36" s="175">
        <v>0</v>
      </c>
      <c r="O36" s="175">
        <v>0</v>
      </c>
      <c r="P36" s="175">
        <v>0</v>
      </c>
      <c r="Q36" s="175">
        <v>0</v>
      </c>
      <c r="R36" s="175"/>
      <c r="S36" s="172"/>
      <c r="T36" s="172"/>
      <c r="U36" s="172"/>
      <c r="V36" s="172"/>
      <c r="W36" s="172"/>
      <c r="X36" s="172"/>
      <c r="Y36" s="172"/>
      <c r="Z36" s="172"/>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13"/>
      <c r="BK36" s="113"/>
    </row>
    <row r="37" spans="1:63" x14ac:dyDescent="0.25">
      <c r="A37" s="143"/>
      <c r="B37" s="143"/>
      <c r="C37" s="169"/>
      <c r="D37" s="176"/>
      <c r="E37" s="143"/>
      <c r="F37" s="143"/>
      <c r="G37" s="217"/>
      <c r="H37" s="170"/>
      <c r="I37" s="170"/>
      <c r="J37" s="170"/>
      <c r="K37" s="170"/>
      <c r="L37" s="170"/>
      <c r="M37" s="170"/>
      <c r="N37" s="172"/>
      <c r="O37" s="171"/>
      <c r="P37" s="171"/>
      <c r="Q37" s="171"/>
      <c r="R37" s="171"/>
      <c r="S37" s="172"/>
      <c r="T37" s="172"/>
      <c r="U37" s="172"/>
      <c r="V37" s="172"/>
      <c r="W37" s="172"/>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13"/>
      <c r="BK37" s="113"/>
    </row>
    <row r="38" spans="1:63" x14ac:dyDescent="0.25">
      <c r="A38" s="143"/>
      <c r="B38" s="143"/>
      <c r="C38" s="169" t="s">
        <v>40</v>
      </c>
      <c r="D38" s="143"/>
      <c r="E38" s="143"/>
      <c r="F38" s="143"/>
      <c r="G38" s="197">
        <v>124.85899999999999</v>
      </c>
      <c r="H38" s="170">
        <v>182.87651979465477</v>
      </c>
      <c r="I38" s="170">
        <v>196.11040102520931</v>
      </c>
      <c r="J38" s="170">
        <v>184.71489466012571</v>
      </c>
      <c r="K38" s="170">
        <v>210.35738749895776</v>
      </c>
      <c r="L38" s="170">
        <v>199.87306731556995</v>
      </c>
      <c r="M38" s="170">
        <v>0</v>
      </c>
      <c r="N38" s="170">
        <v>0</v>
      </c>
      <c r="O38" s="170">
        <v>0</v>
      </c>
      <c r="P38" s="170">
        <v>0</v>
      </c>
      <c r="Q38" s="170">
        <v>0</v>
      </c>
      <c r="R38" s="171"/>
      <c r="S38" s="172"/>
      <c r="T38" s="172"/>
      <c r="U38" s="172"/>
      <c r="V38" s="172"/>
      <c r="W38" s="172"/>
      <c r="X38" s="172"/>
      <c r="Y38" s="172"/>
      <c r="Z38" s="172"/>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73"/>
      <c r="AW38" s="173"/>
      <c r="AX38" s="173"/>
      <c r="AY38" s="173"/>
      <c r="AZ38" s="173"/>
      <c r="BA38" s="173"/>
      <c r="BB38" s="173"/>
      <c r="BC38" s="173"/>
      <c r="BD38" s="173"/>
      <c r="BE38" s="173"/>
      <c r="BF38" s="173"/>
      <c r="BG38" s="173"/>
      <c r="BH38" s="173"/>
      <c r="BI38" s="173"/>
      <c r="BJ38" s="113"/>
      <c r="BK38" s="113"/>
    </row>
    <row r="39" spans="1:63" outlineLevel="1" x14ac:dyDescent="0.25">
      <c r="A39" s="143"/>
      <c r="B39" s="143"/>
      <c r="C39" s="169"/>
      <c r="D39" s="174" t="s">
        <v>0</v>
      </c>
      <c r="E39" s="143"/>
      <c r="F39" s="143"/>
      <c r="G39" s="196">
        <v>35.907841816896223</v>
      </c>
      <c r="H39" s="175">
        <v>23.017243748483839</v>
      </c>
      <c r="I39" s="175">
        <v>55.81325572909833</v>
      </c>
      <c r="J39" s="175">
        <v>37.296975890620146</v>
      </c>
      <c r="K39" s="175">
        <v>41.596535380388445</v>
      </c>
      <c r="L39" s="175">
        <v>42.397021034798577</v>
      </c>
      <c r="M39" s="175">
        <v>0</v>
      </c>
      <c r="N39" s="175">
        <v>0</v>
      </c>
      <c r="O39" s="175">
        <v>0</v>
      </c>
      <c r="P39" s="175">
        <v>0</v>
      </c>
      <c r="Q39" s="175">
        <v>0</v>
      </c>
      <c r="R39" s="171"/>
      <c r="S39" s="172"/>
      <c r="T39" s="172"/>
      <c r="U39" s="172"/>
      <c r="V39" s="172"/>
      <c r="W39" s="172"/>
      <c r="X39" s="172"/>
      <c r="Y39" s="172"/>
      <c r="Z39" s="172"/>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3"/>
      <c r="BA39" s="173"/>
      <c r="BB39" s="173"/>
      <c r="BC39" s="173"/>
      <c r="BD39" s="173"/>
      <c r="BE39" s="173"/>
      <c r="BF39" s="173"/>
      <c r="BG39" s="173"/>
      <c r="BH39" s="173"/>
      <c r="BI39" s="173"/>
      <c r="BJ39" s="113"/>
      <c r="BK39" s="113"/>
    </row>
    <row r="40" spans="1:63" outlineLevel="1" x14ac:dyDescent="0.25">
      <c r="A40" s="143"/>
      <c r="B40" s="143"/>
      <c r="C40" s="169"/>
      <c r="D40" s="174" t="s">
        <v>1</v>
      </c>
      <c r="E40" s="143"/>
      <c r="F40" s="143"/>
      <c r="G40" s="196">
        <v>76.481158183103773</v>
      </c>
      <c r="H40" s="175">
        <v>93.192951735652912</v>
      </c>
      <c r="I40" s="175">
        <v>110.67546808066892</v>
      </c>
      <c r="J40" s="175">
        <v>127.98214888201706</v>
      </c>
      <c r="K40" s="175">
        <v>140.03394859169714</v>
      </c>
      <c r="L40" s="175">
        <v>128.28752537254968</v>
      </c>
      <c r="M40" s="175">
        <v>0</v>
      </c>
      <c r="N40" s="175">
        <v>0</v>
      </c>
      <c r="O40" s="175">
        <v>0</v>
      </c>
      <c r="P40" s="175">
        <v>0</v>
      </c>
      <c r="Q40" s="175">
        <v>0</v>
      </c>
      <c r="R40" s="171"/>
      <c r="S40" s="172"/>
      <c r="T40" s="172"/>
      <c r="U40" s="172"/>
      <c r="V40" s="172"/>
      <c r="W40" s="172"/>
      <c r="X40" s="172"/>
      <c r="Y40" s="172"/>
      <c r="Z40" s="172"/>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13"/>
      <c r="BK40" s="113"/>
    </row>
    <row r="41" spans="1:63" outlineLevel="1" x14ac:dyDescent="0.25">
      <c r="A41" s="143"/>
      <c r="B41" s="143"/>
      <c r="C41" s="169"/>
      <c r="D41" s="174" t="s">
        <v>2</v>
      </c>
      <c r="E41" s="143"/>
      <c r="F41" s="143"/>
      <c r="G41" s="196">
        <v>0</v>
      </c>
      <c r="H41" s="175">
        <v>-4.3574268521519533E-3</v>
      </c>
      <c r="I41" s="175">
        <v>0</v>
      </c>
      <c r="J41" s="175">
        <v>0</v>
      </c>
      <c r="K41" s="175">
        <v>0</v>
      </c>
      <c r="L41" s="175">
        <v>0</v>
      </c>
      <c r="M41" s="175">
        <v>0</v>
      </c>
      <c r="N41" s="175">
        <v>0</v>
      </c>
      <c r="O41" s="175">
        <v>0</v>
      </c>
      <c r="P41" s="175">
        <v>0</v>
      </c>
      <c r="Q41" s="175">
        <v>0</v>
      </c>
      <c r="R41" s="171"/>
      <c r="S41" s="172"/>
      <c r="T41" s="172"/>
      <c r="U41" s="172"/>
      <c r="V41" s="172"/>
      <c r="W41" s="172"/>
      <c r="X41" s="172"/>
      <c r="Y41" s="172"/>
      <c r="Z41" s="172"/>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3"/>
      <c r="BC41" s="173"/>
      <c r="BD41" s="173"/>
      <c r="BE41" s="173"/>
      <c r="BF41" s="173"/>
      <c r="BG41" s="173"/>
      <c r="BH41" s="173"/>
      <c r="BI41" s="173"/>
      <c r="BJ41" s="113"/>
      <c r="BK41" s="113"/>
    </row>
    <row r="42" spans="1:63" outlineLevel="1" x14ac:dyDescent="0.25">
      <c r="A42" s="143"/>
      <c r="B42" s="143"/>
      <c r="C42" s="169"/>
      <c r="D42" s="174" t="s">
        <v>3</v>
      </c>
      <c r="E42" s="143"/>
      <c r="F42" s="143"/>
      <c r="G42" s="196">
        <v>0</v>
      </c>
      <c r="H42" s="175">
        <v>-5.5135537994905233E-2</v>
      </c>
      <c r="I42" s="175">
        <v>-0.11563110632008503</v>
      </c>
      <c r="J42" s="175">
        <v>0</v>
      </c>
      <c r="K42" s="175">
        <v>0</v>
      </c>
      <c r="L42" s="175">
        <v>0</v>
      </c>
      <c r="M42" s="175">
        <v>0</v>
      </c>
      <c r="N42" s="175">
        <v>0</v>
      </c>
      <c r="O42" s="175">
        <v>0</v>
      </c>
      <c r="P42" s="175">
        <v>0</v>
      </c>
      <c r="Q42" s="175">
        <v>0</v>
      </c>
      <c r="R42" s="171"/>
      <c r="S42" s="172"/>
      <c r="T42" s="172"/>
      <c r="U42" s="172"/>
      <c r="V42" s="172"/>
      <c r="W42" s="172"/>
      <c r="X42" s="172"/>
      <c r="Y42" s="172"/>
      <c r="Z42" s="172"/>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c r="BI42" s="173"/>
      <c r="BJ42" s="113"/>
      <c r="BK42" s="113"/>
    </row>
    <row r="43" spans="1:63" outlineLevel="1" x14ac:dyDescent="0.25">
      <c r="A43" s="143"/>
      <c r="B43" s="143"/>
      <c r="C43" s="169"/>
      <c r="D43" s="174" t="s">
        <v>4</v>
      </c>
      <c r="E43" s="143"/>
      <c r="F43" s="143"/>
      <c r="G43" s="196">
        <v>0</v>
      </c>
      <c r="H43" s="175">
        <v>1.0521546575585516</v>
      </c>
      <c r="I43" s="175">
        <v>4.7131467031981051</v>
      </c>
      <c r="J43" s="175">
        <v>2.1461074064219323</v>
      </c>
      <c r="K43" s="175">
        <v>-5.3011909721359246E-2</v>
      </c>
      <c r="L43" s="175">
        <v>0</v>
      </c>
      <c r="M43" s="175">
        <v>0</v>
      </c>
      <c r="N43" s="175">
        <v>0</v>
      </c>
      <c r="O43" s="175">
        <v>0</v>
      </c>
      <c r="P43" s="175">
        <v>0</v>
      </c>
      <c r="Q43" s="175">
        <v>0</v>
      </c>
      <c r="R43" s="171"/>
      <c r="S43" s="172"/>
      <c r="T43" s="172"/>
      <c r="U43" s="172"/>
      <c r="V43" s="172"/>
      <c r="W43" s="172"/>
      <c r="X43" s="172"/>
      <c r="Y43" s="172"/>
      <c r="Z43" s="172"/>
      <c r="AA43" s="173"/>
      <c r="AB43" s="173"/>
      <c r="AC43" s="173"/>
      <c r="AD43" s="173"/>
      <c r="AE43" s="173"/>
      <c r="AF43" s="173"/>
      <c r="AG43" s="173"/>
      <c r="AH43" s="173"/>
      <c r="AI43" s="173"/>
      <c r="AJ43" s="173"/>
      <c r="AK43" s="173"/>
      <c r="AL43" s="173"/>
      <c r="AM43" s="173"/>
      <c r="AN43" s="173"/>
      <c r="AO43" s="173"/>
      <c r="AP43" s="173"/>
      <c r="AQ43" s="173"/>
      <c r="AR43" s="173"/>
      <c r="AS43" s="173"/>
      <c r="AT43" s="173"/>
      <c r="AU43" s="173"/>
      <c r="AV43" s="173"/>
      <c r="AW43" s="173"/>
      <c r="AX43" s="173"/>
      <c r="AY43" s="173"/>
      <c r="AZ43" s="173"/>
      <c r="BA43" s="173"/>
      <c r="BB43" s="173"/>
      <c r="BC43" s="173"/>
      <c r="BD43" s="173"/>
      <c r="BE43" s="173"/>
      <c r="BF43" s="173"/>
      <c r="BG43" s="173"/>
      <c r="BH43" s="173"/>
      <c r="BI43" s="173"/>
      <c r="BJ43" s="113"/>
      <c r="BK43" s="113"/>
    </row>
    <row r="44" spans="1:63" outlineLevel="1" x14ac:dyDescent="0.25">
      <c r="A44" s="143"/>
      <c r="B44" s="143"/>
      <c r="C44" s="169"/>
      <c r="D44" s="174" t="s">
        <v>5</v>
      </c>
      <c r="E44" s="143"/>
      <c r="F44" s="143"/>
      <c r="G44" s="196">
        <v>9.42</v>
      </c>
      <c r="H44" s="175">
        <v>52.236480424361744</v>
      </c>
      <c r="I44" s="175">
        <v>11.954284329654136</v>
      </c>
      <c r="J44" s="175">
        <v>8.6211978548734454</v>
      </c>
      <c r="K44" s="175">
        <v>24.771621127771805</v>
      </c>
      <c r="L44" s="175">
        <v>25.440736854513652</v>
      </c>
      <c r="M44" s="175">
        <v>0</v>
      </c>
      <c r="N44" s="175">
        <v>0</v>
      </c>
      <c r="O44" s="175">
        <v>0</v>
      </c>
      <c r="P44" s="175">
        <v>0</v>
      </c>
      <c r="Q44" s="175">
        <v>0</v>
      </c>
      <c r="R44" s="171"/>
      <c r="S44" s="172"/>
      <c r="T44" s="172"/>
      <c r="U44" s="172"/>
      <c r="V44" s="172"/>
      <c r="W44" s="172"/>
      <c r="X44" s="172"/>
      <c r="Y44" s="172"/>
      <c r="Z44" s="172"/>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13"/>
      <c r="BK44" s="113"/>
    </row>
    <row r="45" spans="1:63" outlineLevel="1" x14ac:dyDescent="0.25">
      <c r="A45" s="143"/>
      <c r="B45" s="143"/>
      <c r="C45" s="169"/>
      <c r="D45" s="174" t="s">
        <v>6</v>
      </c>
      <c r="E45" s="143"/>
      <c r="F45" s="143"/>
      <c r="G45" s="196">
        <v>3.05</v>
      </c>
      <c r="H45" s="175">
        <v>9.7254004031571366</v>
      </c>
      <c r="I45" s="175">
        <v>13.069877288909906</v>
      </c>
      <c r="J45" s="175">
        <v>8.6684646261931331</v>
      </c>
      <c r="K45" s="175">
        <v>4.0082943088217515</v>
      </c>
      <c r="L45" s="175">
        <v>3.747784053708048</v>
      </c>
      <c r="M45" s="175">
        <v>0</v>
      </c>
      <c r="N45" s="175">
        <v>0</v>
      </c>
      <c r="O45" s="175">
        <v>0</v>
      </c>
      <c r="P45" s="175">
        <v>0</v>
      </c>
      <c r="Q45" s="175">
        <v>0</v>
      </c>
      <c r="R45" s="171"/>
      <c r="S45" s="172"/>
      <c r="T45" s="172"/>
      <c r="U45" s="172"/>
      <c r="V45" s="172"/>
      <c r="W45" s="172"/>
      <c r="X45" s="172"/>
      <c r="Y45" s="172"/>
      <c r="Z45" s="172"/>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13"/>
      <c r="BK45" s="113"/>
    </row>
    <row r="46" spans="1:63" outlineLevel="1" x14ac:dyDescent="0.25">
      <c r="A46" s="143"/>
      <c r="B46" s="143"/>
      <c r="C46" s="169"/>
      <c r="D46" s="174" t="s">
        <v>7</v>
      </c>
      <c r="E46" s="143"/>
      <c r="F46" s="143"/>
      <c r="G46" s="196">
        <v>0</v>
      </c>
      <c r="H46" s="175">
        <v>0</v>
      </c>
      <c r="I46" s="175">
        <v>0</v>
      </c>
      <c r="J46" s="175">
        <v>0</v>
      </c>
      <c r="K46" s="175">
        <v>0</v>
      </c>
      <c r="L46" s="175">
        <v>0</v>
      </c>
      <c r="M46" s="175">
        <v>0</v>
      </c>
      <c r="N46" s="175">
        <v>0</v>
      </c>
      <c r="O46" s="175">
        <v>0</v>
      </c>
      <c r="P46" s="175">
        <v>0</v>
      </c>
      <c r="Q46" s="175">
        <v>0</v>
      </c>
      <c r="R46" s="171"/>
      <c r="S46" s="172"/>
      <c r="T46" s="172"/>
      <c r="U46" s="172"/>
      <c r="V46" s="172"/>
      <c r="W46" s="172"/>
      <c r="X46" s="172"/>
      <c r="Y46" s="172"/>
      <c r="Z46" s="172"/>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13"/>
      <c r="BK46" s="113"/>
    </row>
    <row r="47" spans="1:63" outlineLevel="1" x14ac:dyDescent="0.25">
      <c r="A47" s="143"/>
      <c r="B47" s="143"/>
      <c r="C47" s="169"/>
      <c r="D47" s="174" t="s">
        <v>8</v>
      </c>
      <c r="E47" s="143"/>
      <c r="F47" s="143"/>
      <c r="G47" s="196">
        <v>0</v>
      </c>
      <c r="H47" s="175">
        <v>0</v>
      </c>
      <c r="I47" s="175">
        <v>0</v>
      </c>
      <c r="J47" s="175">
        <v>0</v>
      </c>
      <c r="K47" s="175">
        <v>0</v>
      </c>
      <c r="L47" s="175">
        <v>0</v>
      </c>
      <c r="M47" s="175">
        <v>0</v>
      </c>
      <c r="N47" s="175">
        <v>0</v>
      </c>
      <c r="O47" s="175">
        <v>0</v>
      </c>
      <c r="P47" s="175">
        <v>0</v>
      </c>
      <c r="Q47" s="175">
        <v>0</v>
      </c>
      <c r="R47" s="171"/>
      <c r="S47" s="172"/>
      <c r="T47" s="172"/>
      <c r="U47" s="172"/>
      <c r="V47" s="172"/>
      <c r="W47" s="172"/>
      <c r="X47" s="172"/>
      <c r="Y47" s="172"/>
      <c r="Z47" s="172"/>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13"/>
      <c r="BK47" s="113"/>
    </row>
    <row r="48" spans="1:63" outlineLevel="1" x14ac:dyDescent="0.25">
      <c r="A48" s="143"/>
      <c r="B48" s="143"/>
      <c r="C48" s="169"/>
      <c r="D48" s="174" t="s">
        <v>14</v>
      </c>
      <c r="E48" s="143"/>
      <c r="F48" s="143"/>
      <c r="G48" s="196">
        <v>0</v>
      </c>
      <c r="H48" s="175">
        <v>3.7117817902876733</v>
      </c>
      <c r="I48" s="175">
        <v>0</v>
      </c>
      <c r="J48" s="175">
        <v>0</v>
      </c>
      <c r="K48" s="175">
        <v>0</v>
      </c>
      <c r="L48" s="175">
        <v>0</v>
      </c>
      <c r="M48" s="175">
        <v>0</v>
      </c>
      <c r="N48" s="175">
        <v>0</v>
      </c>
      <c r="O48" s="175">
        <v>0</v>
      </c>
      <c r="P48" s="175">
        <v>0</v>
      </c>
      <c r="Q48" s="175">
        <v>0</v>
      </c>
      <c r="R48" s="171"/>
      <c r="S48" s="172"/>
      <c r="T48" s="172"/>
      <c r="U48" s="172"/>
      <c r="V48" s="172"/>
      <c r="W48" s="172"/>
      <c r="X48" s="172"/>
      <c r="Y48" s="172"/>
      <c r="Z48" s="172"/>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13"/>
      <c r="BK48" s="113"/>
    </row>
    <row r="49" spans="1:63" outlineLevel="1" x14ac:dyDescent="0.25">
      <c r="A49" s="143"/>
      <c r="B49" s="143"/>
      <c r="C49" s="169"/>
      <c r="D49" s="174">
        <v>0</v>
      </c>
      <c r="E49" s="143"/>
      <c r="F49" s="143"/>
      <c r="G49" s="196">
        <v>0</v>
      </c>
      <c r="H49" s="175">
        <v>0</v>
      </c>
      <c r="I49" s="175">
        <v>0</v>
      </c>
      <c r="J49" s="175">
        <v>0</v>
      </c>
      <c r="K49" s="175">
        <v>0</v>
      </c>
      <c r="L49" s="175">
        <v>0</v>
      </c>
      <c r="M49" s="175">
        <v>0</v>
      </c>
      <c r="N49" s="175">
        <v>0</v>
      </c>
      <c r="O49" s="175">
        <v>0</v>
      </c>
      <c r="P49" s="175">
        <v>0</v>
      </c>
      <c r="Q49" s="175">
        <v>0</v>
      </c>
      <c r="R49" s="171"/>
      <c r="S49" s="172"/>
      <c r="T49" s="172"/>
      <c r="U49" s="172"/>
      <c r="V49" s="172"/>
      <c r="W49" s="172"/>
      <c r="X49" s="172"/>
      <c r="Y49" s="172"/>
      <c r="Z49" s="172"/>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13"/>
      <c r="BK49" s="113"/>
    </row>
    <row r="50" spans="1:63" outlineLevel="1" x14ac:dyDescent="0.25">
      <c r="A50" s="143"/>
      <c r="B50" s="143"/>
      <c r="C50" s="169"/>
      <c r="D50" s="174">
        <v>0</v>
      </c>
      <c r="E50" s="143"/>
      <c r="F50" s="143"/>
      <c r="G50" s="196">
        <v>0</v>
      </c>
      <c r="H50" s="175">
        <v>0</v>
      </c>
      <c r="I50" s="175">
        <v>0</v>
      </c>
      <c r="J50" s="175">
        <v>0</v>
      </c>
      <c r="K50" s="175">
        <v>0</v>
      </c>
      <c r="L50" s="175">
        <v>0</v>
      </c>
      <c r="M50" s="175">
        <v>0</v>
      </c>
      <c r="N50" s="175">
        <v>0</v>
      </c>
      <c r="O50" s="175">
        <v>0</v>
      </c>
      <c r="P50" s="175">
        <v>0</v>
      </c>
      <c r="Q50" s="175">
        <v>0</v>
      </c>
      <c r="R50" s="171"/>
      <c r="S50" s="172"/>
      <c r="T50" s="172"/>
      <c r="U50" s="172"/>
      <c r="V50" s="172"/>
      <c r="W50" s="172"/>
      <c r="X50" s="172"/>
      <c r="Y50" s="172"/>
      <c r="Z50" s="172"/>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13"/>
      <c r="BK50" s="113"/>
    </row>
    <row r="51" spans="1:63" outlineLevel="1" x14ac:dyDescent="0.25">
      <c r="A51" s="143"/>
      <c r="B51" s="143"/>
      <c r="C51" s="169"/>
      <c r="D51" s="174">
        <v>0</v>
      </c>
      <c r="E51" s="143"/>
      <c r="F51" s="143"/>
      <c r="G51" s="196">
        <v>0</v>
      </c>
      <c r="H51" s="175">
        <v>0</v>
      </c>
      <c r="I51" s="175">
        <v>0</v>
      </c>
      <c r="J51" s="175">
        <v>0</v>
      </c>
      <c r="K51" s="175">
        <v>0</v>
      </c>
      <c r="L51" s="175">
        <v>0</v>
      </c>
      <c r="M51" s="175">
        <v>0</v>
      </c>
      <c r="N51" s="175">
        <v>0</v>
      </c>
      <c r="O51" s="175">
        <v>0</v>
      </c>
      <c r="P51" s="175">
        <v>0</v>
      </c>
      <c r="Q51" s="175">
        <v>0</v>
      </c>
      <c r="R51" s="171"/>
      <c r="S51" s="172"/>
      <c r="T51" s="172"/>
      <c r="U51" s="172"/>
      <c r="V51" s="172"/>
      <c r="W51" s="172"/>
      <c r="X51" s="172"/>
      <c r="Y51" s="172"/>
      <c r="Z51" s="172"/>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13"/>
      <c r="BK51" s="113"/>
    </row>
    <row r="52" spans="1:63" outlineLevel="1" x14ac:dyDescent="0.25">
      <c r="A52" s="143"/>
      <c r="B52" s="143"/>
      <c r="C52" s="169"/>
      <c r="D52" s="174">
        <v>0</v>
      </c>
      <c r="E52" s="143"/>
      <c r="F52" s="143"/>
      <c r="G52" s="196">
        <v>0</v>
      </c>
      <c r="H52" s="175">
        <v>0</v>
      </c>
      <c r="I52" s="175">
        <v>0</v>
      </c>
      <c r="J52" s="175">
        <v>0</v>
      </c>
      <c r="K52" s="175">
        <v>0</v>
      </c>
      <c r="L52" s="175">
        <v>0</v>
      </c>
      <c r="M52" s="175">
        <v>0</v>
      </c>
      <c r="N52" s="175">
        <v>0</v>
      </c>
      <c r="O52" s="175">
        <v>0</v>
      </c>
      <c r="P52" s="175">
        <v>0</v>
      </c>
      <c r="Q52" s="175">
        <v>0</v>
      </c>
      <c r="R52" s="171"/>
      <c r="S52" s="172"/>
      <c r="T52" s="172"/>
      <c r="U52" s="172"/>
      <c r="V52" s="172"/>
      <c r="W52" s="172"/>
      <c r="X52" s="172"/>
      <c r="Y52" s="172"/>
      <c r="Z52" s="172"/>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13"/>
      <c r="BK52" s="113"/>
    </row>
    <row r="53" spans="1:63" outlineLevel="1" x14ac:dyDescent="0.25">
      <c r="A53" s="143"/>
      <c r="B53" s="143"/>
      <c r="C53" s="169"/>
      <c r="D53" s="174">
        <v>0</v>
      </c>
      <c r="E53" s="143"/>
      <c r="F53" s="143"/>
      <c r="G53" s="196">
        <v>0</v>
      </c>
      <c r="H53" s="175">
        <v>0</v>
      </c>
      <c r="I53" s="175">
        <v>0</v>
      </c>
      <c r="J53" s="175">
        <v>0</v>
      </c>
      <c r="K53" s="175">
        <v>0</v>
      </c>
      <c r="L53" s="175">
        <v>0</v>
      </c>
      <c r="M53" s="175">
        <v>0</v>
      </c>
      <c r="N53" s="175">
        <v>0</v>
      </c>
      <c r="O53" s="175">
        <v>0</v>
      </c>
      <c r="P53" s="175">
        <v>0</v>
      </c>
      <c r="Q53" s="175">
        <v>0</v>
      </c>
      <c r="R53" s="171"/>
      <c r="S53" s="172"/>
      <c r="T53" s="172"/>
      <c r="U53" s="172"/>
      <c r="V53" s="172"/>
      <c r="W53" s="172"/>
      <c r="X53" s="172"/>
      <c r="Y53" s="172"/>
      <c r="Z53" s="172"/>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13"/>
      <c r="BK53" s="113"/>
    </row>
    <row r="54" spans="1:63" outlineLevel="1" x14ac:dyDescent="0.25">
      <c r="A54" s="143"/>
      <c r="B54" s="143"/>
      <c r="C54" s="169"/>
      <c r="D54" s="174">
        <v>0</v>
      </c>
      <c r="E54" s="143"/>
      <c r="F54" s="143"/>
      <c r="G54" s="196">
        <v>0</v>
      </c>
      <c r="H54" s="175">
        <v>0</v>
      </c>
      <c r="I54" s="175">
        <v>0</v>
      </c>
      <c r="J54" s="175">
        <v>0</v>
      </c>
      <c r="K54" s="175">
        <v>0</v>
      </c>
      <c r="L54" s="175">
        <v>0</v>
      </c>
      <c r="M54" s="175">
        <v>0</v>
      </c>
      <c r="N54" s="175">
        <v>0</v>
      </c>
      <c r="O54" s="175">
        <v>0</v>
      </c>
      <c r="P54" s="175">
        <v>0</v>
      </c>
      <c r="Q54" s="175">
        <v>0</v>
      </c>
      <c r="R54" s="171"/>
      <c r="S54" s="172"/>
      <c r="T54" s="172"/>
      <c r="U54" s="172"/>
      <c r="V54" s="172"/>
      <c r="W54" s="172"/>
      <c r="X54" s="172"/>
      <c r="Y54" s="172"/>
      <c r="Z54" s="172"/>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13"/>
      <c r="BK54" s="113"/>
    </row>
    <row r="55" spans="1:63" outlineLevel="1" x14ac:dyDescent="0.25">
      <c r="A55" s="143"/>
      <c r="B55" s="143"/>
      <c r="C55" s="169"/>
      <c r="D55" s="174">
        <v>0</v>
      </c>
      <c r="E55" s="143"/>
      <c r="F55" s="143"/>
      <c r="G55" s="196">
        <v>0</v>
      </c>
      <c r="H55" s="175">
        <v>0</v>
      </c>
      <c r="I55" s="175">
        <v>0</v>
      </c>
      <c r="J55" s="175">
        <v>0</v>
      </c>
      <c r="K55" s="175">
        <v>0</v>
      </c>
      <c r="L55" s="175">
        <v>0</v>
      </c>
      <c r="M55" s="175">
        <v>0</v>
      </c>
      <c r="N55" s="175">
        <v>0</v>
      </c>
      <c r="O55" s="175">
        <v>0</v>
      </c>
      <c r="P55" s="175">
        <v>0</v>
      </c>
      <c r="Q55" s="175">
        <v>0</v>
      </c>
      <c r="R55" s="171"/>
      <c r="S55" s="172"/>
      <c r="T55" s="172"/>
      <c r="U55" s="172"/>
      <c r="V55" s="172"/>
      <c r="W55" s="172"/>
      <c r="X55" s="172"/>
      <c r="Y55" s="172"/>
      <c r="Z55" s="172"/>
      <c r="AA55" s="173"/>
      <c r="AB55" s="173"/>
      <c r="AC55" s="173"/>
      <c r="AD55" s="173"/>
      <c r="AE55" s="173"/>
      <c r="AF55" s="173"/>
      <c r="AG55" s="173"/>
      <c r="AH55" s="173"/>
      <c r="AI55" s="173"/>
      <c r="AJ55" s="173"/>
      <c r="AK55" s="173"/>
      <c r="AL55" s="173"/>
      <c r="AM55" s="173"/>
      <c r="AN55" s="173"/>
      <c r="AO55" s="173"/>
      <c r="AP55" s="173"/>
      <c r="AQ55" s="173"/>
      <c r="AR55" s="173"/>
      <c r="AS55" s="173"/>
      <c r="AT55" s="173"/>
      <c r="AU55" s="173"/>
      <c r="AV55" s="173"/>
      <c r="AW55" s="173"/>
      <c r="AX55" s="173"/>
      <c r="AY55" s="173"/>
      <c r="AZ55" s="173"/>
      <c r="BA55" s="173"/>
      <c r="BB55" s="173"/>
      <c r="BC55" s="173"/>
      <c r="BD55" s="173"/>
      <c r="BE55" s="173"/>
      <c r="BF55" s="173"/>
      <c r="BG55" s="173"/>
      <c r="BH55" s="173"/>
      <c r="BI55" s="173"/>
      <c r="BJ55" s="113"/>
      <c r="BK55" s="113"/>
    </row>
    <row r="56" spans="1:63" outlineLevel="1" x14ac:dyDescent="0.25">
      <c r="A56" s="143"/>
      <c r="B56" s="143"/>
      <c r="C56" s="169"/>
      <c r="D56" s="174">
        <v>0</v>
      </c>
      <c r="E56" s="143"/>
      <c r="F56" s="143"/>
      <c r="G56" s="196">
        <v>0</v>
      </c>
      <c r="H56" s="175">
        <v>0</v>
      </c>
      <c r="I56" s="175">
        <v>0</v>
      </c>
      <c r="J56" s="175">
        <v>0</v>
      </c>
      <c r="K56" s="175">
        <v>0</v>
      </c>
      <c r="L56" s="175">
        <v>0</v>
      </c>
      <c r="M56" s="175">
        <v>0</v>
      </c>
      <c r="N56" s="175">
        <v>0</v>
      </c>
      <c r="O56" s="175">
        <v>0</v>
      </c>
      <c r="P56" s="175">
        <v>0</v>
      </c>
      <c r="Q56" s="175">
        <v>0</v>
      </c>
      <c r="R56" s="171"/>
      <c r="S56" s="172"/>
      <c r="T56" s="172"/>
      <c r="U56" s="172"/>
      <c r="V56" s="172"/>
      <c r="W56" s="172"/>
      <c r="X56" s="172"/>
      <c r="Y56" s="172"/>
      <c r="Z56" s="172"/>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3"/>
      <c r="AY56" s="173"/>
      <c r="AZ56" s="173"/>
      <c r="BA56" s="173"/>
      <c r="BB56" s="173"/>
      <c r="BC56" s="173"/>
      <c r="BD56" s="173"/>
      <c r="BE56" s="173"/>
      <c r="BF56" s="173"/>
      <c r="BG56" s="173"/>
      <c r="BH56" s="173"/>
      <c r="BI56" s="173"/>
      <c r="BJ56" s="113"/>
      <c r="BK56" s="113"/>
    </row>
    <row r="57" spans="1:63" outlineLevel="1" x14ac:dyDescent="0.25">
      <c r="A57" s="143"/>
      <c r="B57" s="143"/>
      <c r="C57" s="169"/>
      <c r="D57" s="174">
        <v>0</v>
      </c>
      <c r="E57" s="143"/>
      <c r="F57" s="143"/>
      <c r="G57" s="196">
        <v>0</v>
      </c>
      <c r="H57" s="175">
        <v>0</v>
      </c>
      <c r="I57" s="175">
        <v>0</v>
      </c>
      <c r="J57" s="175">
        <v>0</v>
      </c>
      <c r="K57" s="175">
        <v>0</v>
      </c>
      <c r="L57" s="175">
        <v>0</v>
      </c>
      <c r="M57" s="175">
        <v>0</v>
      </c>
      <c r="N57" s="175">
        <v>0</v>
      </c>
      <c r="O57" s="175">
        <v>0</v>
      </c>
      <c r="P57" s="175">
        <v>0</v>
      </c>
      <c r="Q57" s="175">
        <v>0</v>
      </c>
      <c r="R57" s="171"/>
      <c r="S57" s="172"/>
      <c r="T57" s="172"/>
      <c r="U57" s="172"/>
      <c r="V57" s="172"/>
      <c r="W57" s="172"/>
      <c r="X57" s="172"/>
      <c r="Y57" s="172"/>
      <c r="Z57" s="172"/>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13"/>
      <c r="BK57" s="113"/>
    </row>
    <row r="58" spans="1:63" outlineLevel="1" x14ac:dyDescent="0.25">
      <c r="A58" s="143"/>
      <c r="B58" s="143"/>
      <c r="C58" s="169"/>
      <c r="D58" s="174">
        <v>0</v>
      </c>
      <c r="E58" s="143"/>
      <c r="F58" s="143"/>
      <c r="G58" s="196">
        <v>0</v>
      </c>
      <c r="H58" s="175">
        <v>0</v>
      </c>
      <c r="I58" s="175">
        <v>0</v>
      </c>
      <c r="J58" s="175">
        <v>0</v>
      </c>
      <c r="K58" s="175">
        <v>0</v>
      </c>
      <c r="L58" s="175">
        <v>0</v>
      </c>
      <c r="M58" s="175">
        <v>0</v>
      </c>
      <c r="N58" s="175">
        <v>0</v>
      </c>
      <c r="O58" s="175">
        <v>0</v>
      </c>
      <c r="P58" s="175">
        <v>0</v>
      </c>
      <c r="Q58" s="175">
        <v>0</v>
      </c>
      <c r="R58" s="171"/>
      <c r="S58" s="172"/>
      <c r="T58" s="172"/>
      <c r="U58" s="172"/>
      <c r="V58" s="172"/>
      <c r="W58" s="172"/>
      <c r="X58" s="172"/>
      <c r="Y58" s="172"/>
      <c r="Z58" s="172"/>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13"/>
      <c r="BK58" s="113"/>
    </row>
    <row r="59" spans="1:63" outlineLevel="1" x14ac:dyDescent="0.25">
      <c r="A59" s="143"/>
      <c r="B59" s="143"/>
      <c r="C59" s="169"/>
      <c r="D59" s="174">
        <v>0</v>
      </c>
      <c r="E59" s="143"/>
      <c r="F59" s="143"/>
      <c r="G59" s="196">
        <v>0</v>
      </c>
      <c r="H59" s="175">
        <v>0</v>
      </c>
      <c r="I59" s="175">
        <v>0</v>
      </c>
      <c r="J59" s="175">
        <v>0</v>
      </c>
      <c r="K59" s="175">
        <v>0</v>
      </c>
      <c r="L59" s="175">
        <v>0</v>
      </c>
      <c r="M59" s="175">
        <v>0</v>
      </c>
      <c r="N59" s="175">
        <v>0</v>
      </c>
      <c r="O59" s="175">
        <v>0</v>
      </c>
      <c r="P59" s="175">
        <v>0</v>
      </c>
      <c r="Q59" s="175">
        <v>0</v>
      </c>
      <c r="R59" s="171"/>
      <c r="S59" s="172"/>
      <c r="T59" s="172"/>
      <c r="U59" s="172"/>
      <c r="V59" s="172"/>
      <c r="W59" s="172"/>
      <c r="X59" s="172"/>
      <c r="Y59" s="172"/>
      <c r="Z59" s="172"/>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13"/>
      <c r="BK59" s="113"/>
    </row>
    <row r="60" spans="1:63" outlineLevel="1" x14ac:dyDescent="0.25">
      <c r="A60" s="143"/>
      <c r="B60" s="143"/>
      <c r="C60" s="169"/>
      <c r="D60" s="174">
        <v>0</v>
      </c>
      <c r="E60" s="143"/>
      <c r="F60" s="143"/>
      <c r="G60" s="196">
        <v>0</v>
      </c>
      <c r="H60" s="175">
        <v>0</v>
      </c>
      <c r="I60" s="175">
        <v>0</v>
      </c>
      <c r="J60" s="175">
        <v>0</v>
      </c>
      <c r="K60" s="175">
        <v>0</v>
      </c>
      <c r="L60" s="175">
        <v>0</v>
      </c>
      <c r="M60" s="175">
        <v>0</v>
      </c>
      <c r="N60" s="175">
        <v>0</v>
      </c>
      <c r="O60" s="175">
        <v>0</v>
      </c>
      <c r="P60" s="175">
        <v>0</v>
      </c>
      <c r="Q60" s="175">
        <v>0</v>
      </c>
      <c r="R60" s="171"/>
      <c r="S60" s="172"/>
      <c r="T60" s="172"/>
      <c r="U60" s="172"/>
      <c r="V60" s="172"/>
      <c r="W60" s="172"/>
      <c r="X60" s="172"/>
      <c r="Y60" s="172"/>
      <c r="Z60" s="172"/>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13"/>
      <c r="BK60" s="113"/>
    </row>
    <row r="61" spans="1:63" outlineLevel="1" x14ac:dyDescent="0.25">
      <c r="A61" s="143"/>
      <c r="B61" s="143"/>
      <c r="C61" s="169"/>
      <c r="D61" s="174">
        <v>0</v>
      </c>
      <c r="E61" s="143"/>
      <c r="F61" s="143"/>
      <c r="G61" s="196">
        <v>0</v>
      </c>
      <c r="H61" s="175">
        <v>0</v>
      </c>
      <c r="I61" s="175">
        <v>0</v>
      </c>
      <c r="J61" s="175">
        <v>0</v>
      </c>
      <c r="K61" s="175">
        <v>0</v>
      </c>
      <c r="L61" s="175">
        <v>0</v>
      </c>
      <c r="M61" s="175">
        <v>0</v>
      </c>
      <c r="N61" s="175">
        <v>0</v>
      </c>
      <c r="O61" s="175">
        <v>0</v>
      </c>
      <c r="P61" s="175">
        <v>0</v>
      </c>
      <c r="Q61" s="175">
        <v>0</v>
      </c>
      <c r="R61" s="171"/>
      <c r="S61" s="172"/>
      <c r="T61" s="172"/>
      <c r="U61" s="172"/>
      <c r="V61" s="172"/>
      <c r="W61" s="172"/>
      <c r="X61" s="172"/>
      <c r="Y61" s="172"/>
      <c r="Z61" s="172"/>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73"/>
      <c r="AY61" s="173"/>
      <c r="AZ61" s="173"/>
      <c r="BA61" s="173"/>
      <c r="BB61" s="173"/>
      <c r="BC61" s="173"/>
      <c r="BD61" s="173"/>
      <c r="BE61" s="173"/>
      <c r="BF61" s="173"/>
      <c r="BG61" s="173"/>
      <c r="BH61" s="173"/>
      <c r="BI61" s="173"/>
      <c r="BJ61" s="113"/>
      <c r="BK61" s="113"/>
    </row>
    <row r="62" spans="1:63" outlineLevel="1" x14ac:dyDescent="0.25">
      <c r="A62" s="143"/>
      <c r="B62" s="143"/>
      <c r="C62" s="169"/>
      <c r="D62" s="174">
        <v>0</v>
      </c>
      <c r="E62" s="143"/>
      <c r="F62" s="143"/>
      <c r="G62" s="196">
        <v>0</v>
      </c>
      <c r="H62" s="175">
        <v>0</v>
      </c>
      <c r="I62" s="175">
        <v>0</v>
      </c>
      <c r="J62" s="175">
        <v>0</v>
      </c>
      <c r="K62" s="175">
        <v>0</v>
      </c>
      <c r="L62" s="175">
        <v>0</v>
      </c>
      <c r="M62" s="175">
        <v>0</v>
      </c>
      <c r="N62" s="175">
        <v>0</v>
      </c>
      <c r="O62" s="175">
        <v>0</v>
      </c>
      <c r="P62" s="175">
        <v>0</v>
      </c>
      <c r="Q62" s="175">
        <v>0</v>
      </c>
      <c r="R62" s="171"/>
      <c r="S62" s="172"/>
      <c r="T62" s="172"/>
      <c r="U62" s="172"/>
      <c r="V62" s="172"/>
      <c r="W62" s="172"/>
      <c r="X62" s="172"/>
      <c r="Y62" s="172"/>
      <c r="Z62" s="172"/>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3"/>
      <c r="AY62" s="173"/>
      <c r="AZ62" s="173"/>
      <c r="BA62" s="173"/>
      <c r="BB62" s="173"/>
      <c r="BC62" s="173"/>
      <c r="BD62" s="173"/>
      <c r="BE62" s="173"/>
      <c r="BF62" s="173"/>
      <c r="BG62" s="173"/>
      <c r="BH62" s="173"/>
      <c r="BI62" s="173"/>
      <c r="BJ62" s="113"/>
      <c r="BK62" s="113"/>
    </row>
    <row r="63" spans="1:63" outlineLevel="1" x14ac:dyDescent="0.25">
      <c r="A63" s="143"/>
      <c r="B63" s="143"/>
      <c r="C63" s="169"/>
      <c r="D63" s="174">
        <v>0</v>
      </c>
      <c r="E63" s="143"/>
      <c r="F63" s="143"/>
      <c r="G63" s="196">
        <v>0</v>
      </c>
      <c r="H63" s="175">
        <v>0</v>
      </c>
      <c r="I63" s="175">
        <v>0</v>
      </c>
      <c r="J63" s="175">
        <v>0</v>
      </c>
      <c r="K63" s="175">
        <v>0</v>
      </c>
      <c r="L63" s="175">
        <v>0</v>
      </c>
      <c r="M63" s="175">
        <v>0</v>
      </c>
      <c r="N63" s="175">
        <v>0</v>
      </c>
      <c r="O63" s="175">
        <v>0</v>
      </c>
      <c r="P63" s="175">
        <v>0</v>
      </c>
      <c r="Q63" s="175">
        <v>0</v>
      </c>
      <c r="R63" s="171"/>
      <c r="S63" s="172"/>
      <c r="T63" s="172"/>
      <c r="U63" s="172"/>
      <c r="V63" s="172"/>
      <c r="W63" s="172"/>
      <c r="X63" s="172"/>
      <c r="Y63" s="172"/>
      <c r="Z63" s="172"/>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173"/>
      <c r="AY63" s="173"/>
      <c r="AZ63" s="173"/>
      <c r="BA63" s="173"/>
      <c r="BB63" s="173"/>
      <c r="BC63" s="173"/>
      <c r="BD63" s="173"/>
      <c r="BE63" s="173"/>
      <c r="BF63" s="173"/>
      <c r="BG63" s="173"/>
      <c r="BH63" s="173"/>
      <c r="BI63" s="173"/>
      <c r="BJ63" s="113"/>
      <c r="BK63" s="113"/>
    </row>
    <row r="64" spans="1:63" outlineLevel="1" x14ac:dyDescent="0.25">
      <c r="A64" s="143"/>
      <c r="B64" s="143"/>
      <c r="C64" s="169"/>
      <c r="D64" s="174">
        <v>0</v>
      </c>
      <c r="E64" s="143"/>
      <c r="F64" s="143"/>
      <c r="G64" s="196">
        <v>0</v>
      </c>
      <c r="H64" s="175">
        <v>0</v>
      </c>
      <c r="I64" s="175">
        <v>0</v>
      </c>
      <c r="J64" s="175">
        <v>0</v>
      </c>
      <c r="K64" s="175">
        <v>0</v>
      </c>
      <c r="L64" s="175">
        <v>0</v>
      </c>
      <c r="M64" s="175">
        <v>0</v>
      </c>
      <c r="N64" s="175">
        <v>0</v>
      </c>
      <c r="O64" s="175">
        <v>0</v>
      </c>
      <c r="P64" s="175">
        <v>0</v>
      </c>
      <c r="Q64" s="175">
        <v>0</v>
      </c>
      <c r="R64" s="171"/>
      <c r="S64" s="172"/>
      <c r="T64" s="172"/>
      <c r="U64" s="172"/>
      <c r="V64" s="172"/>
      <c r="W64" s="172"/>
      <c r="X64" s="172"/>
      <c r="Y64" s="172"/>
      <c r="Z64" s="172"/>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c r="AW64" s="173"/>
      <c r="AX64" s="173"/>
      <c r="AY64" s="173"/>
      <c r="AZ64" s="173"/>
      <c r="BA64" s="173"/>
      <c r="BB64" s="173"/>
      <c r="BC64" s="173"/>
      <c r="BD64" s="173"/>
      <c r="BE64" s="173"/>
      <c r="BF64" s="173"/>
      <c r="BG64" s="173"/>
      <c r="BH64" s="173"/>
      <c r="BI64" s="173"/>
      <c r="BJ64" s="113"/>
      <c r="BK64" s="113"/>
    </row>
    <row r="65" spans="1:63" outlineLevel="1" x14ac:dyDescent="0.25">
      <c r="A65" s="143"/>
      <c r="B65" s="143"/>
      <c r="C65" s="169"/>
      <c r="D65" s="174">
        <v>0</v>
      </c>
      <c r="E65" s="143"/>
      <c r="F65" s="143"/>
      <c r="G65" s="196">
        <v>0</v>
      </c>
      <c r="H65" s="175">
        <v>0</v>
      </c>
      <c r="I65" s="175">
        <v>0</v>
      </c>
      <c r="J65" s="175">
        <v>0</v>
      </c>
      <c r="K65" s="175">
        <v>0</v>
      </c>
      <c r="L65" s="175">
        <v>0</v>
      </c>
      <c r="M65" s="175">
        <v>0</v>
      </c>
      <c r="N65" s="175">
        <v>0</v>
      </c>
      <c r="O65" s="175">
        <v>0</v>
      </c>
      <c r="P65" s="175">
        <v>0</v>
      </c>
      <c r="Q65" s="175">
        <v>0</v>
      </c>
      <c r="R65" s="171"/>
      <c r="S65" s="172"/>
      <c r="T65" s="172"/>
      <c r="U65" s="172"/>
      <c r="V65" s="172"/>
      <c r="W65" s="172"/>
      <c r="X65" s="172"/>
      <c r="Y65" s="172"/>
      <c r="Z65" s="172"/>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3"/>
      <c r="BJ65" s="113"/>
      <c r="BK65" s="113"/>
    </row>
    <row r="66" spans="1:63" outlineLevel="1" x14ac:dyDescent="0.25">
      <c r="A66" s="143"/>
      <c r="B66" s="143"/>
      <c r="C66" s="169"/>
      <c r="D66" s="174">
        <v>0</v>
      </c>
      <c r="E66" s="143"/>
      <c r="F66" s="143"/>
      <c r="G66" s="196">
        <v>0</v>
      </c>
      <c r="H66" s="175">
        <v>0</v>
      </c>
      <c r="I66" s="175">
        <v>0</v>
      </c>
      <c r="J66" s="175">
        <v>0</v>
      </c>
      <c r="K66" s="175">
        <v>0</v>
      </c>
      <c r="L66" s="175">
        <v>0</v>
      </c>
      <c r="M66" s="175">
        <v>0</v>
      </c>
      <c r="N66" s="175">
        <v>0</v>
      </c>
      <c r="O66" s="175">
        <v>0</v>
      </c>
      <c r="P66" s="175">
        <v>0</v>
      </c>
      <c r="Q66" s="175">
        <v>0</v>
      </c>
      <c r="R66" s="171"/>
      <c r="S66" s="172"/>
      <c r="T66" s="172"/>
      <c r="U66" s="172"/>
      <c r="V66" s="172"/>
      <c r="W66" s="172"/>
      <c r="X66" s="172"/>
      <c r="Y66" s="172"/>
      <c r="Z66" s="172"/>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3"/>
      <c r="BJ66" s="113"/>
      <c r="BK66" s="113"/>
    </row>
    <row r="67" spans="1:63" outlineLevel="1" x14ac:dyDescent="0.25">
      <c r="A67" s="143"/>
      <c r="B67" s="143"/>
      <c r="C67" s="169"/>
      <c r="D67" s="174">
        <v>0</v>
      </c>
      <c r="E67" s="143"/>
      <c r="F67" s="143"/>
      <c r="G67" s="196">
        <v>0</v>
      </c>
      <c r="H67" s="175">
        <v>0</v>
      </c>
      <c r="I67" s="175">
        <v>0</v>
      </c>
      <c r="J67" s="175">
        <v>0</v>
      </c>
      <c r="K67" s="175">
        <v>0</v>
      </c>
      <c r="L67" s="175">
        <v>0</v>
      </c>
      <c r="M67" s="175">
        <v>0</v>
      </c>
      <c r="N67" s="175">
        <v>0</v>
      </c>
      <c r="O67" s="175">
        <v>0</v>
      </c>
      <c r="P67" s="175">
        <v>0</v>
      </c>
      <c r="Q67" s="175">
        <v>0</v>
      </c>
      <c r="R67" s="171"/>
      <c r="S67" s="172"/>
      <c r="T67" s="172"/>
      <c r="U67" s="172"/>
      <c r="V67" s="172"/>
      <c r="W67" s="172"/>
      <c r="X67" s="172"/>
      <c r="Y67" s="172"/>
      <c r="Z67" s="172"/>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173"/>
      <c r="BJ67" s="113"/>
      <c r="BK67" s="113"/>
    </row>
    <row r="68" spans="1:63" outlineLevel="1" x14ac:dyDescent="0.25">
      <c r="A68" s="143"/>
      <c r="B68" s="143"/>
      <c r="C68" s="169"/>
      <c r="D68" s="174">
        <v>0</v>
      </c>
      <c r="E68" s="143"/>
      <c r="F68" s="143"/>
      <c r="G68" s="196">
        <v>0</v>
      </c>
      <c r="H68" s="175">
        <v>0</v>
      </c>
      <c r="I68" s="175">
        <v>0</v>
      </c>
      <c r="J68" s="175">
        <v>0</v>
      </c>
      <c r="K68" s="175">
        <v>0</v>
      </c>
      <c r="L68" s="175">
        <v>0</v>
      </c>
      <c r="M68" s="175">
        <v>0</v>
      </c>
      <c r="N68" s="175">
        <v>0</v>
      </c>
      <c r="O68" s="175">
        <v>0</v>
      </c>
      <c r="P68" s="175">
        <v>0</v>
      </c>
      <c r="Q68" s="175">
        <v>0</v>
      </c>
      <c r="R68" s="171"/>
      <c r="S68" s="172"/>
      <c r="T68" s="172"/>
      <c r="U68" s="172"/>
      <c r="V68" s="172"/>
      <c r="W68" s="172"/>
      <c r="X68" s="172"/>
      <c r="Y68" s="172"/>
      <c r="Z68" s="172"/>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13"/>
      <c r="BK68" s="113"/>
    </row>
    <row r="69" spans="1:63" x14ac:dyDescent="0.25">
      <c r="A69" s="143"/>
      <c r="B69" s="143"/>
      <c r="C69" s="169"/>
      <c r="D69" s="176"/>
      <c r="E69" s="143"/>
      <c r="F69" s="143"/>
      <c r="G69" s="217"/>
      <c r="H69" s="170"/>
      <c r="I69" s="170"/>
      <c r="J69" s="170"/>
      <c r="K69" s="170"/>
      <c r="L69" s="170"/>
      <c r="M69" s="170"/>
      <c r="N69" s="172"/>
      <c r="O69" s="171"/>
      <c r="P69" s="171"/>
      <c r="Q69" s="171"/>
      <c r="R69" s="171"/>
      <c r="S69" s="172"/>
      <c r="T69" s="172"/>
      <c r="U69" s="172"/>
      <c r="V69" s="172"/>
      <c r="W69" s="172"/>
      <c r="X69" s="172"/>
      <c r="Y69" s="172"/>
      <c r="Z69" s="172"/>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c r="AW69" s="173"/>
      <c r="AX69" s="173"/>
      <c r="AY69" s="173"/>
      <c r="AZ69" s="173"/>
      <c r="BA69" s="173"/>
      <c r="BB69" s="173"/>
      <c r="BC69" s="173"/>
      <c r="BD69" s="173"/>
      <c r="BE69" s="173"/>
      <c r="BF69" s="173"/>
      <c r="BG69" s="173"/>
      <c r="BH69" s="173"/>
      <c r="BI69" s="173"/>
      <c r="BJ69" s="113"/>
      <c r="BK69" s="113"/>
    </row>
    <row r="70" spans="1:63" x14ac:dyDescent="0.25">
      <c r="A70" s="143"/>
      <c r="B70" s="143"/>
      <c r="C70" s="198" t="s">
        <v>39</v>
      </c>
      <c r="D70" s="113"/>
      <c r="E70" s="143"/>
      <c r="F70" s="143"/>
      <c r="G70" s="197">
        <v>-64.923470923211582</v>
      </c>
      <c r="H70" s="170">
        <v>-38.226048509942302</v>
      </c>
      <c r="I70" s="170">
        <v>-41.322977470600485</v>
      </c>
      <c r="J70" s="170">
        <v>-72.481827053350727</v>
      </c>
      <c r="K70" s="170">
        <v>-77.400098345473964</v>
      </c>
      <c r="L70" s="170">
        <v>-84.723041210810536</v>
      </c>
      <c r="M70" s="170">
        <v>0</v>
      </c>
      <c r="N70" s="170">
        <v>0</v>
      </c>
      <c r="O70" s="170">
        <v>0</v>
      </c>
      <c r="P70" s="170">
        <v>0</v>
      </c>
      <c r="Q70" s="170">
        <v>0</v>
      </c>
      <c r="R70" s="171"/>
      <c r="S70" s="172"/>
      <c r="T70" s="172"/>
      <c r="U70" s="172"/>
      <c r="V70" s="172"/>
      <c r="W70" s="172"/>
      <c r="X70" s="172"/>
      <c r="Y70" s="172"/>
      <c r="Z70" s="172"/>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173"/>
      <c r="AY70" s="173"/>
      <c r="AZ70" s="173"/>
      <c r="BA70" s="173"/>
      <c r="BB70" s="173"/>
      <c r="BC70" s="173"/>
      <c r="BD70" s="173"/>
      <c r="BE70" s="173"/>
      <c r="BF70" s="173"/>
      <c r="BG70" s="173"/>
      <c r="BH70" s="173"/>
      <c r="BI70" s="173"/>
      <c r="BJ70" s="113"/>
      <c r="BK70" s="113"/>
    </row>
    <row r="71" spans="1:63" outlineLevel="1" x14ac:dyDescent="0.25">
      <c r="A71" s="143"/>
      <c r="B71" s="143"/>
      <c r="C71" s="169"/>
      <c r="D71" s="174" t="s">
        <v>0</v>
      </c>
      <c r="E71" s="143"/>
      <c r="F71" s="143"/>
      <c r="G71" s="196">
        <v>-2.2138208017803498</v>
      </c>
      <c r="H71" s="175">
        <v>-5.6248176777922296</v>
      </c>
      <c r="I71" s="175">
        <v>-3.2301198873961088</v>
      </c>
      <c r="J71" s="175">
        <v>-9.4256056592209791</v>
      </c>
      <c r="K71" s="175">
        <v>-9.1543467335898061</v>
      </c>
      <c r="L71" s="175">
        <v>-8.8677057739035412</v>
      </c>
      <c r="M71" s="175">
        <v>0</v>
      </c>
      <c r="N71" s="175">
        <v>0</v>
      </c>
      <c r="O71" s="175">
        <v>0</v>
      </c>
      <c r="P71" s="175">
        <v>0</v>
      </c>
      <c r="Q71" s="175">
        <v>0</v>
      </c>
      <c r="R71" s="171"/>
      <c r="S71" s="172"/>
      <c r="T71" s="172"/>
      <c r="U71" s="172"/>
      <c r="V71" s="172"/>
      <c r="W71" s="172"/>
      <c r="X71" s="172"/>
      <c r="Y71" s="172"/>
      <c r="Z71" s="172"/>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c r="AW71" s="173"/>
      <c r="AX71" s="173"/>
      <c r="AY71" s="173"/>
      <c r="AZ71" s="173"/>
      <c r="BA71" s="173"/>
      <c r="BB71" s="173"/>
      <c r="BC71" s="173"/>
      <c r="BD71" s="173"/>
      <c r="BE71" s="173"/>
      <c r="BF71" s="173"/>
      <c r="BG71" s="173"/>
      <c r="BH71" s="173"/>
      <c r="BI71" s="173"/>
      <c r="BJ71" s="113"/>
      <c r="BK71" s="113"/>
    </row>
    <row r="72" spans="1:63" outlineLevel="1" x14ac:dyDescent="0.25">
      <c r="A72" s="143"/>
      <c r="B72" s="143"/>
      <c r="C72" s="169"/>
      <c r="D72" s="174" t="s">
        <v>1</v>
      </c>
      <c r="E72" s="143"/>
      <c r="F72" s="143"/>
      <c r="G72" s="196">
        <v>-31.149295277452101</v>
      </c>
      <c r="H72" s="175">
        <v>-13.395794767648862</v>
      </c>
      <c r="I72" s="175">
        <v>-8.1068182973393945</v>
      </c>
      <c r="J72" s="175">
        <v>-24.843497603874507</v>
      </c>
      <c r="K72" s="175">
        <v>-25.597214948979147</v>
      </c>
      <c r="L72" s="175">
        <v>-26.428678271377304</v>
      </c>
      <c r="M72" s="175">
        <v>0</v>
      </c>
      <c r="N72" s="175">
        <v>0</v>
      </c>
      <c r="O72" s="175">
        <v>0</v>
      </c>
      <c r="P72" s="175">
        <v>0</v>
      </c>
      <c r="Q72" s="175">
        <v>0</v>
      </c>
      <c r="R72" s="171"/>
      <c r="S72" s="172"/>
      <c r="T72" s="172"/>
      <c r="U72" s="172"/>
      <c r="V72" s="172"/>
      <c r="W72" s="172"/>
      <c r="X72" s="172"/>
      <c r="Y72" s="172"/>
      <c r="Z72" s="172"/>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c r="AW72" s="173"/>
      <c r="AX72" s="173"/>
      <c r="AY72" s="173"/>
      <c r="AZ72" s="173"/>
      <c r="BA72" s="173"/>
      <c r="BB72" s="173"/>
      <c r="BC72" s="173"/>
      <c r="BD72" s="173"/>
      <c r="BE72" s="173"/>
      <c r="BF72" s="173"/>
      <c r="BG72" s="173"/>
      <c r="BH72" s="173"/>
      <c r="BI72" s="173"/>
      <c r="BJ72" s="113"/>
      <c r="BK72" s="113"/>
    </row>
    <row r="73" spans="1:63" outlineLevel="1" x14ac:dyDescent="0.25">
      <c r="A73" s="143"/>
      <c r="B73" s="143"/>
      <c r="C73" s="169"/>
      <c r="D73" s="174" t="s">
        <v>2</v>
      </c>
      <c r="E73" s="143"/>
      <c r="F73" s="143"/>
      <c r="G73" s="196">
        <v>-3.68338023674408</v>
      </c>
      <c r="H73" s="175">
        <v>-8.3446680662271699</v>
      </c>
      <c r="I73" s="175">
        <v>-8.6341992821183329</v>
      </c>
      <c r="J73" s="175">
        <v>-9.5919610057257465</v>
      </c>
      <c r="K73" s="175">
        <v>-9.9724365414085856</v>
      </c>
      <c r="L73" s="175">
        <v>-10.412986876214932</v>
      </c>
      <c r="M73" s="175">
        <v>0</v>
      </c>
      <c r="N73" s="175">
        <v>0</v>
      </c>
      <c r="O73" s="175">
        <v>0</v>
      </c>
      <c r="P73" s="175">
        <v>0</v>
      </c>
      <c r="Q73" s="175">
        <v>0</v>
      </c>
      <c r="R73" s="171"/>
      <c r="S73" s="172"/>
      <c r="T73" s="172"/>
      <c r="U73" s="172"/>
      <c r="V73" s="172"/>
      <c r="W73" s="172"/>
      <c r="X73" s="172"/>
      <c r="Y73" s="172"/>
      <c r="Z73" s="172"/>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3"/>
      <c r="AY73" s="173"/>
      <c r="AZ73" s="173"/>
      <c r="BA73" s="173"/>
      <c r="BB73" s="173"/>
      <c r="BC73" s="173"/>
      <c r="BD73" s="173"/>
      <c r="BE73" s="173"/>
      <c r="BF73" s="173"/>
      <c r="BG73" s="173"/>
      <c r="BH73" s="173"/>
      <c r="BI73" s="173"/>
      <c r="BJ73" s="113"/>
      <c r="BK73" s="113"/>
    </row>
    <row r="74" spans="1:63" outlineLevel="1" x14ac:dyDescent="0.25">
      <c r="A74" s="143"/>
      <c r="B74" s="143"/>
      <c r="C74" s="169"/>
      <c r="D74" s="174" t="s">
        <v>3</v>
      </c>
      <c r="E74" s="143"/>
      <c r="F74" s="143"/>
      <c r="G74" s="196">
        <v>-0.451647666440749</v>
      </c>
      <c r="H74" s="175">
        <v>-0.59833154725353732</v>
      </c>
      <c r="I74" s="175">
        <v>-0.60966982040929629</v>
      </c>
      <c r="J74" s="175">
        <v>-0.65582490396455906</v>
      </c>
      <c r="K74" s="175">
        <v>-0.68190856109404485</v>
      </c>
      <c r="L74" s="175">
        <v>-0.71209244313013687</v>
      </c>
      <c r="M74" s="175">
        <v>0</v>
      </c>
      <c r="N74" s="175">
        <v>0</v>
      </c>
      <c r="O74" s="175">
        <v>0</v>
      </c>
      <c r="P74" s="175">
        <v>0</v>
      </c>
      <c r="Q74" s="175">
        <v>0</v>
      </c>
      <c r="R74" s="171"/>
      <c r="S74" s="172"/>
      <c r="T74" s="172"/>
      <c r="U74" s="172"/>
      <c r="V74" s="172"/>
      <c r="W74" s="172"/>
      <c r="X74" s="172"/>
      <c r="Y74" s="172"/>
      <c r="Z74" s="172"/>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c r="AW74" s="173"/>
      <c r="AX74" s="173"/>
      <c r="AY74" s="173"/>
      <c r="AZ74" s="173"/>
      <c r="BA74" s="173"/>
      <c r="BB74" s="173"/>
      <c r="BC74" s="173"/>
      <c r="BD74" s="173"/>
      <c r="BE74" s="173"/>
      <c r="BF74" s="173"/>
      <c r="BG74" s="173"/>
      <c r="BH74" s="173"/>
      <c r="BI74" s="173"/>
      <c r="BJ74" s="113"/>
      <c r="BK74" s="113"/>
    </row>
    <row r="75" spans="1:63" outlineLevel="1" x14ac:dyDescent="0.25">
      <c r="A75" s="143"/>
      <c r="B75" s="143"/>
      <c r="C75" s="169"/>
      <c r="D75" s="174" t="s">
        <v>4</v>
      </c>
      <c r="E75" s="143"/>
      <c r="F75" s="143"/>
      <c r="G75" s="196">
        <v>0</v>
      </c>
      <c r="H75" s="175">
        <v>-3.9457036557259389E-17</v>
      </c>
      <c r="I75" s="175">
        <v>-0.18082082118796164</v>
      </c>
      <c r="J75" s="175">
        <v>-1.0718051295952671</v>
      </c>
      <c r="K75" s="175">
        <v>-1.5038943305771277</v>
      </c>
      <c r="L75" s="175">
        <v>-1.5572407250307525</v>
      </c>
      <c r="M75" s="175">
        <v>0</v>
      </c>
      <c r="N75" s="175">
        <v>0</v>
      </c>
      <c r="O75" s="175">
        <v>0</v>
      </c>
      <c r="P75" s="175">
        <v>0</v>
      </c>
      <c r="Q75" s="175">
        <v>0</v>
      </c>
      <c r="R75" s="171"/>
      <c r="S75" s="172"/>
      <c r="T75" s="172"/>
      <c r="U75" s="172"/>
      <c r="V75" s="172"/>
      <c r="W75" s="172"/>
      <c r="X75" s="172"/>
      <c r="Y75" s="172"/>
      <c r="Z75" s="172"/>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13"/>
      <c r="BK75" s="113"/>
    </row>
    <row r="76" spans="1:63" outlineLevel="1" x14ac:dyDescent="0.25">
      <c r="A76" s="143"/>
      <c r="B76" s="143"/>
      <c r="C76" s="169"/>
      <c r="D76" s="174" t="s">
        <v>5</v>
      </c>
      <c r="E76" s="143"/>
      <c r="F76" s="143"/>
      <c r="G76" s="196">
        <v>-23.9751040822999</v>
      </c>
      <c r="H76" s="175">
        <v>-9.1540324812841761E-15</v>
      </c>
      <c r="I76" s="175">
        <v>-8.9772384871815767</v>
      </c>
      <c r="J76" s="175">
        <v>-12.36382649017362</v>
      </c>
      <c r="K76" s="175">
        <v>-14.410581323884735</v>
      </c>
      <c r="L76" s="175">
        <v>-19.522904121980115</v>
      </c>
      <c r="M76" s="175">
        <v>0</v>
      </c>
      <c r="N76" s="175">
        <v>0</v>
      </c>
      <c r="O76" s="175">
        <v>0</v>
      </c>
      <c r="P76" s="175">
        <v>0</v>
      </c>
      <c r="Q76" s="175">
        <v>0</v>
      </c>
      <c r="R76" s="171"/>
      <c r="S76" s="172"/>
      <c r="T76" s="172"/>
      <c r="U76" s="172"/>
      <c r="V76" s="172"/>
      <c r="W76" s="172"/>
      <c r="X76" s="172"/>
      <c r="Y76" s="172"/>
      <c r="Z76" s="172"/>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c r="AW76" s="173"/>
      <c r="AX76" s="173"/>
      <c r="AY76" s="173"/>
      <c r="AZ76" s="173"/>
      <c r="BA76" s="173"/>
      <c r="BB76" s="173"/>
      <c r="BC76" s="173"/>
      <c r="BD76" s="173"/>
      <c r="BE76" s="173"/>
      <c r="BF76" s="173"/>
      <c r="BG76" s="173"/>
      <c r="BH76" s="173"/>
      <c r="BI76" s="173"/>
      <c r="BJ76" s="113"/>
      <c r="BK76" s="113"/>
    </row>
    <row r="77" spans="1:63" outlineLevel="1" x14ac:dyDescent="0.25">
      <c r="A77" s="143"/>
      <c r="B77" s="143"/>
      <c r="C77" s="169"/>
      <c r="D77" s="174" t="s">
        <v>6</v>
      </c>
      <c r="E77" s="143"/>
      <c r="F77" s="143"/>
      <c r="G77" s="196">
        <v>-3.4502228584944099</v>
      </c>
      <c r="H77" s="175">
        <v>-4.5664824771177699</v>
      </c>
      <c r="I77" s="175">
        <v>-5.7255498832720528</v>
      </c>
      <c r="J77" s="175">
        <v>-7.9595419469619522</v>
      </c>
      <c r="K77" s="175">
        <v>-9.2535416542545654</v>
      </c>
      <c r="L77" s="175">
        <v>-10.097267512729543</v>
      </c>
      <c r="M77" s="175">
        <v>0</v>
      </c>
      <c r="N77" s="175">
        <v>0</v>
      </c>
      <c r="O77" s="175">
        <v>0</v>
      </c>
      <c r="P77" s="175">
        <v>0</v>
      </c>
      <c r="Q77" s="175">
        <v>0</v>
      </c>
      <c r="R77" s="171"/>
      <c r="S77" s="172"/>
      <c r="T77" s="172"/>
      <c r="U77" s="172"/>
      <c r="V77" s="172"/>
      <c r="W77" s="172"/>
      <c r="X77" s="172"/>
      <c r="Y77" s="172"/>
      <c r="Z77" s="172"/>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c r="AW77" s="173"/>
      <c r="AX77" s="173"/>
      <c r="AY77" s="173"/>
      <c r="AZ77" s="173"/>
      <c r="BA77" s="173"/>
      <c r="BB77" s="173"/>
      <c r="BC77" s="173"/>
      <c r="BD77" s="173"/>
      <c r="BE77" s="173"/>
      <c r="BF77" s="173"/>
      <c r="BG77" s="173"/>
      <c r="BH77" s="173"/>
      <c r="BI77" s="173"/>
      <c r="BJ77" s="113"/>
      <c r="BK77" s="113"/>
    </row>
    <row r="78" spans="1:63" outlineLevel="1" x14ac:dyDescent="0.25">
      <c r="A78" s="143"/>
      <c r="B78" s="143"/>
      <c r="C78" s="169"/>
      <c r="D78" s="174" t="s">
        <v>7</v>
      </c>
      <c r="E78" s="143"/>
      <c r="F78" s="143"/>
      <c r="G78" s="196">
        <v>0</v>
      </c>
      <c r="H78" s="175">
        <v>-4.6603259786476823</v>
      </c>
      <c r="I78" s="175">
        <v>-4.822441446222804</v>
      </c>
      <c r="J78" s="175">
        <v>-5.3573870430775159</v>
      </c>
      <c r="K78" s="175">
        <v>-5.5698930009448882</v>
      </c>
      <c r="L78" s="175">
        <v>-5.8159525311071114</v>
      </c>
      <c r="M78" s="175">
        <v>0</v>
      </c>
      <c r="N78" s="175">
        <v>0</v>
      </c>
      <c r="O78" s="175">
        <v>0</v>
      </c>
      <c r="P78" s="175">
        <v>0</v>
      </c>
      <c r="Q78" s="175">
        <v>0</v>
      </c>
      <c r="R78" s="171"/>
      <c r="S78" s="172"/>
      <c r="T78" s="172"/>
      <c r="U78" s="172"/>
      <c r="V78" s="172"/>
      <c r="W78" s="172"/>
      <c r="X78" s="172"/>
      <c r="Y78" s="172"/>
      <c r="Z78" s="172"/>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3"/>
      <c r="BA78" s="173"/>
      <c r="BB78" s="173"/>
      <c r="BC78" s="173"/>
      <c r="BD78" s="173"/>
      <c r="BE78" s="173"/>
      <c r="BF78" s="173"/>
      <c r="BG78" s="173"/>
      <c r="BH78" s="173"/>
      <c r="BI78" s="173"/>
      <c r="BJ78" s="113"/>
      <c r="BK78" s="113"/>
    </row>
    <row r="79" spans="1:63" outlineLevel="1" x14ac:dyDescent="0.25">
      <c r="A79" s="143"/>
      <c r="B79" s="143"/>
      <c r="C79" s="169"/>
      <c r="D79" s="174" t="s">
        <v>8</v>
      </c>
      <c r="E79" s="143"/>
      <c r="F79" s="143"/>
      <c r="G79" s="196">
        <v>0</v>
      </c>
      <c r="H79" s="175">
        <v>-1.0356279952550407</v>
      </c>
      <c r="I79" s="175">
        <v>-1.0716536547161788</v>
      </c>
      <c r="J79" s="175">
        <v>-1.1905304540172259</v>
      </c>
      <c r="K79" s="175">
        <v>-1.2377540002099749</v>
      </c>
      <c r="L79" s="175">
        <v>-1.2924338958015804</v>
      </c>
      <c r="M79" s="175">
        <v>0</v>
      </c>
      <c r="N79" s="175">
        <v>0</v>
      </c>
      <c r="O79" s="175">
        <v>0</v>
      </c>
      <c r="P79" s="175">
        <v>0</v>
      </c>
      <c r="Q79" s="175">
        <v>0</v>
      </c>
      <c r="R79" s="171"/>
      <c r="S79" s="172"/>
      <c r="T79" s="172"/>
      <c r="U79" s="172"/>
      <c r="V79" s="172"/>
      <c r="W79" s="172"/>
      <c r="X79" s="172"/>
      <c r="Y79" s="172"/>
      <c r="Z79" s="172"/>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173"/>
      <c r="AY79" s="173"/>
      <c r="AZ79" s="173"/>
      <c r="BA79" s="173"/>
      <c r="BB79" s="173"/>
      <c r="BC79" s="173"/>
      <c r="BD79" s="173"/>
      <c r="BE79" s="173"/>
      <c r="BF79" s="173"/>
      <c r="BG79" s="173"/>
      <c r="BH79" s="173"/>
      <c r="BI79" s="173"/>
      <c r="BJ79" s="113"/>
      <c r="BK79" s="113"/>
    </row>
    <row r="80" spans="1:63" outlineLevel="1" x14ac:dyDescent="0.25">
      <c r="A80" s="143"/>
      <c r="B80" s="143"/>
      <c r="C80" s="169"/>
      <c r="D80" s="174" t="s">
        <v>14</v>
      </c>
      <c r="E80" s="143"/>
      <c r="F80" s="143"/>
      <c r="G80" s="196">
        <v>0</v>
      </c>
      <c r="H80" s="175">
        <v>0</v>
      </c>
      <c r="I80" s="175">
        <v>3.5534109243219522E-2</v>
      </c>
      <c r="J80" s="175">
        <v>-2.1846816739338637E-2</v>
      </c>
      <c r="K80" s="175">
        <v>-1.8527250531086517E-2</v>
      </c>
      <c r="L80" s="175">
        <v>-1.5779059535518059E-2</v>
      </c>
      <c r="M80" s="175">
        <v>0</v>
      </c>
      <c r="N80" s="175">
        <v>0</v>
      </c>
      <c r="O80" s="175">
        <v>0</v>
      </c>
      <c r="P80" s="175">
        <v>0</v>
      </c>
      <c r="Q80" s="175">
        <v>0</v>
      </c>
      <c r="R80" s="171"/>
      <c r="S80" s="172"/>
      <c r="T80" s="172"/>
      <c r="U80" s="172"/>
      <c r="V80" s="172"/>
      <c r="W80" s="172"/>
      <c r="X80" s="172"/>
      <c r="Y80" s="172"/>
      <c r="Z80" s="172"/>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c r="AW80" s="173"/>
      <c r="AX80" s="173"/>
      <c r="AY80" s="173"/>
      <c r="AZ80" s="173"/>
      <c r="BA80" s="173"/>
      <c r="BB80" s="173"/>
      <c r="BC80" s="173"/>
      <c r="BD80" s="173"/>
      <c r="BE80" s="173"/>
      <c r="BF80" s="173"/>
      <c r="BG80" s="173"/>
      <c r="BH80" s="173"/>
      <c r="BI80" s="173"/>
      <c r="BJ80" s="113"/>
      <c r="BK80" s="113"/>
    </row>
    <row r="81" spans="1:63" outlineLevel="1" x14ac:dyDescent="0.25">
      <c r="A81" s="143"/>
      <c r="B81" s="143"/>
      <c r="C81" s="169"/>
      <c r="D81" s="174">
        <v>0</v>
      </c>
      <c r="E81" s="143"/>
      <c r="F81" s="143"/>
      <c r="G81" s="196">
        <v>0</v>
      </c>
      <c r="H81" s="175">
        <v>0</v>
      </c>
      <c r="I81" s="175">
        <v>0</v>
      </c>
      <c r="J81" s="175">
        <v>0</v>
      </c>
      <c r="K81" s="175">
        <v>0</v>
      </c>
      <c r="L81" s="175">
        <v>0</v>
      </c>
      <c r="M81" s="175">
        <v>0</v>
      </c>
      <c r="N81" s="175">
        <v>0</v>
      </c>
      <c r="O81" s="175">
        <v>0</v>
      </c>
      <c r="P81" s="175">
        <v>0</v>
      </c>
      <c r="Q81" s="175">
        <v>0</v>
      </c>
      <c r="R81" s="171"/>
      <c r="S81" s="172"/>
      <c r="T81" s="172"/>
      <c r="U81" s="172"/>
      <c r="V81" s="172"/>
      <c r="W81" s="172"/>
      <c r="X81" s="172"/>
      <c r="Y81" s="172"/>
      <c r="Z81" s="172"/>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13"/>
      <c r="BK81" s="113"/>
    </row>
    <row r="82" spans="1:63" outlineLevel="1" x14ac:dyDescent="0.25">
      <c r="A82" s="143"/>
      <c r="B82" s="143"/>
      <c r="C82" s="169"/>
      <c r="D82" s="174">
        <v>0</v>
      </c>
      <c r="E82" s="143"/>
      <c r="F82" s="143"/>
      <c r="G82" s="196">
        <v>0</v>
      </c>
      <c r="H82" s="175">
        <v>0</v>
      </c>
      <c r="I82" s="175">
        <v>0</v>
      </c>
      <c r="J82" s="175">
        <v>0</v>
      </c>
      <c r="K82" s="175">
        <v>0</v>
      </c>
      <c r="L82" s="175">
        <v>0</v>
      </c>
      <c r="M82" s="175">
        <v>0</v>
      </c>
      <c r="N82" s="175">
        <v>0</v>
      </c>
      <c r="O82" s="175">
        <v>0</v>
      </c>
      <c r="P82" s="175">
        <v>0</v>
      </c>
      <c r="Q82" s="175">
        <v>0</v>
      </c>
      <c r="R82" s="171"/>
      <c r="S82" s="172"/>
      <c r="T82" s="172"/>
      <c r="U82" s="172"/>
      <c r="V82" s="172"/>
      <c r="W82" s="172"/>
      <c r="X82" s="172"/>
      <c r="Y82" s="172"/>
      <c r="Z82" s="172"/>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13"/>
      <c r="BK82" s="113"/>
    </row>
    <row r="83" spans="1:63" outlineLevel="1" x14ac:dyDescent="0.25">
      <c r="A83" s="143"/>
      <c r="B83" s="143"/>
      <c r="C83" s="169"/>
      <c r="D83" s="174">
        <v>0</v>
      </c>
      <c r="E83" s="143"/>
      <c r="F83" s="143"/>
      <c r="G83" s="196">
        <v>0</v>
      </c>
      <c r="H83" s="175">
        <v>0</v>
      </c>
      <c r="I83" s="175">
        <v>0</v>
      </c>
      <c r="J83" s="175">
        <v>0</v>
      </c>
      <c r="K83" s="175">
        <v>0</v>
      </c>
      <c r="L83" s="175">
        <v>0</v>
      </c>
      <c r="M83" s="175">
        <v>0</v>
      </c>
      <c r="N83" s="175">
        <v>0</v>
      </c>
      <c r="O83" s="175">
        <v>0</v>
      </c>
      <c r="P83" s="175">
        <v>0</v>
      </c>
      <c r="Q83" s="175">
        <v>0</v>
      </c>
      <c r="R83" s="171"/>
      <c r="S83" s="172"/>
      <c r="T83" s="172"/>
      <c r="U83" s="172"/>
      <c r="V83" s="172"/>
      <c r="W83" s="172"/>
      <c r="X83" s="172"/>
      <c r="Y83" s="172"/>
      <c r="Z83" s="172"/>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c r="AW83" s="173"/>
      <c r="AX83" s="173"/>
      <c r="AY83" s="173"/>
      <c r="AZ83" s="173"/>
      <c r="BA83" s="173"/>
      <c r="BB83" s="173"/>
      <c r="BC83" s="173"/>
      <c r="BD83" s="173"/>
      <c r="BE83" s="173"/>
      <c r="BF83" s="173"/>
      <c r="BG83" s="173"/>
      <c r="BH83" s="173"/>
      <c r="BI83" s="173"/>
      <c r="BJ83" s="113"/>
      <c r="BK83" s="113"/>
    </row>
    <row r="84" spans="1:63" outlineLevel="1" x14ac:dyDescent="0.25">
      <c r="A84" s="143"/>
      <c r="B84" s="143"/>
      <c r="C84" s="169"/>
      <c r="D84" s="174">
        <v>0</v>
      </c>
      <c r="E84" s="143"/>
      <c r="F84" s="143"/>
      <c r="G84" s="196">
        <v>0</v>
      </c>
      <c r="H84" s="175">
        <v>0</v>
      </c>
      <c r="I84" s="175">
        <v>0</v>
      </c>
      <c r="J84" s="175">
        <v>0</v>
      </c>
      <c r="K84" s="175">
        <v>0</v>
      </c>
      <c r="L84" s="175">
        <v>0</v>
      </c>
      <c r="M84" s="175">
        <v>0</v>
      </c>
      <c r="N84" s="175">
        <v>0</v>
      </c>
      <c r="O84" s="175">
        <v>0</v>
      </c>
      <c r="P84" s="175">
        <v>0</v>
      </c>
      <c r="Q84" s="175">
        <v>0</v>
      </c>
      <c r="R84" s="171"/>
      <c r="S84" s="172"/>
      <c r="T84" s="172"/>
      <c r="U84" s="172"/>
      <c r="V84" s="172"/>
      <c r="W84" s="172"/>
      <c r="X84" s="172"/>
      <c r="Y84" s="172"/>
      <c r="Z84" s="172"/>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13"/>
      <c r="BK84" s="113"/>
    </row>
    <row r="85" spans="1:63" outlineLevel="1" x14ac:dyDescent="0.25">
      <c r="A85" s="143"/>
      <c r="B85" s="143"/>
      <c r="C85" s="169"/>
      <c r="D85" s="174">
        <v>0</v>
      </c>
      <c r="E85" s="143"/>
      <c r="F85" s="143"/>
      <c r="G85" s="196">
        <v>0</v>
      </c>
      <c r="H85" s="175">
        <v>0</v>
      </c>
      <c r="I85" s="175">
        <v>0</v>
      </c>
      <c r="J85" s="175">
        <v>0</v>
      </c>
      <c r="K85" s="175">
        <v>0</v>
      </c>
      <c r="L85" s="175">
        <v>0</v>
      </c>
      <c r="M85" s="175">
        <v>0</v>
      </c>
      <c r="N85" s="175">
        <v>0</v>
      </c>
      <c r="O85" s="175">
        <v>0</v>
      </c>
      <c r="P85" s="175">
        <v>0</v>
      </c>
      <c r="Q85" s="175">
        <v>0</v>
      </c>
      <c r="R85" s="171"/>
      <c r="S85" s="172"/>
      <c r="T85" s="172"/>
      <c r="U85" s="172"/>
      <c r="V85" s="172"/>
      <c r="W85" s="172"/>
      <c r="X85" s="172"/>
      <c r="Y85" s="172"/>
      <c r="Z85" s="172"/>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c r="AW85" s="173"/>
      <c r="AX85" s="173"/>
      <c r="AY85" s="173"/>
      <c r="AZ85" s="173"/>
      <c r="BA85" s="173"/>
      <c r="BB85" s="173"/>
      <c r="BC85" s="173"/>
      <c r="BD85" s="173"/>
      <c r="BE85" s="173"/>
      <c r="BF85" s="173"/>
      <c r="BG85" s="173"/>
      <c r="BH85" s="173"/>
      <c r="BI85" s="173"/>
      <c r="BJ85" s="113"/>
      <c r="BK85" s="113"/>
    </row>
    <row r="86" spans="1:63" outlineLevel="1" x14ac:dyDescent="0.25">
      <c r="A86" s="143"/>
      <c r="B86" s="143"/>
      <c r="C86" s="169"/>
      <c r="D86" s="174">
        <v>0</v>
      </c>
      <c r="E86" s="143"/>
      <c r="F86" s="143"/>
      <c r="G86" s="196">
        <v>0</v>
      </c>
      <c r="H86" s="175">
        <v>0</v>
      </c>
      <c r="I86" s="175">
        <v>0</v>
      </c>
      <c r="J86" s="175">
        <v>0</v>
      </c>
      <c r="K86" s="175">
        <v>0</v>
      </c>
      <c r="L86" s="175">
        <v>0</v>
      </c>
      <c r="M86" s="175">
        <v>0</v>
      </c>
      <c r="N86" s="175">
        <v>0</v>
      </c>
      <c r="O86" s="175">
        <v>0</v>
      </c>
      <c r="P86" s="175">
        <v>0</v>
      </c>
      <c r="Q86" s="175">
        <v>0</v>
      </c>
      <c r="R86" s="171"/>
      <c r="S86" s="172"/>
      <c r="T86" s="172"/>
      <c r="U86" s="172"/>
      <c r="V86" s="172"/>
      <c r="W86" s="172"/>
      <c r="X86" s="172"/>
      <c r="Y86" s="172"/>
      <c r="Z86" s="172"/>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c r="AW86" s="173"/>
      <c r="AX86" s="173"/>
      <c r="AY86" s="173"/>
      <c r="AZ86" s="173"/>
      <c r="BA86" s="173"/>
      <c r="BB86" s="173"/>
      <c r="BC86" s="173"/>
      <c r="BD86" s="173"/>
      <c r="BE86" s="173"/>
      <c r="BF86" s="173"/>
      <c r="BG86" s="173"/>
      <c r="BH86" s="173"/>
      <c r="BI86" s="173"/>
      <c r="BJ86" s="113"/>
      <c r="BK86" s="113"/>
    </row>
    <row r="87" spans="1:63" outlineLevel="1" x14ac:dyDescent="0.25">
      <c r="A87" s="143"/>
      <c r="B87" s="143"/>
      <c r="C87" s="169"/>
      <c r="D87" s="174">
        <v>0</v>
      </c>
      <c r="E87" s="143"/>
      <c r="F87" s="143"/>
      <c r="G87" s="196">
        <v>0</v>
      </c>
      <c r="H87" s="175">
        <v>0</v>
      </c>
      <c r="I87" s="175">
        <v>0</v>
      </c>
      <c r="J87" s="175">
        <v>0</v>
      </c>
      <c r="K87" s="175">
        <v>0</v>
      </c>
      <c r="L87" s="175">
        <v>0</v>
      </c>
      <c r="M87" s="175">
        <v>0</v>
      </c>
      <c r="N87" s="175">
        <v>0</v>
      </c>
      <c r="O87" s="175">
        <v>0</v>
      </c>
      <c r="P87" s="175">
        <v>0</v>
      </c>
      <c r="Q87" s="175">
        <v>0</v>
      </c>
      <c r="R87" s="171"/>
      <c r="S87" s="172"/>
      <c r="T87" s="172"/>
      <c r="U87" s="172"/>
      <c r="V87" s="172"/>
      <c r="W87" s="172"/>
      <c r="X87" s="172"/>
      <c r="Y87" s="172"/>
      <c r="Z87" s="172"/>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13"/>
      <c r="BK87" s="113"/>
    </row>
    <row r="88" spans="1:63" outlineLevel="1" x14ac:dyDescent="0.25">
      <c r="A88" s="143"/>
      <c r="B88" s="143"/>
      <c r="C88" s="169"/>
      <c r="D88" s="174">
        <v>0</v>
      </c>
      <c r="E88" s="143"/>
      <c r="F88" s="143"/>
      <c r="G88" s="196">
        <v>0</v>
      </c>
      <c r="H88" s="175">
        <v>0</v>
      </c>
      <c r="I88" s="175">
        <v>0</v>
      </c>
      <c r="J88" s="175">
        <v>0</v>
      </c>
      <c r="K88" s="175">
        <v>0</v>
      </c>
      <c r="L88" s="175">
        <v>0</v>
      </c>
      <c r="M88" s="175">
        <v>0</v>
      </c>
      <c r="N88" s="175">
        <v>0</v>
      </c>
      <c r="O88" s="175">
        <v>0</v>
      </c>
      <c r="P88" s="175">
        <v>0</v>
      </c>
      <c r="Q88" s="175">
        <v>0</v>
      </c>
      <c r="R88" s="171"/>
      <c r="S88" s="172"/>
      <c r="T88" s="172"/>
      <c r="U88" s="172"/>
      <c r="V88" s="172"/>
      <c r="W88" s="172"/>
      <c r="X88" s="172"/>
      <c r="Y88" s="172"/>
      <c r="Z88" s="172"/>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3"/>
      <c r="AY88" s="173"/>
      <c r="AZ88" s="173"/>
      <c r="BA88" s="173"/>
      <c r="BB88" s="173"/>
      <c r="BC88" s="173"/>
      <c r="BD88" s="173"/>
      <c r="BE88" s="173"/>
      <c r="BF88" s="173"/>
      <c r="BG88" s="173"/>
      <c r="BH88" s="173"/>
      <c r="BI88" s="173"/>
      <c r="BJ88" s="113"/>
      <c r="BK88" s="113"/>
    </row>
    <row r="89" spans="1:63" outlineLevel="1" x14ac:dyDescent="0.25">
      <c r="A89" s="143"/>
      <c r="B89" s="143"/>
      <c r="C89" s="169"/>
      <c r="D89" s="174">
        <v>0</v>
      </c>
      <c r="E89" s="143"/>
      <c r="F89" s="143"/>
      <c r="G89" s="196">
        <v>0</v>
      </c>
      <c r="H89" s="175">
        <v>0</v>
      </c>
      <c r="I89" s="175">
        <v>0</v>
      </c>
      <c r="J89" s="175">
        <v>0</v>
      </c>
      <c r="K89" s="175">
        <v>0</v>
      </c>
      <c r="L89" s="175">
        <v>0</v>
      </c>
      <c r="M89" s="175">
        <v>0</v>
      </c>
      <c r="N89" s="175">
        <v>0</v>
      </c>
      <c r="O89" s="175">
        <v>0</v>
      </c>
      <c r="P89" s="175">
        <v>0</v>
      </c>
      <c r="Q89" s="175">
        <v>0</v>
      </c>
      <c r="R89" s="171"/>
      <c r="S89" s="172"/>
      <c r="T89" s="172"/>
      <c r="U89" s="172"/>
      <c r="V89" s="172"/>
      <c r="W89" s="172"/>
      <c r="X89" s="172"/>
      <c r="Y89" s="172"/>
      <c r="Z89" s="172"/>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13"/>
      <c r="BK89" s="113"/>
    </row>
    <row r="90" spans="1:63" outlineLevel="1" x14ac:dyDescent="0.25">
      <c r="A90" s="143"/>
      <c r="B90" s="143"/>
      <c r="C90" s="169"/>
      <c r="D90" s="174">
        <v>0</v>
      </c>
      <c r="E90" s="143"/>
      <c r="F90" s="143"/>
      <c r="G90" s="196">
        <v>0</v>
      </c>
      <c r="H90" s="175">
        <v>0</v>
      </c>
      <c r="I90" s="175">
        <v>0</v>
      </c>
      <c r="J90" s="175">
        <v>0</v>
      </c>
      <c r="K90" s="175">
        <v>0</v>
      </c>
      <c r="L90" s="175">
        <v>0</v>
      </c>
      <c r="M90" s="175">
        <v>0</v>
      </c>
      <c r="N90" s="175">
        <v>0</v>
      </c>
      <c r="O90" s="175">
        <v>0</v>
      </c>
      <c r="P90" s="175">
        <v>0</v>
      </c>
      <c r="Q90" s="175">
        <v>0</v>
      </c>
      <c r="R90" s="171"/>
      <c r="S90" s="172"/>
      <c r="T90" s="172"/>
      <c r="U90" s="172"/>
      <c r="V90" s="172"/>
      <c r="W90" s="172"/>
      <c r="X90" s="172"/>
      <c r="Y90" s="172"/>
      <c r="Z90" s="172"/>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13"/>
      <c r="BK90" s="113"/>
    </row>
    <row r="91" spans="1:63" outlineLevel="1" x14ac:dyDescent="0.25">
      <c r="A91" s="143"/>
      <c r="B91" s="143"/>
      <c r="C91" s="169"/>
      <c r="D91" s="174">
        <v>0</v>
      </c>
      <c r="E91" s="143"/>
      <c r="F91" s="143"/>
      <c r="G91" s="196">
        <v>0</v>
      </c>
      <c r="H91" s="175">
        <v>0</v>
      </c>
      <c r="I91" s="175">
        <v>0</v>
      </c>
      <c r="J91" s="175">
        <v>0</v>
      </c>
      <c r="K91" s="175">
        <v>0</v>
      </c>
      <c r="L91" s="175">
        <v>0</v>
      </c>
      <c r="M91" s="175">
        <v>0</v>
      </c>
      <c r="N91" s="175">
        <v>0</v>
      </c>
      <c r="O91" s="175">
        <v>0</v>
      </c>
      <c r="P91" s="175">
        <v>0</v>
      </c>
      <c r="Q91" s="175">
        <v>0</v>
      </c>
      <c r="R91" s="171"/>
      <c r="S91" s="172"/>
      <c r="T91" s="172"/>
      <c r="U91" s="172"/>
      <c r="V91" s="172"/>
      <c r="W91" s="172"/>
      <c r="X91" s="172"/>
      <c r="Y91" s="172"/>
      <c r="Z91" s="172"/>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3"/>
      <c r="BB91" s="173"/>
      <c r="BC91" s="173"/>
      <c r="BD91" s="173"/>
      <c r="BE91" s="173"/>
      <c r="BF91" s="173"/>
      <c r="BG91" s="173"/>
      <c r="BH91" s="173"/>
      <c r="BI91" s="173"/>
      <c r="BJ91" s="113"/>
      <c r="BK91" s="113"/>
    </row>
    <row r="92" spans="1:63" outlineLevel="1" x14ac:dyDescent="0.25">
      <c r="A92" s="143"/>
      <c r="B92" s="143"/>
      <c r="C92" s="169"/>
      <c r="D92" s="174">
        <v>0</v>
      </c>
      <c r="E92" s="143"/>
      <c r="F92" s="143"/>
      <c r="G92" s="196">
        <v>0</v>
      </c>
      <c r="H92" s="175">
        <v>0</v>
      </c>
      <c r="I92" s="175">
        <v>0</v>
      </c>
      <c r="J92" s="175">
        <v>0</v>
      </c>
      <c r="K92" s="175">
        <v>0</v>
      </c>
      <c r="L92" s="175">
        <v>0</v>
      </c>
      <c r="M92" s="175">
        <v>0</v>
      </c>
      <c r="N92" s="175">
        <v>0</v>
      </c>
      <c r="O92" s="175">
        <v>0</v>
      </c>
      <c r="P92" s="175">
        <v>0</v>
      </c>
      <c r="Q92" s="175">
        <v>0</v>
      </c>
      <c r="R92" s="171"/>
      <c r="S92" s="172"/>
      <c r="T92" s="172"/>
      <c r="U92" s="172"/>
      <c r="V92" s="172"/>
      <c r="W92" s="172"/>
      <c r="X92" s="172"/>
      <c r="Y92" s="172"/>
      <c r="Z92" s="172"/>
      <c r="AA92" s="173"/>
      <c r="AB92" s="173"/>
      <c r="AC92" s="173"/>
      <c r="AD92" s="173"/>
      <c r="AE92" s="173"/>
      <c r="AF92" s="173"/>
      <c r="AG92" s="173"/>
      <c r="AH92" s="173"/>
      <c r="AI92" s="173"/>
      <c r="AJ92" s="173"/>
      <c r="AK92" s="173"/>
      <c r="AL92" s="173"/>
      <c r="AM92" s="173"/>
      <c r="AN92" s="173"/>
      <c r="AO92" s="173"/>
      <c r="AP92" s="173"/>
      <c r="AQ92" s="173"/>
      <c r="AR92" s="173"/>
      <c r="AS92" s="173"/>
      <c r="AT92" s="173"/>
      <c r="AU92" s="173"/>
      <c r="AV92" s="173"/>
      <c r="AW92" s="173"/>
      <c r="AX92" s="173"/>
      <c r="AY92" s="173"/>
      <c r="AZ92" s="173"/>
      <c r="BA92" s="173"/>
      <c r="BB92" s="173"/>
      <c r="BC92" s="173"/>
      <c r="BD92" s="173"/>
      <c r="BE92" s="173"/>
      <c r="BF92" s="173"/>
      <c r="BG92" s="173"/>
      <c r="BH92" s="173"/>
      <c r="BI92" s="173"/>
      <c r="BJ92" s="113"/>
      <c r="BK92" s="113"/>
    </row>
    <row r="93" spans="1:63" outlineLevel="1" x14ac:dyDescent="0.25">
      <c r="A93" s="143"/>
      <c r="B93" s="143"/>
      <c r="C93" s="169"/>
      <c r="D93" s="174">
        <v>0</v>
      </c>
      <c r="E93" s="143"/>
      <c r="F93" s="143"/>
      <c r="G93" s="196">
        <v>0</v>
      </c>
      <c r="H93" s="175">
        <v>0</v>
      </c>
      <c r="I93" s="175">
        <v>0</v>
      </c>
      <c r="J93" s="175">
        <v>0</v>
      </c>
      <c r="K93" s="175">
        <v>0</v>
      </c>
      <c r="L93" s="175">
        <v>0</v>
      </c>
      <c r="M93" s="175">
        <v>0</v>
      </c>
      <c r="N93" s="175">
        <v>0</v>
      </c>
      <c r="O93" s="175">
        <v>0</v>
      </c>
      <c r="P93" s="175">
        <v>0</v>
      </c>
      <c r="Q93" s="175">
        <v>0</v>
      </c>
      <c r="R93" s="171"/>
      <c r="S93" s="172"/>
      <c r="T93" s="172"/>
      <c r="U93" s="172"/>
      <c r="V93" s="172"/>
      <c r="W93" s="172"/>
      <c r="X93" s="172"/>
      <c r="Y93" s="172"/>
      <c r="Z93" s="172"/>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3"/>
      <c r="AY93" s="173"/>
      <c r="AZ93" s="173"/>
      <c r="BA93" s="173"/>
      <c r="BB93" s="173"/>
      <c r="BC93" s="173"/>
      <c r="BD93" s="173"/>
      <c r="BE93" s="173"/>
      <c r="BF93" s="173"/>
      <c r="BG93" s="173"/>
      <c r="BH93" s="173"/>
      <c r="BI93" s="173"/>
      <c r="BJ93" s="113"/>
      <c r="BK93" s="113"/>
    </row>
    <row r="94" spans="1:63" outlineLevel="1" x14ac:dyDescent="0.25">
      <c r="A94" s="143"/>
      <c r="B94" s="143"/>
      <c r="C94" s="169"/>
      <c r="D94" s="174">
        <v>0</v>
      </c>
      <c r="E94" s="143"/>
      <c r="F94" s="143"/>
      <c r="G94" s="196">
        <v>0</v>
      </c>
      <c r="H94" s="175">
        <v>0</v>
      </c>
      <c r="I94" s="175">
        <v>0</v>
      </c>
      <c r="J94" s="175">
        <v>0</v>
      </c>
      <c r="K94" s="175">
        <v>0</v>
      </c>
      <c r="L94" s="175">
        <v>0</v>
      </c>
      <c r="M94" s="175">
        <v>0</v>
      </c>
      <c r="N94" s="175">
        <v>0</v>
      </c>
      <c r="O94" s="175">
        <v>0</v>
      </c>
      <c r="P94" s="175">
        <v>0</v>
      </c>
      <c r="Q94" s="175">
        <v>0</v>
      </c>
      <c r="R94" s="171"/>
      <c r="S94" s="172"/>
      <c r="T94" s="172"/>
      <c r="U94" s="172"/>
      <c r="V94" s="172"/>
      <c r="W94" s="172"/>
      <c r="X94" s="172"/>
      <c r="Y94" s="172"/>
      <c r="Z94" s="172"/>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3"/>
      <c r="BF94" s="173"/>
      <c r="BG94" s="173"/>
      <c r="BH94" s="173"/>
      <c r="BI94" s="173"/>
      <c r="BJ94" s="113"/>
      <c r="BK94" s="113"/>
    </row>
    <row r="95" spans="1:63" outlineLevel="1" x14ac:dyDescent="0.25">
      <c r="A95" s="143"/>
      <c r="B95" s="143"/>
      <c r="C95" s="169"/>
      <c r="D95" s="174">
        <v>0</v>
      </c>
      <c r="E95" s="143"/>
      <c r="F95" s="143"/>
      <c r="G95" s="196">
        <v>0</v>
      </c>
      <c r="H95" s="175">
        <v>0</v>
      </c>
      <c r="I95" s="175">
        <v>0</v>
      </c>
      <c r="J95" s="175">
        <v>0</v>
      </c>
      <c r="K95" s="175">
        <v>0</v>
      </c>
      <c r="L95" s="175">
        <v>0</v>
      </c>
      <c r="M95" s="175">
        <v>0</v>
      </c>
      <c r="N95" s="175">
        <v>0</v>
      </c>
      <c r="O95" s="175">
        <v>0</v>
      </c>
      <c r="P95" s="175">
        <v>0</v>
      </c>
      <c r="Q95" s="175">
        <v>0</v>
      </c>
      <c r="R95" s="171"/>
      <c r="S95" s="172"/>
      <c r="T95" s="172"/>
      <c r="U95" s="172"/>
      <c r="V95" s="172"/>
      <c r="W95" s="172"/>
      <c r="X95" s="172"/>
      <c r="Y95" s="172"/>
      <c r="Z95" s="172"/>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3"/>
      <c r="BA95" s="173"/>
      <c r="BB95" s="173"/>
      <c r="BC95" s="173"/>
      <c r="BD95" s="173"/>
      <c r="BE95" s="173"/>
      <c r="BF95" s="173"/>
      <c r="BG95" s="173"/>
      <c r="BH95" s="173"/>
      <c r="BI95" s="173"/>
      <c r="BJ95" s="113"/>
      <c r="BK95" s="113"/>
    </row>
    <row r="96" spans="1:63" outlineLevel="1" x14ac:dyDescent="0.25">
      <c r="A96" s="143"/>
      <c r="B96" s="143"/>
      <c r="C96" s="169"/>
      <c r="D96" s="174">
        <v>0</v>
      </c>
      <c r="E96" s="143"/>
      <c r="F96" s="143"/>
      <c r="G96" s="196">
        <v>0</v>
      </c>
      <c r="H96" s="175">
        <v>0</v>
      </c>
      <c r="I96" s="175">
        <v>0</v>
      </c>
      <c r="J96" s="175">
        <v>0</v>
      </c>
      <c r="K96" s="175">
        <v>0</v>
      </c>
      <c r="L96" s="175">
        <v>0</v>
      </c>
      <c r="M96" s="175">
        <v>0</v>
      </c>
      <c r="N96" s="175">
        <v>0</v>
      </c>
      <c r="O96" s="175">
        <v>0</v>
      </c>
      <c r="P96" s="175">
        <v>0</v>
      </c>
      <c r="Q96" s="175">
        <v>0</v>
      </c>
      <c r="R96" s="171"/>
      <c r="S96" s="172"/>
      <c r="T96" s="172"/>
      <c r="U96" s="172"/>
      <c r="V96" s="172"/>
      <c r="W96" s="172"/>
      <c r="X96" s="172"/>
      <c r="Y96" s="172"/>
      <c r="Z96" s="172"/>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3"/>
      <c r="BC96" s="173"/>
      <c r="BD96" s="173"/>
      <c r="BE96" s="173"/>
      <c r="BF96" s="173"/>
      <c r="BG96" s="173"/>
      <c r="BH96" s="173"/>
      <c r="BI96" s="173"/>
      <c r="BJ96" s="113"/>
      <c r="BK96" s="113"/>
    </row>
    <row r="97" spans="1:63" outlineLevel="1" x14ac:dyDescent="0.25">
      <c r="A97" s="143"/>
      <c r="B97" s="143"/>
      <c r="C97" s="169"/>
      <c r="D97" s="174">
        <v>0</v>
      </c>
      <c r="E97" s="143"/>
      <c r="F97" s="143"/>
      <c r="G97" s="196">
        <v>0</v>
      </c>
      <c r="H97" s="175">
        <v>0</v>
      </c>
      <c r="I97" s="175">
        <v>0</v>
      </c>
      <c r="J97" s="175">
        <v>0</v>
      </c>
      <c r="K97" s="175">
        <v>0</v>
      </c>
      <c r="L97" s="175">
        <v>0</v>
      </c>
      <c r="M97" s="175">
        <v>0</v>
      </c>
      <c r="N97" s="175">
        <v>0</v>
      </c>
      <c r="O97" s="175">
        <v>0</v>
      </c>
      <c r="P97" s="175">
        <v>0</v>
      </c>
      <c r="Q97" s="175">
        <v>0</v>
      </c>
      <c r="R97" s="171"/>
      <c r="S97" s="172"/>
      <c r="T97" s="172"/>
      <c r="U97" s="172"/>
      <c r="V97" s="172"/>
      <c r="W97" s="172"/>
      <c r="X97" s="172"/>
      <c r="Y97" s="172"/>
      <c r="Z97" s="172"/>
      <c r="AA97" s="173"/>
      <c r="AB97" s="173"/>
      <c r="AC97" s="173"/>
      <c r="AD97" s="173"/>
      <c r="AE97" s="173"/>
      <c r="AF97" s="173"/>
      <c r="AG97" s="173"/>
      <c r="AH97" s="173"/>
      <c r="AI97" s="173"/>
      <c r="AJ97" s="173"/>
      <c r="AK97" s="173"/>
      <c r="AL97" s="173"/>
      <c r="AM97" s="173"/>
      <c r="AN97" s="173"/>
      <c r="AO97" s="173"/>
      <c r="AP97" s="173"/>
      <c r="AQ97" s="173"/>
      <c r="AR97" s="173"/>
      <c r="AS97" s="173"/>
      <c r="AT97" s="173"/>
      <c r="AU97" s="173"/>
      <c r="AV97" s="173"/>
      <c r="AW97" s="173"/>
      <c r="AX97" s="173"/>
      <c r="AY97" s="173"/>
      <c r="AZ97" s="173"/>
      <c r="BA97" s="173"/>
      <c r="BB97" s="173"/>
      <c r="BC97" s="173"/>
      <c r="BD97" s="173"/>
      <c r="BE97" s="173"/>
      <c r="BF97" s="173"/>
      <c r="BG97" s="173"/>
      <c r="BH97" s="173"/>
      <c r="BI97" s="173"/>
      <c r="BJ97" s="113"/>
      <c r="BK97" s="113"/>
    </row>
    <row r="98" spans="1:63" outlineLevel="1" x14ac:dyDescent="0.25">
      <c r="A98" s="143"/>
      <c r="B98" s="143"/>
      <c r="C98" s="169"/>
      <c r="D98" s="174">
        <v>0</v>
      </c>
      <c r="E98" s="143"/>
      <c r="F98" s="143"/>
      <c r="G98" s="196">
        <v>0</v>
      </c>
      <c r="H98" s="175">
        <v>0</v>
      </c>
      <c r="I98" s="175">
        <v>0</v>
      </c>
      <c r="J98" s="175">
        <v>0</v>
      </c>
      <c r="K98" s="175">
        <v>0</v>
      </c>
      <c r="L98" s="175">
        <v>0</v>
      </c>
      <c r="M98" s="175">
        <v>0</v>
      </c>
      <c r="N98" s="175">
        <v>0</v>
      </c>
      <c r="O98" s="175">
        <v>0</v>
      </c>
      <c r="P98" s="175">
        <v>0</v>
      </c>
      <c r="Q98" s="175">
        <v>0</v>
      </c>
      <c r="R98" s="171"/>
      <c r="S98" s="172"/>
      <c r="T98" s="172"/>
      <c r="U98" s="172"/>
      <c r="V98" s="172"/>
      <c r="W98" s="172"/>
      <c r="X98" s="172"/>
      <c r="Y98" s="172"/>
      <c r="Z98" s="172"/>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3"/>
      <c r="BA98" s="173"/>
      <c r="BB98" s="173"/>
      <c r="BC98" s="173"/>
      <c r="BD98" s="173"/>
      <c r="BE98" s="173"/>
      <c r="BF98" s="173"/>
      <c r="BG98" s="173"/>
      <c r="BH98" s="173"/>
      <c r="BI98" s="173"/>
      <c r="BJ98" s="113"/>
      <c r="BK98" s="113"/>
    </row>
    <row r="99" spans="1:63" outlineLevel="1" x14ac:dyDescent="0.25">
      <c r="A99" s="143"/>
      <c r="B99" s="143"/>
      <c r="C99" s="169"/>
      <c r="D99" s="174">
        <v>0</v>
      </c>
      <c r="E99" s="143"/>
      <c r="F99" s="143"/>
      <c r="G99" s="196">
        <v>0</v>
      </c>
      <c r="H99" s="175">
        <v>0</v>
      </c>
      <c r="I99" s="175">
        <v>0</v>
      </c>
      <c r="J99" s="175">
        <v>0</v>
      </c>
      <c r="K99" s="175">
        <v>0</v>
      </c>
      <c r="L99" s="175">
        <v>0</v>
      </c>
      <c r="M99" s="175">
        <v>0</v>
      </c>
      <c r="N99" s="175">
        <v>0</v>
      </c>
      <c r="O99" s="175">
        <v>0</v>
      </c>
      <c r="P99" s="175">
        <v>0</v>
      </c>
      <c r="Q99" s="175">
        <v>0</v>
      </c>
      <c r="R99" s="171"/>
      <c r="S99" s="172"/>
      <c r="T99" s="172"/>
      <c r="U99" s="172"/>
      <c r="V99" s="172"/>
      <c r="W99" s="172"/>
      <c r="X99" s="172"/>
      <c r="Y99" s="172"/>
      <c r="Z99" s="172"/>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c r="BC99" s="173"/>
      <c r="BD99" s="173"/>
      <c r="BE99" s="173"/>
      <c r="BF99" s="173"/>
      <c r="BG99" s="173"/>
      <c r="BH99" s="173"/>
      <c r="BI99" s="173"/>
      <c r="BJ99" s="113"/>
      <c r="BK99" s="113"/>
    </row>
    <row r="100" spans="1:63" outlineLevel="1" x14ac:dyDescent="0.25">
      <c r="A100" s="143"/>
      <c r="B100" s="143"/>
      <c r="C100" s="169"/>
      <c r="D100" s="174">
        <v>0</v>
      </c>
      <c r="E100" s="143"/>
      <c r="F100" s="143"/>
      <c r="G100" s="196">
        <v>0</v>
      </c>
      <c r="H100" s="175">
        <v>0</v>
      </c>
      <c r="I100" s="175">
        <v>0</v>
      </c>
      <c r="J100" s="175">
        <v>0</v>
      </c>
      <c r="K100" s="175">
        <v>0</v>
      </c>
      <c r="L100" s="175">
        <v>0</v>
      </c>
      <c r="M100" s="175">
        <v>0</v>
      </c>
      <c r="N100" s="175">
        <v>0</v>
      </c>
      <c r="O100" s="175">
        <v>0</v>
      </c>
      <c r="P100" s="175">
        <v>0</v>
      </c>
      <c r="Q100" s="175">
        <v>0</v>
      </c>
      <c r="R100" s="171"/>
      <c r="S100" s="172"/>
      <c r="T100" s="172"/>
      <c r="U100" s="172"/>
      <c r="V100" s="172"/>
      <c r="W100" s="172"/>
      <c r="X100" s="172"/>
      <c r="Y100" s="172"/>
      <c r="Z100" s="172"/>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3"/>
      <c r="AY100" s="173"/>
      <c r="AZ100" s="173"/>
      <c r="BA100" s="173"/>
      <c r="BB100" s="173"/>
      <c r="BC100" s="173"/>
      <c r="BD100" s="173"/>
      <c r="BE100" s="173"/>
      <c r="BF100" s="173"/>
      <c r="BG100" s="173"/>
      <c r="BH100" s="173"/>
      <c r="BI100" s="173"/>
      <c r="BJ100" s="113"/>
      <c r="BK100" s="113"/>
    </row>
    <row r="101" spans="1:63" x14ac:dyDescent="0.25">
      <c r="A101" s="143"/>
      <c r="B101" s="143"/>
      <c r="C101" s="169"/>
      <c r="D101" s="174"/>
      <c r="E101" s="143"/>
      <c r="F101" s="143"/>
      <c r="G101" s="217"/>
      <c r="H101" s="175"/>
      <c r="I101" s="175"/>
      <c r="J101" s="175"/>
      <c r="K101" s="175"/>
      <c r="L101" s="175"/>
      <c r="M101" s="175"/>
      <c r="N101" s="172"/>
      <c r="O101" s="171"/>
      <c r="P101" s="171"/>
      <c r="Q101" s="171"/>
      <c r="R101" s="171"/>
      <c r="S101" s="172"/>
      <c r="T101" s="172"/>
      <c r="U101" s="172"/>
      <c r="V101" s="172"/>
      <c r="W101" s="172"/>
      <c r="X101" s="172"/>
      <c r="Y101" s="172"/>
      <c r="Z101" s="172"/>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c r="AX101" s="173"/>
      <c r="AY101" s="173"/>
      <c r="AZ101" s="173"/>
      <c r="BA101" s="173"/>
      <c r="BB101" s="173"/>
      <c r="BC101" s="173"/>
      <c r="BD101" s="173"/>
      <c r="BE101" s="173"/>
      <c r="BF101" s="173"/>
      <c r="BG101" s="173"/>
      <c r="BH101" s="173"/>
      <c r="BI101" s="173"/>
      <c r="BJ101" s="113"/>
      <c r="BK101" s="113"/>
    </row>
    <row r="102" spans="1:63" x14ac:dyDescent="0.25">
      <c r="A102" s="143"/>
      <c r="B102" s="143"/>
      <c r="C102" s="169" t="s">
        <v>38</v>
      </c>
      <c r="D102" s="176"/>
      <c r="E102" s="143"/>
      <c r="F102" s="143"/>
      <c r="G102" s="194">
        <v>-92.125236245943</v>
      </c>
      <c r="H102" s="170"/>
      <c r="I102" s="170"/>
      <c r="J102" s="170"/>
      <c r="K102" s="170"/>
      <c r="L102" s="170"/>
      <c r="M102" s="170"/>
      <c r="N102" s="172"/>
      <c r="O102" s="171"/>
      <c r="P102" s="171"/>
      <c r="Q102" s="171"/>
      <c r="R102" s="171"/>
      <c r="S102" s="172"/>
      <c r="T102" s="172"/>
      <c r="U102" s="172"/>
      <c r="V102" s="172"/>
      <c r="W102" s="172"/>
      <c r="X102" s="172"/>
      <c r="Y102" s="172"/>
      <c r="Z102" s="172"/>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c r="AV102" s="173"/>
      <c r="AW102" s="173"/>
      <c r="AX102" s="173"/>
      <c r="AY102" s="173"/>
      <c r="AZ102" s="173"/>
      <c r="BA102" s="173"/>
      <c r="BB102" s="173"/>
      <c r="BC102" s="173"/>
      <c r="BD102" s="173"/>
      <c r="BE102" s="173"/>
      <c r="BF102" s="173"/>
      <c r="BG102" s="173"/>
      <c r="BH102" s="173"/>
      <c r="BI102" s="173"/>
      <c r="BJ102" s="113"/>
      <c r="BK102" s="113"/>
    </row>
    <row r="103" spans="1:63" outlineLevel="1" x14ac:dyDescent="0.25">
      <c r="A103" s="143"/>
      <c r="B103" s="143"/>
      <c r="C103" s="143"/>
      <c r="D103" s="174" t="s">
        <v>0</v>
      </c>
      <c r="E103" s="143"/>
      <c r="F103" s="143"/>
      <c r="G103" s="42">
        <v>10.8405183996791</v>
      </c>
      <c r="H103" s="170"/>
      <c r="I103" s="170"/>
      <c r="J103" s="170"/>
      <c r="K103" s="170"/>
      <c r="L103" s="170"/>
      <c r="M103" s="170"/>
      <c r="N103" s="172"/>
      <c r="O103" s="171"/>
      <c r="P103" s="171"/>
      <c r="Q103" s="171"/>
      <c r="R103" s="171"/>
      <c r="S103" s="172"/>
      <c r="T103" s="172"/>
      <c r="U103" s="172"/>
      <c r="V103" s="172"/>
      <c r="W103" s="172"/>
      <c r="X103" s="172"/>
      <c r="Y103" s="172"/>
      <c r="Z103" s="172"/>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c r="AY103" s="173"/>
      <c r="AZ103" s="173"/>
      <c r="BA103" s="173"/>
      <c r="BB103" s="173"/>
      <c r="BC103" s="173"/>
      <c r="BD103" s="173"/>
      <c r="BE103" s="173"/>
      <c r="BF103" s="173"/>
      <c r="BG103" s="173"/>
      <c r="BH103" s="173"/>
      <c r="BI103" s="173"/>
      <c r="BJ103" s="113"/>
      <c r="BK103" s="113"/>
    </row>
    <row r="104" spans="1:63" outlineLevel="1" x14ac:dyDescent="0.25">
      <c r="A104" s="143"/>
      <c r="B104" s="143"/>
      <c r="C104" s="169"/>
      <c r="D104" s="174" t="s">
        <v>1</v>
      </c>
      <c r="E104" s="143"/>
      <c r="F104" s="143"/>
      <c r="G104" s="42">
        <v>-102.74614573227538</v>
      </c>
      <c r="H104" s="170"/>
      <c r="I104" s="170"/>
      <c r="J104" s="170"/>
      <c r="K104" s="170"/>
      <c r="L104" s="170"/>
      <c r="M104" s="170"/>
      <c r="N104" s="172"/>
      <c r="O104" s="171"/>
      <c r="P104" s="171"/>
      <c r="Q104" s="171"/>
      <c r="R104" s="171"/>
      <c r="S104" s="172"/>
      <c r="T104" s="172"/>
      <c r="U104" s="172"/>
      <c r="V104" s="172"/>
      <c r="W104" s="172"/>
      <c r="X104" s="172"/>
      <c r="Y104" s="172"/>
      <c r="Z104" s="172"/>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c r="AV104" s="173"/>
      <c r="AW104" s="173"/>
      <c r="AX104" s="173"/>
      <c r="AY104" s="173"/>
      <c r="AZ104" s="173"/>
      <c r="BA104" s="173"/>
      <c r="BB104" s="173"/>
      <c r="BC104" s="173"/>
      <c r="BD104" s="173"/>
      <c r="BE104" s="173"/>
      <c r="BF104" s="173"/>
      <c r="BG104" s="173"/>
      <c r="BH104" s="173"/>
      <c r="BI104" s="173"/>
      <c r="BJ104" s="113"/>
      <c r="BK104" s="113"/>
    </row>
    <row r="105" spans="1:63" outlineLevel="1" x14ac:dyDescent="0.25">
      <c r="A105" s="143"/>
      <c r="B105" s="143"/>
      <c r="C105" s="169"/>
      <c r="D105" s="174" t="s">
        <v>2</v>
      </c>
      <c r="E105" s="143"/>
      <c r="F105" s="143"/>
      <c r="G105" s="42">
        <v>-1.4688980358209001</v>
      </c>
      <c r="H105" s="170"/>
      <c r="I105" s="170"/>
      <c r="J105" s="170"/>
      <c r="K105" s="170"/>
      <c r="L105" s="170"/>
      <c r="M105" s="170"/>
      <c r="N105" s="172"/>
      <c r="O105" s="171"/>
      <c r="P105" s="171"/>
      <c r="Q105" s="171"/>
      <c r="R105" s="171"/>
      <c r="S105" s="172"/>
      <c r="T105" s="172"/>
      <c r="U105" s="172"/>
      <c r="V105" s="172"/>
      <c r="W105" s="172"/>
      <c r="X105" s="172"/>
      <c r="Y105" s="172"/>
      <c r="Z105" s="172"/>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13"/>
      <c r="BK105" s="113"/>
    </row>
    <row r="106" spans="1:63" outlineLevel="1" x14ac:dyDescent="0.25">
      <c r="A106" s="143"/>
      <c r="B106" s="143"/>
      <c r="C106" s="169"/>
      <c r="D106" s="174" t="s">
        <v>3</v>
      </c>
      <c r="E106" s="143"/>
      <c r="F106" s="143"/>
      <c r="G106" s="42">
        <v>0</v>
      </c>
      <c r="H106" s="170"/>
      <c r="I106" s="170"/>
      <c r="J106" s="170"/>
      <c r="K106" s="170"/>
      <c r="L106" s="170"/>
      <c r="M106" s="170"/>
      <c r="N106" s="172"/>
      <c r="O106" s="171"/>
      <c r="P106" s="171"/>
      <c r="Q106" s="171"/>
      <c r="R106" s="171"/>
      <c r="S106" s="172"/>
      <c r="T106" s="172"/>
      <c r="U106" s="172"/>
      <c r="V106" s="172"/>
      <c r="W106" s="172"/>
      <c r="X106" s="172"/>
      <c r="Y106" s="172"/>
      <c r="Z106" s="172"/>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3"/>
      <c r="AY106" s="173"/>
      <c r="AZ106" s="173"/>
      <c r="BA106" s="173"/>
      <c r="BB106" s="173"/>
      <c r="BC106" s="173"/>
      <c r="BD106" s="173"/>
      <c r="BE106" s="173"/>
      <c r="BF106" s="173"/>
      <c r="BG106" s="173"/>
      <c r="BH106" s="173"/>
      <c r="BI106" s="173"/>
      <c r="BJ106" s="113"/>
      <c r="BK106" s="113"/>
    </row>
    <row r="107" spans="1:63" outlineLevel="1" x14ac:dyDescent="0.25">
      <c r="A107" s="143"/>
      <c r="B107" s="143"/>
      <c r="C107" s="169"/>
      <c r="D107" s="174" t="s">
        <v>4</v>
      </c>
      <c r="E107" s="143"/>
      <c r="F107" s="143"/>
      <c r="G107" s="42">
        <v>-0.52071566113552481</v>
      </c>
      <c r="H107" s="170"/>
      <c r="I107" s="170"/>
      <c r="J107" s="170"/>
      <c r="K107" s="170"/>
      <c r="L107" s="170"/>
      <c r="M107" s="170"/>
      <c r="N107" s="172"/>
      <c r="O107" s="171"/>
      <c r="P107" s="171"/>
      <c r="Q107" s="171"/>
      <c r="R107" s="171"/>
      <c r="S107" s="172"/>
      <c r="T107" s="172"/>
      <c r="U107" s="172"/>
      <c r="V107" s="172"/>
      <c r="W107" s="172"/>
      <c r="X107" s="172"/>
      <c r="Y107" s="172"/>
      <c r="Z107" s="172"/>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13"/>
      <c r="BK107" s="113"/>
    </row>
    <row r="108" spans="1:63" outlineLevel="1" x14ac:dyDescent="0.25">
      <c r="A108" s="143"/>
      <c r="B108" s="143"/>
      <c r="C108" s="169"/>
      <c r="D108" s="174" t="s">
        <v>5</v>
      </c>
      <c r="E108" s="143"/>
      <c r="F108" s="143"/>
      <c r="G108" s="42">
        <v>2.9544267620009155</v>
      </c>
      <c r="H108" s="170"/>
      <c r="I108" s="170"/>
      <c r="J108" s="170"/>
      <c r="K108" s="170"/>
      <c r="L108" s="170"/>
      <c r="M108" s="170"/>
      <c r="N108" s="172"/>
      <c r="O108" s="171"/>
      <c r="P108" s="171"/>
      <c r="Q108" s="171"/>
      <c r="R108" s="171"/>
      <c r="S108" s="172"/>
      <c r="T108" s="172"/>
      <c r="U108" s="172"/>
      <c r="V108" s="172"/>
      <c r="W108" s="172"/>
      <c r="X108" s="172"/>
      <c r="Y108" s="172"/>
      <c r="Z108" s="172"/>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3"/>
      <c r="BC108" s="173"/>
      <c r="BD108" s="173"/>
      <c r="BE108" s="173"/>
      <c r="BF108" s="173"/>
      <c r="BG108" s="173"/>
      <c r="BH108" s="173"/>
      <c r="BI108" s="173"/>
      <c r="BJ108" s="113"/>
      <c r="BK108" s="113"/>
    </row>
    <row r="109" spans="1:63" outlineLevel="1" x14ac:dyDescent="0.25">
      <c r="A109" s="143"/>
      <c r="B109" s="143"/>
      <c r="C109" s="169"/>
      <c r="D109" s="174" t="s">
        <v>6</v>
      </c>
      <c r="E109" s="143"/>
      <c r="F109" s="143"/>
      <c r="G109" s="42">
        <v>-1.1844219783912084</v>
      </c>
      <c r="H109" s="170"/>
      <c r="I109" s="170"/>
      <c r="J109" s="170"/>
      <c r="K109" s="170"/>
      <c r="L109" s="170"/>
      <c r="M109" s="170"/>
      <c r="N109" s="172"/>
      <c r="O109" s="171"/>
      <c r="P109" s="171"/>
      <c r="Q109" s="171"/>
      <c r="R109" s="171"/>
      <c r="S109" s="172"/>
      <c r="T109" s="172"/>
      <c r="U109" s="172"/>
      <c r="V109" s="172"/>
      <c r="W109" s="172"/>
      <c r="X109" s="172"/>
      <c r="Y109" s="172"/>
      <c r="Z109" s="172"/>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13"/>
      <c r="BK109" s="113"/>
    </row>
    <row r="110" spans="1:63" outlineLevel="1" x14ac:dyDescent="0.25">
      <c r="A110" s="143"/>
      <c r="B110" s="143"/>
      <c r="C110" s="169"/>
      <c r="D110" s="174" t="s">
        <v>7</v>
      </c>
      <c r="E110" s="143"/>
      <c r="F110" s="143"/>
      <c r="G110" s="42">
        <v>0</v>
      </c>
      <c r="H110" s="170"/>
      <c r="I110" s="170"/>
      <c r="J110" s="170"/>
      <c r="K110" s="170"/>
      <c r="L110" s="170"/>
      <c r="M110" s="170"/>
      <c r="N110" s="172"/>
      <c r="O110" s="171"/>
      <c r="P110" s="171"/>
      <c r="Q110" s="171"/>
      <c r="R110" s="171"/>
      <c r="S110" s="172"/>
      <c r="T110" s="172"/>
      <c r="U110" s="172"/>
      <c r="V110" s="172"/>
      <c r="W110" s="172"/>
      <c r="X110" s="172"/>
      <c r="Y110" s="172"/>
      <c r="Z110" s="172"/>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3"/>
      <c r="AY110" s="173"/>
      <c r="AZ110" s="173"/>
      <c r="BA110" s="173"/>
      <c r="BB110" s="173"/>
      <c r="BC110" s="173"/>
      <c r="BD110" s="173"/>
      <c r="BE110" s="173"/>
      <c r="BF110" s="173"/>
      <c r="BG110" s="173"/>
      <c r="BH110" s="173"/>
      <c r="BI110" s="173"/>
      <c r="BJ110" s="113"/>
      <c r="BK110" s="113"/>
    </row>
    <row r="111" spans="1:63" outlineLevel="1" x14ac:dyDescent="0.25">
      <c r="A111" s="143"/>
      <c r="B111" s="143"/>
      <c r="C111" s="169"/>
      <c r="D111" s="174" t="s">
        <v>8</v>
      </c>
      <c r="E111" s="143"/>
      <c r="F111" s="143"/>
      <c r="G111" s="42">
        <v>0</v>
      </c>
      <c r="H111" s="170"/>
      <c r="I111" s="170"/>
      <c r="J111" s="170"/>
      <c r="K111" s="170"/>
      <c r="L111" s="170"/>
      <c r="M111" s="170"/>
      <c r="N111" s="172"/>
      <c r="O111" s="171"/>
      <c r="P111" s="171"/>
      <c r="Q111" s="171"/>
      <c r="R111" s="171"/>
      <c r="S111" s="172"/>
      <c r="T111" s="172"/>
      <c r="U111" s="172"/>
      <c r="V111" s="172"/>
      <c r="W111" s="172"/>
      <c r="X111" s="172"/>
      <c r="Y111" s="172"/>
      <c r="Z111" s="172"/>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13"/>
      <c r="BK111" s="113"/>
    </row>
    <row r="112" spans="1:63" outlineLevel="1" x14ac:dyDescent="0.25">
      <c r="A112" s="143"/>
      <c r="B112" s="143"/>
      <c r="C112" s="169"/>
      <c r="D112" s="174" t="s">
        <v>14</v>
      </c>
      <c r="E112" s="143"/>
      <c r="F112" s="143"/>
      <c r="G112" s="42">
        <v>0</v>
      </c>
      <c r="H112" s="170"/>
      <c r="I112" s="170"/>
      <c r="J112" s="170"/>
      <c r="K112" s="170"/>
      <c r="L112" s="170"/>
      <c r="M112" s="170"/>
      <c r="N112" s="172"/>
      <c r="O112" s="171"/>
      <c r="P112" s="171"/>
      <c r="Q112" s="171"/>
      <c r="R112" s="171"/>
      <c r="S112" s="172"/>
      <c r="T112" s="172"/>
      <c r="U112" s="172"/>
      <c r="V112" s="172"/>
      <c r="W112" s="172"/>
      <c r="X112" s="172"/>
      <c r="Y112" s="172"/>
      <c r="Z112" s="172"/>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c r="BC112" s="173"/>
      <c r="BD112" s="173"/>
      <c r="BE112" s="173"/>
      <c r="BF112" s="173"/>
      <c r="BG112" s="173"/>
      <c r="BH112" s="173"/>
      <c r="BI112" s="173"/>
      <c r="BJ112" s="113"/>
      <c r="BK112" s="113"/>
    </row>
    <row r="113" spans="1:63" outlineLevel="1" x14ac:dyDescent="0.25">
      <c r="A113" s="143"/>
      <c r="B113" s="143"/>
      <c r="C113" s="169"/>
      <c r="D113" s="174">
        <v>0</v>
      </c>
      <c r="E113" s="143"/>
      <c r="F113" s="143"/>
      <c r="G113" s="42">
        <v>0</v>
      </c>
      <c r="H113" s="170"/>
      <c r="I113" s="170"/>
      <c r="J113" s="170"/>
      <c r="K113" s="170"/>
      <c r="L113" s="170"/>
      <c r="M113" s="170"/>
      <c r="N113" s="172"/>
      <c r="O113" s="171"/>
      <c r="P113" s="171"/>
      <c r="Q113" s="171"/>
      <c r="R113" s="171"/>
      <c r="S113" s="172"/>
      <c r="T113" s="172"/>
      <c r="U113" s="172"/>
      <c r="V113" s="172"/>
      <c r="W113" s="172"/>
      <c r="X113" s="172"/>
      <c r="Y113" s="172"/>
      <c r="Z113" s="172"/>
      <c r="AA113" s="173"/>
      <c r="AB113" s="173"/>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13"/>
      <c r="BK113" s="113"/>
    </row>
    <row r="114" spans="1:63" outlineLevel="1" x14ac:dyDescent="0.25">
      <c r="A114" s="143"/>
      <c r="B114" s="143"/>
      <c r="C114" s="169"/>
      <c r="D114" s="174">
        <v>0</v>
      </c>
      <c r="E114" s="143"/>
      <c r="F114" s="143"/>
      <c r="G114" s="42">
        <v>0</v>
      </c>
      <c r="H114" s="170"/>
      <c r="I114" s="170"/>
      <c r="J114" s="170"/>
      <c r="K114" s="170"/>
      <c r="L114" s="170"/>
      <c r="M114" s="170"/>
      <c r="N114" s="172"/>
      <c r="O114" s="171"/>
      <c r="P114" s="171"/>
      <c r="Q114" s="171"/>
      <c r="R114" s="171"/>
      <c r="S114" s="172"/>
      <c r="T114" s="172"/>
      <c r="U114" s="172"/>
      <c r="V114" s="172"/>
      <c r="W114" s="172"/>
      <c r="X114" s="172"/>
      <c r="Y114" s="172"/>
      <c r="Z114" s="172"/>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13"/>
      <c r="BK114" s="113"/>
    </row>
    <row r="115" spans="1:63" outlineLevel="1" x14ac:dyDescent="0.25">
      <c r="A115" s="143"/>
      <c r="B115" s="143"/>
      <c r="C115" s="169"/>
      <c r="D115" s="174">
        <v>0</v>
      </c>
      <c r="E115" s="143"/>
      <c r="F115" s="143"/>
      <c r="G115" s="42">
        <v>0</v>
      </c>
      <c r="H115" s="170"/>
      <c r="I115" s="170"/>
      <c r="J115" s="170"/>
      <c r="K115" s="170"/>
      <c r="L115" s="170"/>
      <c r="M115" s="170"/>
      <c r="N115" s="172"/>
      <c r="O115" s="171"/>
      <c r="P115" s="171"/>
      <c r="Q115" s="171"/>
      <c r="R115" s="171"/>
      <c r="S115" s="172"/>
      <c r="T115" s="172"/>
      <c r="U115" s="172"/>
      <c r="V115" s="172"/>
      <c r="W115" s="172"/>
      <c r="X115" s="172"/>
      <c r="Y115" s="172"/>
      <c r="Z115" s="172"/>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BJ115" s="113"/>
      <c r="BK115" s="113"/>
    </row>
    <row r="116" spans="1:63" outlineLevel="1" x14ac:dyDescent="0.25">
      <c r="A116" s="143"/>
      <c r="B116" s="143"/>
      <c r="C116" s="169"/>
      <c r="D116" s="174">
        <v>0</v>
      </c>
      <c r="E116" s="143"/>
      <c r="F116" s="143"/>
      <c r="G116" s="42">
        <v>0</v>
      </c>
      <c r="H116" s="170"/>
      <c r="I116" s="170"/>
      <c r="J116" s="170"/>
      <c r="K116" s="170"/>
      <c r="L116" s="170"/>
      <c r="M116" s="170"/>
      <c r="N116" s="172"/>
      <c r="O116" s="171"/>
      <c r="P116" s="171"/>
      <c r="Q116" s="171"/>
      <c r="R116" s="171"/>
      <c r="S116" s="172"/>
      <c r="T116" s="172"/>
      <c r="U116" s="172"/>
      <c r="V116" s="172"/>
      <c r="W116" s="172"/>
      <c r="X116" s="172"/>
      <c r="Y116" s="172"/>
      <c r="Z116" s="172"/>
      <c r="AA116" s="173"/>
      <c r="AB116" s="173"/>
      <c r="AC116" s="173"/>
      <c r="AD116" s="173"/>
      <c r="AE116" s="173"/>
      <c r="AF116" s="173"/>
      <c r="AG116" s="173"/>
      <c r="AH116" s="173"/>
      <c r="AI116" s="173"/>
      <c r="AJ116" s="173"/>
      <c r="AK116" s="173"/>
      <c r="AL116" s="173"/>
      <c r="AM116" s="173"/>
      <c r="AN116" s="173"/>
      <c r="AO116" s="173"/>
      <c r="AP116" s="173"/>
      <c r="AQ116" s="173"/>
      <c r="AR116" s="173"/>
      <c r="AS116" s="173"/>
      <c r="AT116" s="173"/>
      <c r="AU116" s="173"/>
      <c r="AV116" s="173"/>
      <c r="AW116" s="173"/>
      <c r="AX116" s="173"/>
      <c r="AY116" s="173"/>
      <c r="AZ116" s="173"/>
      <c r="BA116" s="173"/>
      <c r="BB116" s="173"/>
      <c r="BC116" s="173"/>
      <c r="BD116" s="173"/>
      <c r="BE116" s="173"/>
      <c r="BF116" s="173"/>
      <c r="BG116" s="173"/>
      <c r="BH116" s="173"/>
      <c r="BI116" s="173"/>
      <c r="BJ116" s="113"/>
      <c r="BK116" s="113"/>
    </row>
    <row r="117" spans="1:63" outlineLevel="1" x14ac:dyDescent="0.25">
      <c r="A117" s="143"/>
      <c r="B117" s="143"/>
      <c r="C117" s="169"/>
      <c r="D117" s="174">
        <v>0</v>
      </c>
      <c r="E117" s="143"/>
      <c r="F117" s="143"/>
      <c r="G117" s="42">
        <v>0</v>
      </c>
      <c r="H117" s="170"/>
      <c r="I117" s="170"/>
      <c r="J117" s="170"/>
      <c r="K117" s="170"/>
      <c r="L117" s="170"/>
      <c r="M117" s="170"/>
      <c r="N117" s="172"/>
      <c r="O117" s="171"/>
      <c r="P117" s="171"/>
      <c r="Q117" s="171"/>
      <c r="R117" s="171"/>
      <c r="S117" s="172"/>
      <c r="T117" s="172"/>
      <c r="U117" s="172"/>
      <c r="V117" s="172"/>
      <c r="W117" s="172"/>
      <c r="X117" s="172"/>
      <c r="Y117" s="172"/>
      <c r="Z117" s="172"/>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13"/>
      <c r="BK117" s="113"/>
    </row>
    <row r="118" spans="1:63" outlineLevel="1" x14ac:dyDescent="0.25">
      <c r="A118" s="143"/>
      <c r="B118" s="143"/>
      <c r="C118" s="169"/>
      <c r="D118" s="174">
        <v>0</v>
      </c>
      <c r="E118" s="143"/>
      <c r="F118" s="143"/>
      <c r="G118" s="42">
        <v>0</v>
      </c>
      <c r="H118" s="170"/>
      <c r="I118" s="170"/>
      <c r="J118" s="170"/>
      <c r="K118" s="170"/>
      <c r="L118" s="170"/>
      <c r="M118" s="170"/>
      <c r="N118" s="172"/>
      <c r="O118" s="171"/>
      <c r="P118" s="171"/>
      <c r="Q118" s="171"/>
      <c r="R118" s="171"/>
      <c r="S118" s="172"/>
      <c r="T118" s="172"/>
      <c r="U118" s="172"/>
      <c r="V118" s="172"/>
      <c r="W118" s="172"/>
      <c r="X118" s="172"/>
      <c r="Y118" s="172"/>
      <c r="Z118" s="172"/>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c r="BC118" s="173"/>
      <c r="BD118" s="173"/>
      <c r="BE118" s="173"/>
      <c r="BF118" s="173"/>
      <c r="BG118" s="173"/>
      <c r="BH118" s="173"/>
      <c r="BI118" s="173"/>
      <c r="BJ118" s="113"/>
      <c r="BK118" s="113"/>
    </row>
    <row r="119" spans="1:63" outlineLevel="1" x14ac:dyDescent="0.25">
      <c r="A119" s="143"/>
      <c r="B119" s="143"/>
      <c r="C119" s="169"/>
      <c r="D119" s="174">
        <v>0</v>
      </c>
      <c r="E119" s="143"/>
      <c r="F119" s="143"/>
      <c r="G119" s="42">
        <v>0</v>
      </c>
      <c r="H119" s="170"/>
      <c r="I119" s="170"/>
      <c r="J119" s="170"/>
      <c r="K119" s="170"/>
      <c r="L119" s="170"/>
      <c r="M119" s="170"/>
      <c r="N119" s="172"/>
      <c r="O119" s="171"/>
      <c r="P119" s="171"/>
      <c r="Q119" s="171"/>
      <c r="R119" s="171"/>
      <c r="S119" s="172"/>
      <c r="T119" s="172"/>
      <c r="U119" s="172"/>
      <c r="V119" s="172"/>
      <c r="W119" s="172"/>
      <c r="X119" s="172"/>
      <c r="Y119" s="172"/>
      <c r="Z119" s="172"/>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c r="BC119" s="173"/>
      <c r="BD119" s="173"/>
      <c r="BE119" s="173"/>
      <c r="BF119" s="173"/>
      <c r="BG119" s="173"/>
      <c r="BH119" s="173"/>
      <c r="BI119" s="173"/>
      <c r="BJ119" s="113"/>
      <c r="BK119" s="113"/>
    </row>
    <row r="120" spans="1:63" outlineLevel="1" x14ac:dyDescent="0.25">
      <c r="A120" s="143"/>
      <c r="B120" s="143"/>
      <c r="C120" s="169"/>
      <c r="D120" s="174">
        <v>0</v>
      </c>
      <c r="E120" s="143"/>
      <c r="F120" s="143"/>
      <c r="G120" s="42">
        <v>0</v>
      </c>
      <c r="H120" s="170"/>
      <c r="I120" s="170"/>
      <c r="J120" s="170"/>
      <c r="K120" s="170"/>
      <c r="L120" s="170"/>
      <c r="M120" s="170"/>
      <c r="N120" s="172"/>
      <c r="O120" s="171"/>
      <c r="P120" s="171"/>
      <c r="Q120" s="171"/>
      <c r="R120" s="171"/>
      <c r="S120" s="172"/>
      <c r="T120" s="172"/>
      <c r="U120" s="172"/>
      <c r="V120" s="172"/>
      <c r="W120" s="172"/>
      <c r="X120" s="172"/>
      <c r="Y120" s="172"/>
      <c r="Z120" s="172"/>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13"/>
      <c r="BK120" s="113"/>
    </row>
    <row r="121" spans="1:63" outlineLevel="1" x14ac:dyDescent="0.25">
      <c r="A121" s="143"/>
      <c r="B121" s="143"/>
      <c r="C121" s="169"/>
      <c r="D121" s="174">
        <v>0</v>
      </c>
      <c r="E121" s="143"/>
      <c r="F121" s="143"/>
      <c r="G121" s="42">
        <v>0</v>
      </c>
      <c r="H121" s="170"/>
      <c r="I121" s="170"/>
      <c r="J121" s="170"/>
      <c r="K121" s="170"/>
      <c r="L121" s="170"/>
      <c r="M121" s="170"/>
      <c r="N121" s="172"/>
      <c r="O121" s="171"/>
      <c r="P121" s="171"/>
      <c r="Q121" s="171"/>
      <c r="R121" s="171"/>
      <c r="S121" s="172"/>
      <c r="T121" s="172"/>
      <c r="U121" s="172"/>
      <c r="V121" s="172"/>
      <c r="W121" s="172"/>
      <c r="X121" s="172"/>
      <c r="Y121" s="172"/>
      <c r="Z121" s="172"/>
      <c r="AA121" s="173"/>
      <c r="AB121" s="173"/>
      <c r="AC121" s="173"/>
      <c r="AD121" s="173"/>
      <c r="AE121" s="173"/>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BJ121" s="113"/>
      <c r="BK121" s="113"/>
    </row>
    <row r="122" spans="1:63" outlineLevel="1" x14ac:dyDescent="0.25">
      <c r="A122" s="143"/>
      <c r="B122" s="143"/>
      <c r="C122" s="169"/>
      <c r="D122" s="174">
        <v>0</v>
      </c>
      <c r="E122" s="143"/>
      <c r="F122" s="143"/>
      <c r="G122" s="42">
        <v>0</v>
      </c>
      <c r="H122" s="170"/>
      <c r="I122" s="170"/>
      <c r="J122" s="170"/>
      <c r="K122" s="170"/>
      <c r="L122" s="170"/>
      <c r="M122" s="170"/>
      <c r="N122" s="172"/>
      <c r="O122" s="171"/>
      <c r="P122" s="171"/>
      <c r="Q122" s="171"/>
      <c r="R122" s="171"/>
      <c r="S122" s="172"/>
      <c r="T122" s="172"/>
      <c r="U122" s="172"/>
      <c r="V122" s="172"/>
      <c r="W122" s="172"/>
      <c r="X122" s="172"/>
      <c r="Y122" s="172"/>
      <c r="Z122" s="172"/>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c r="AV122" s="173"/>
      <c r="AW122" s="173"/>
      <c r="AX122" s="173"/>
      <c r="AY122" s="173"/>
      <c r="AZ122" s="173"/>
      <c r="BA122" s="173"/>
      <c r="BB122" s="173"/>
      <c r="BC122" s="173"/>
      <c r="BD122" s="173"/>
      <c r="BE122" s="173"/>
      <c r="BF122" s="173"/>
      <c r="BG122" s="173"/>
      <c r="BH122" s="173"/>
      <c r="BI122" s="173"/>
      <c r="BJ122" s="113"/>
      <c r="BK122" s="113"/>
    </row>
    <row r="123" spans="1:63" outlineLevel="1" x14ac:dyDescent="0.25">
      <c r="A123" s="143"/>
      <c r="B123" s="143"/>
      <c r="C123" s="169"/>
      <c r="D123" s="174">
        <v>0</v>
      </c>
      <c r="E123" s="143"/>
      <c r="F123" s="143"/>
      <c r="G123" s="42">
        <v>0</v>
      </c>
      <c r="H123" s="170"/>
      <c r="I123" s="170"/>
      <c r="J123" s="170"/>
      <c r="K123" s="170"/>
      <c r="L123" s="170"/>
      <c r="M123" s="170"/>
      <c r="N123" s="172"/>
      <c r="O123" s="171"/>
      <c r="P123" s="171"/>
      <c r="Q123" s="171"/>
      <c r="R123" s="171"/>
      <c r="S123" s="172"/>
      <c r="T123" s="172"/>
      <c r="U123" s="172"/>
      <c r="V123" s="172"/>
      <c r="W123" s="172"/>
      <c r="X123" s="172"/>
      <c r="Y123" s="172"/>
      <c r="Z123" s="172"/>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c r="BJ123" s="113"/>
      <c r="BK123" s="113"/>
    </row>
    <row r="124" spans="1:63" outlineLevel="1" x14ac:dyDescent="0.25">
      <c r="A124" s="143"/>
      <c r="B124" s="143"/>
      <c r="C124" s="169"/>
      <c r="D124" s="174">
        <v>0</v>
      </c>
      <c r="E124" s="143"/>
      <c r="F124" s="143"/>
      <c r="G124" s="42">
        <v>0</v>
      </c>
      <c r="H124" s="170"/>
      <c r="I124" s="170"/>
      <c r="J124" s="170"/>
      <c r="K124" s="170"/>
      <c r="L124" s="170"/>
      <c r="M124" s="170"/>
      <c r="N124" s="172"/>
      <c r="O124" s="171"/>
      <c r="P124" s="171"/>
      <c r="Q124" s="171"/>
      <c r="R124" s="171"/>
      <c r="S124" s="172"/>
      <c r="T124" s="172"/>
      <c r="U124" s="172"/>
      <c r="V124" s="172"/>
      <c r="W124" s="172"/>
      <c r="X124" s="172"/>
      <c r="Y124" s="172"/>
      <c r="Z124" s="172"/>
      <c r="AA124" s="173"/>
      <c r="AB124" s="173"/>
      <c r="AC124" s="173"/>
      <c r="AD124" s="173"/>
      <c r="AE124" s="173"/>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c r="BJ124" s="113"/>
      <c r="BK124" s="113"/>
    </row>
    <row r="125" spans="1:63" outlineLevel="1" x14ac:dyDescent="0.25">
      <c r="A125" s="143"/>
      <c r="B125" s="143"/>
      <c r="C125" s="169"/>
      <c r="D125" s="174">
        <v>0</v>
      </c>
      <c r="E125" s="143"/>
      <c r="F125" s="143"/>
      <c r="G125" s="42">
        <v>0</v>
      </c>
      <c r="H125" s="170"/>
      <c r="I125" s="170"/>
      <c r="J125" s="170"/>
      <c r="K125" s="170"/>
      <c r="L125" s="170"/>
      <c r="M125" s="170"/>
      <c r="N125" s="172"/>
      <c r="O125" s="171"/>
      <c r="P125" s="171"/>
      <c r="Q125" s="171"/>
      <c r="R125" s="171"/>
      <c r="S125" s="172"/>
      <c r="T125" s="172"/>
      <c r="U125" s="172"/>
      <c r="V125" s="172"/>
      <c r="W125" s="172"/>
      <c r="X125" s="172"/>
      <c r="Y125" s="172"/>
      <c r="Z125" s="172"/>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c r="BJ125" s="113"/>
      <c r="BK125" s="113"/>
    </row>
    <row r="126" spans="1:63" outlineLevel="1" x14ac:dyDescent="0.25">
      <c r="A126" s="143"/>
      <c r="B126" s="143"/>
      <c r="C126" s="169"/>
      <c r="D126" s="174">
        <v>0</v>
      </c>
      <c r="E126" s="143"/>
      <c r="F126" s="143"/>
      <c r="G126" s="42">
        <v>0</v>
      </c>
      <c r="H126" s="170"/>
      <c r="I126" s="170"/>
      <c r="J126" s="170"/>
      <c r="K126" s="170"/>
      <c r="L126" s="170"/>
      <c r="M126" s="170"/>
      <c r="N126" s="172"/>
      <c r="O126" s="171"/>
      <c r="P126" s="171"/>
      <c r="Q126" s="171"/>
      <c r="R126" s="171"/>
      <c r="S126" s="172"/>
      <c r="T126" s="172"/>
      <c r="U126" s="172"/>
      <c r="V126" s="172"/>
      <c r="W126" s="172"/>
      <c r="X126" s="172"/>
      <c r="Y126" s="172"/>
      <c r="Z126" s="172"/>
      <c r="AA126" s="173"/>
      <c r="AB126" s="173"/>
      <c r="AC126" s="173"/>
      <c r="AD126" s="173"/>
      <c r="AE126" s="173"/>
      <c r="AF126" s="173"/>
      <c r="AG126" s="173"/>
      <c r="AH126" s="173"/>
      <c r="AI126" s="173"/>
      <c r="AJ126" s="173"/>
      <c r="AK126" s="173"/>
      <c r="AL126" s="173"/>
      <c r="AM126" s="173"/>
      <c r="AN126" s="173"/>
      <c r="AO126" s="173"/>
      <c r="AP126" s="173"/>
      <c r="AQ126" s="173"/>
      <c r="AR126" s="173"/>
      <c r="AS126" s="173"/>
      <c r="AT126" s="173"/>
      <c r="AU126" s="173"/>
      <c r="AV126" s="173"/>
      <c r="AW126" s="173"/>
      <c r="AX126" s="173"/>
      <c r="AY126" s="173"/>
      <c r="AZ126" s="173"/>
      <c r="BA126" s="173"/>
      <c r="BB126" s="173"/>
      <c r="BC126" s="173"/>
      <c r="BD126" s="173"/>
      <c r="BE126" s="173"/>
      <c r="BF126" s="173"/>
      <c r="BG126" s="173"/>
      <c r="BH126" s="173"/>
      <c r="BI126" s="173"/>
      <c r="BJ126" s="113"/>
      <c r="BK126" s="113"/>
    </row>
    <row r="127" spans="1:63" outlineLevel="1" x14ac:dyDescent="0.25">
      <c r="A127" s="143"/>
      <c r="B127" s="143"/>
      <c r="C127" s="169"/>
      <c r="D127" s="174">
        <v>0</v>
      </c>
      <c r="E127" s="143"/>
      <c r="F127" s="143"/>
      <c r="G127" s="42">
        <v>0</v>
      </c>
      <c r="H127" s="170"/>
      <c r="I127" s="170"/>
      <c r="J127" s="170"/>
      <c r="K127" s="170"/>
      <c r="L127" s="170"/>
      <c r="M127" s="170"/>
      <c r="N127" s="172"/>
      <c r="O127" s="171"/>
      <c r="P127" s="171"/>
      <c r="Q127" s="171"/>
      <c r="R127" s="171"/>
      <c r="S127" s="172"/>
      <c r="T127" s="172"/>
      <c r="U127" s="172"/>
      <c r="V127" s="172"/>
      <c r="W127" s="172"/>
      <c r="X127" s="172"/>
      <c r="Y127" s="172"/>
      <c r="Z127" s="172"/>
      <c r="AA127" s="173"/>
      <c r="AB127" s="173"/>
      <c r="AC127" s="173"/>
      <c r="AD127" s="173"/>
      <c r="AE127" s="173"/>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c r="BJ127" s="113"/>
      <c r="BK127" s="113"/>
    </row>
    <row r="128" spans="1:63" outlineLevel="1" x14ac:dyDescent="0.25">
      <c r="A128" s="143"/>
      <c r="B128" s="143"/>
      <c r="C128" s="169"/>
      <c r="D128" s="174">
        <v>0</v>
      </c>
      <c r="E128" s="143"/>
      <c r="F128" s="143"/>
      <c r="G128" s="42">
        <v>0</v>
      </c>
      <c r="H128" s="170"/>
      <c r="I128" s="170"/>
      <c r="J128" s="170"/>
      <c r="K128" s="170"/>
      <c r="L128" s="170"/>
      <c r="M128" s="170"/>
      <c r="N128" s="172"/>
      <c r="O128" s="171"/>
      <c r="P128" s="171"/>
      <c r="Q128" s="171"/>
      <c r="R128" s="171"/>
      <c r="S128" s="172"/>
      <c r="T128" s="172"/>
      <c r="U128" s="172"/>
      <c r="V128" s="172"/>
      <c r="W128" s="172"/>
      <c r="X128" s="172"/>
      <c r="Y128" s="172"/>
      <c r="Z128" s="172"/>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c r="BC128" s="173"/>
      <c r="BD128" s="173"/>
      <c r="BE128" s="173"/>
      <c r="BF128" s="173"/>
      <c r="BG128" s="173"/>
      <c r="BH128" s="173"/>
      <c r="BI128" s="173"/>
      <c r="BJ128" s="113"/>
      <c r="BK128" s="113"/>
    </row>
    <row r="129" spans="1:63" outlineLevel="1" x14ac:dyDescent="0.25">
      <c r="A129" s="143"/>
      <c r="B129" s="143"/>
      <c r="C129" s="169"/>
      <c r="D129" s="174">
        <v>0</v>
      </c>
      <c r="E129" s="143"/>
      <c r="F129" s="143"/>
      <c r="G129" s="42">
        <v>0</v>
      </c>
      <c r="H129" s="170"/>
      <c r="I129" s="170"/>
      <c r="J129" s="170"/>
      <c r="K129" s="170"/>
      <c r="L129" s="170"/>
      <c r="M129" s="170"/>
      <c r="N129" s="172"/>
      <c r="O129" s="171"/>
      <c r="P129" s="171"/>
      <c r="Q129" s="171"/>
      <c r="R129" s="171"/>
      <c r="S129" s="172"/>
      <c r="T129" s="172"/>
      <c r="U129" s="172"/>
      <c r="V129" s="172"/>
      <c r="W129" s="172"/>
      <c r="X129" s="172"/>
      <c r="Y129" s="172"/>
      <c r="Z129" s="172"/>
      <c r="AA129" s="173"/>
      <c r="AB129" s="173"/>
      <c r="AC129" s="173"/>
      <c r="AD129" s="173"/>
      <c r="AE129" s="173"/>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c r="BB129" s="173"/>
      <c r="BC129" s="173"/>
      <c r="BD129" s="173"/>
      <c r="BE129" s="173"/>
      <c r="BF129" s="173"/>
      <c r="BG129" s="173"/>
      <c r="BH129" s="173"/>
      <c r="BI129" s="173"/>
      <c r="BJ129" s="113"/>
      <c r="BK129" s="113"/>
    </row>
    <row r="130" spans="1:63" outlineLevel="1" x14ac:dyDescent="0.25">
      <c r="A130" s="143"/>
      <c r="B130" s="143"/>
      <c r="C130" s="169"/>
      <c r="D130" s="174">
        <v>0</v>
      </c>
      <c r="E130" s="143"/>
      <c r="F130" s="143"/>
      <c r="G130" s="42">
        <v>0</v>
      </c>
      <c r="H130" s="170"/>
      <c r="I130" s="170"/>
      <c r="J130" s="170"/>
      <c r="K130" s="170"/>
      <c r="L130" s="170"/>
      <c r="M130" s="170"/>
      <c r="N130" s="172"/>
      <c r="O130" s="171"/>
      <c r="P130" s="171"/>
      <c r="Q130" s="171"/>
      <c r="R130" s="171"/>
      <c r="S130" s="172"/>
      <c r="T130" s="172"/>
      <c r="U130" s="172"/>
      <c r="V130" s="172"/>
      <c r="W130" s="172"/>
      <c r="X130" s="172"/>
      <c r="Y130" s="172"/>
      <c r="Z130" s="172"/>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c r="BJ130" s="113"/>
      <c r="BK130" s="113"/>
    </row>
    <row r="131" spans="1:63" outlineLevel="1" x14ac:dyDescent="0.25">
      <c r="A131" s="143"/>
      <c r="B131" s="143"/>
      <c r="C131" s="169"/>
      <c r="D131" s="174">
        <v>0</v>
      </c>
      <c r="E131" s="143"/>
      <c r="F131" s="143"/>
      <c r="G131" s="42">
        <v>0</v>
      </c>
      <c r="H131" s="170"/>
      <c r="I131" s="170"/>
      <c r="J131" s="170"/>
      <c r="K131" s="170"/>
      <c r="L131" s="170"/>
      <c r="M131" s="170"/>
      <c r="N131" s="172"/>
      <c r="O131" s="171"/>
      <c r="P131" s="171"/>
      <c r="Q131" s="171"/>
      <c r="R131" s="171"/>
      <c r="S131" s="172"/>
      <c r="T131" s="172"/>
      <c r="U131" s="172"/>
      <c r="V131" s="172"/>
      <c r="W131" s="172"/>
      <c r="X131" s="172"/>
      <c r="Y131" s="172"/>
      <c r="Z131" s="172"/>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BJ131" s="113"/>
      <c r="BK131" s="113"/>
    </row>
    <row r="132" spans="1:63" outlineLevel="1" x14ac:dyDescent="0.25">
      <c r="A132" s="143"/>
      <c r="B132" s="143"/>
      <c r="C132" s="169"/>
      <c r="D132" s="174">
        <v>0</v>
      </c>
      <c r="E132" s="143"/>
      <c r="F132" s="143"/>
      <c r="G132" s="42">
        <v>0</v>
      </c>
      <c r="H132" s="170"/>
      <c r="I132" s="170"/>
      <c r="J132" s="170"/>
      <c r="K132" s="170"/>
      <c r="L132" s="170"/>
      <c r="M132" s="170"/>
      <c r="N132" s="172"/>
      <c r="O132" s="171"/>
      <c r="P132" s="171"/>
      <c r="Q132" s="171"/>
      <c r="R132" s="171"/>
      <c r="S132" s="172"/>
      <c r="T132" s="172"/>
      <c r="U132" s="172"/>
      <c r="V132" s="172"/>
      <c r="W132" s="172"/>
      <c r="X132" s="172"/>
      <c r="Y132" s="172"/>
      <c r="Z132" s="172"/>
      <c r="AA132" s="173"/>
      <c r="AB132" s="173"/>
      <c r="AC132" s="173"/>
      <c r="AD132" s="173"/>
      <c r="AE132" s="173"/>
      <c r="AF132" s="173"/>
      <c r="AG132" s="173"/>
      <c r="AH132" s="173"/>
      <c r="AI132" s="173"/>
      <c r="AJ132" s="173"/>
      <c r="AK132" s="173"/>
      <c r="AL132" s="173"/>
      <c r="AM132" s="173"/>
      <c r="AN132" s="173"/>
      <c r="AO132" s="173"/>
      <c r="AP132" s="173"/>
      <c r="AQ132" s="173"/>
      <c r="AR132" s="173"/>
      <c r="AS132" s="173"/>
      <c r="AT132" s="173"/>
      <c r="AU132" s="173"/>
      <c r="AV132" s="173"/>
      <c r="AW132" s="173"/>
      <c r="AX132" s="173"/>
      <c r="AY132" s="173"/>
      <c r="AZ132" s="173"/>
      <c r="BA132" s="173"/>
      <c r="BB132" s="173"/>
      <c r="BC132" s="173"/>
      <c r="BD132" s="173"/>
      <c r="BE132" s="173"/>
      <c r="BF132" s="173"/>
      <c r="BG132" s="173"/>
      <c r="BH132" s="173"/>
      <c r="BI132" s="173"/>
      <c r="BJ132" s="113"/>
      <c r="BK132" s="113"/>
    </row>
    <row r="133" spans="1:63" s="143" customFormat="1" x14ac:dyDescent="0.25">
      <c r="G133" s="244"/>
      <c r="AA133" s="179"/>
      <c r="AB133" s="179"/>
      <c r="AC133" s="179"/>
      <c r="AD133" s="179"/>
      <c r="AE133" s="179"/>
      <c r="AF133" s="179"/>
      <c r="AG133" s="179"/>
      <c r="AH133" s="179"/>
      <c r="AI133" s="179"/>
      <c r="AJ133" s="179"/>
      <c r="AK133" s="179"/>
      <c r="AL133" s="179"/>
      <c r="AM133" s="179"/>
      <c r="AN133" s="179"/>
      <c r="AO133" s="179"/>
      <c r="AP133" s="179"/>
      <c r="AQ133" s="179"/>
      <c r="AR133" s="179"/>
      <c r="AS133" s="179"/>
      <c r="AT133" s="179"/>
      <c r="AU133" s="179"/>
      <c r="AV133" s="179"/>
      <c r="AW133" s="179"/>
      <c r="AX133" s="179"/>
      <c r="AY133" s="179"/>
      <c r="AZ133" s="179"/>
      <c r="BA133" s="179"/>
      <c r="BB133" s="179"/>
      <c r="BC133" s="179"/>
      <c r="BD133" s="179"/>
      <c r="BE133" s="179"/>
      <c r="BF133" s="179"/>
      <c r="BG133" s="179"/>
      <c r="BH133" s="179"/>
      <c r="BI133" s="179"/>
      <c r="BJ133" s="179"/>
      <c r="BK133" s="179"/>
    </row>
    <row r="134" spans="1:63" x14ac:dyDescent="0.25">
      <c r="A134" s="143"/>
      <c r="B134" s="143"/>
      <c r="C134" s="169" t="s">
        <v>37</v>
      </c>
      <c r="D134" s="176"/>
      <c r="E134" s="143"/>
      <c r="F134" s="143"/>
      <c r="G134" s="194">
        <v>13.193665667613104</v>
      </c>
      <c r="H134" s="170"/>
      <c r="I134" s="170"/>
      <c r="J134" s="170"/>
      <c r="K134" s="170"/>
      <c r="L134" s="170"/>
      <c r="M134" s="170"/>
      <c r="N134" s="172"/>
      <c r="O134" s="171"/>
      <c r="P134" s="171"/>
      <c r="Q134" s="171"/>
      <c r="R134" s="171"/>
      <c r="S134" s="172"/>
      <c r="T134" s="172"/>
      <c r="U134" s="172"/>
      <c r="V134" s="172"/>
      <c r="W134" s="172"/>
      <c r="X134" s="172"/>
      <c r="Y134" s="172"/>
      <c r="Z134" s="172"/>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c r="BC134" s="173"/>
      <c r="BD134" s="173"/>
      <c r="BE134" s="173"/>
      <c r="BF134" s="173"/>
      <c r="BG134" s="173"/>
      <c r="BH134" s="173"/>
      <c r="BI134" s="173"/>
      <c r="BJ134" s="113"/>
      <c r="BK134" s="113"/>
    </row>
    <row r="135" spans="1:63" outlineLevel="1" x14ac:dyDescent="0.25">
      <c r="A135" s="143"/>
      <c r="B135" s="143"/>
      <c r="C135" s="143"/>
      <c r="D135" s="174" t="s">
        <v>0</v>
      </c>
      <c r="E135" s="143"/>
      <c r="F135" s="143"/>
      <c r="G135" s="42">
        <v>5.9020859814153441</v>
      </c>
      <c r="H135" s="170"/>
      <c r="I135" s="170"/>
      <c r="J135" s="170"/>
      <c r="K135" s="170"/>
      <c r="L135" s="170"/>
      <c r="M135" s="170"/>
      <c r="N135" s="172"/>
      <c r="O135" s="171"/>
      <c r="P135" s="171"/>
      <c r="Q135" s="171"/>
      <c r="R135" s="171"/>
      <c r="S135" s="172"/>
      <c r="T135" s="172"/>
      <c r="U135" s="172"/>
      <c r="V135" s="172"/>
      <c r="W135" s="172"/>
      <c r="X135" s="172"/>
      <c r="Y135" s="172"/>
      <c r="Z135" s="172"/>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c r="BC135" s="173"/>
      <c r="BD135" s="173"/>
      <c r="BE135" s="173"/>
      <c r="BF135" s="173"/>
      <c r="BG135" s="173"/>
      <c r="BH135" s="173"/>
      <c r="BI135" s="173"/>
      <c r="BJ135" s="113"/>
      <c r="BK135" s="113"/>
    </row>
    <row r="136" spans="1:63" outlineLevel="1" x14ac:dyDescent="0.25">
      <c r="A136" s="143"/>
      <c r="B136" s="143"/>
      <c r="C136" s="169"/>
      <c r="D136" s="174" t="s">
        <v>1</v>
      </c>
      <c r="E136" s="143"/>
      <c r="F136" s="143"/>
      <c r="G136" s="42">
        <v>-33.607398118534228</v>
      </c>
      <c r="H136" s="170"/>
      <c r="I136" s="170"/>
      <c r="J136" s="170"/>
      <c r="K136" s="170"/>
      <c r="L136" s="170"/>
      <c r="M136" s="170"/>
      <c r="N136" s="172"/>
      <c r="O136" s="171"/>
      <c r="P136" s="171"/>
      <c r="Q136" s="171"/>
      <c r="R136" s="171"/>
      <c r="S136" s="172"/>
      <c r="T136" s="172"/>
      <c r="U136" s="172"/>
      <c r="V136" s="172"/>
      <c r="W136" s="172"/>
      <c r="X136" s="172"/>
      <c r="Y136" s="172"/>
      <c r="Z136" s="172"/>
      <c r="AA136" s="173"/>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3"/>
      <c r="BC136" s="173"/>
      <c r="BD136" s="173"/>
      <c r="BE136" s="173"/>
      <c r="BF136" s="173"/>
      <c r="BG136" s="173"/>
      <c r="BH136" s="173"/>
      <c r="BI136" s="173"/>
      <c r="BJ136" s="113"/>
      <c r="BK136" s="113"/>
    </row>
    <row r="137" spans="1:63" outlineLevel="1" x14ac:dyDescent="0.25">
      <c r="A137" s="143"/>
      <c r="B137" s="143"/>
      <c r="C137" s="169"/>
      <c r="D137" s="174" t="s">
        <v>2</v>
      </c>
      <c r="E137" s="143"/>
      <c r="F137" s="143"/>
      <c r="G137" s="42">
        <v>-0.79973689317327668</v>
      </c>
      <c r="H137" s="170"/>
      <c r="I137" s="170"/>
      <c r="J137" s="170"/>
      <c r="K137" s="170"/>
      <c r="L137" s="170"/>
      <c r="M137" s="170"/>
      <c r="N137" s="172"/>
      <c r="O137" s="171"/>
      <c r="P137" s="171"/>
      <c r="Q137" s="171"/>
      <c r="R137" s="171"/>
      <c r="S137" s="172"/>
      <c r="T137" s="172"/>
      <c r="U137" s="172"/>
      <c r="V137" s="172"/>
      <c r="W137" s="172"/>
      <c r="X137" s="172"/>
      <c r="Y137" s="172"/>
      <c r="Z137" s="172"/>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c r="BC137" s="173"/>
      <c r="BD137" s="173"/>
      <c r="BE137" s="173"/>
      <c r="BF137" s="173"/>
      <c r="BG137" s="173"/>
      <c r="BH137" s="173"/>
      <c r="BI137" s="173"/>
      <c r="BJ137" s="113"/>
      <c r="BK137" s="113"/>
    </row>
    <row r="138" spans="1:63" outlineLevel="1" x14ac:dyDescent="0.25">
      <c r="A138" s="143"/>
      <c r="B138" s="143"/>
      <c r="C138" s="169"/>
      <c r="D138" s="174" t="s">
        <v>3</v>
      </c>
      <c r="E138" s="143"/>
      <c r="F138" s="143"/>
      <c r="G138" s="42">
        <v>0</v>
      </c>
      <c r="H138" s="170"/>
      <c r="I138" s="170"/>
      <c r="J138" s="170"/>
      <c r="K138" s="170"/>
      <c r="L138" s="170"/>
      <c r="M138" s="170"/>
      <c r="N138" s="172"/>
      <c r="O138" s="171"/>
      <c r="P138" s="171"/>
      <c r="Q138" s="171"/>
      <c r="R138" s="171"/>
      <c r="S138" s="172"/>
      <c r="T138" s="172"/>
      <c r="U138" s="172"/>
      <c r="V138" s="172"/>
      <c r="W138" s="172"/>
      <c r="X138" s="172"/>
      <c r="Y138" s="172"/>
      <c r="Z138" s="172"/>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c r="BC138" s="173"/>
      <c r="BD138" s="173"/>
      <c r="BE138" s="173"/>
      <c r="BF138" s="173"/>
      <c r="BG138" s="173"/>
      <c r="BH138" s="173"/>
      <c r="BI138" s="173"/>
      <c r="BJ138" s="113"/>
      <c r="BK138" s="113"/>
    </row>
    <row r="139" spans="1:63" outlineLevel="1" x14ac:dyDescent="0.25">
      <c r="A139" s="143"/>
      <c r="B139" s="143"/>
      <c r="C139" s="169"/>
      <c r="D139" s="174" t="s">
        <v>4</v>
      </c>
      <c r="E139" s="143"/>
      <c r="F139" s="143"/>
      <c r="G139" s="42">
        <v>0.52071566113552503</v>
      </c>
      <c r="H139" s="170"/>
      <c r="I139" s="170"/>
      <c r="J139" s="170"/>
      <c r="K139" s="170"/>
      <c r="L139" s="170"/>
      <c r="M139" s="170"/>
      <c r="N139" s="172"/>
      <c r="O139" s="171"/>
      <c r="P139" s="171"/>
      <c r="Q139" s="171"/>
      <c r="R139" s="171"/>
      <c r="S139" s="172"/>
      <c r="T139" s="172"/>
      <c r="U139" s="172"/>
      <c r="V139" s="172"/>
      <c r="W139" s="172"/>
      <c r="X139" s="172"/>
      <c r="Y139" s="172"/>
      <c r="Z139" s="172"/>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3"/>
      <c r="AY139" s="173"/>
      <c r="AZ139" s="173"/>
      <c r="BA139" s="173"/>
      <c r="BB139" s="173"/>
      <c r="BC139" s="173"/>
      <c r="BD139" s="173"/>
      <c r="BE139" s="173"/>
      <c r="BF139" s="173"/>
      <c r="BG139" s="173"/>
      <c r="BH139" s="173"/>
      <c r="BI139" s="173"/>
      <c r="BJ139" s="113"/>
      <c r="BK139" s="113"/>
    </row>
    <row r="140" spans="1:63" outlineLevel="1" x14ac:dyDescent="0.25">
      <c r="A140" s="143"/>
      <c r="B140" s="143"/>
      <c r="C140" s="169"/>
      <c r="D140" s="174" t="s">
        <v>5</v>
      </c>
      <c r="E140" s="143"/>
      <c r="F140" s="143"/>
      <c r="G140" s="42">
        <v>9.7688538395575737</v>
      </c>
      <c r="H140" s="170"/>
      <c r="I140" s="170"/>
      <c r="J140" s="170"/>
      <c r="K140" s="170"/>
      <c r="L140" s="170"/>
      <c r="M140" s="170"/>
      <c r="N140" s="172"/>
      <c r="O140" s="171"/>
      <c r="P140" s="171"/>
      <c r="Q140" s="171"/>
      <c r="R140" s="171"/>
      <c r="S140" s="172"/>
      <c r="T140" s="172"/>
      <c r="U140" s="172"/>
      <c r="V140" s="172"/>
      <c r="W140" s="172"/>
      <c r="X140" s="172"/>
      <c r="Y140" s="172"/>
      <c r="Z140" s="172"/>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c r="BJ140" s="113"/>
      <c r="BK140" s="113"/>
    </row>
    <row r="141" spans="1:63" outlineLevel="1" x14ac:dyDescent="0.25">
      <c r="A141" s="143"/>
      <c r="B141" s="143"/>
      <c r="C141" s="169"/>
      <c r="D141" s="174" t="s">
        <v>6</v>
      </c>
      <c r="E141" s="143"/>
      <c r="F141" s="143"/>
      <c r="G141" s="42">
        <v>-0.64485480278783802</v>
      </c>
      <c r="H141" s="170"/>
      <c r="I141" s="170"/>
      <c r="J141" s="170"/>
      <c r="K141" s="170"/>
      <c r="L141" s="170"/>
      <c r="M141" s="170"/>
      <c r="N141" s="172"/>
      <c r="O141" s="171"/>
      <c r="P141" s="171"/>
      <c r="Q141" s="171"/>
      <c r="R141" s="171"/>
      <c r="S141" s="172"/>
      <c r="T141" s="172"/>
      <c r="U141" s="172"/>
      <c r="V141" s="172"/>
      <c r="W141" s="172"/>
      <c r="X141" s="172"/>
      <c r="Y141" s="172"/>
      <c r="Z141" s="172"/>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173"/>
      <c r="AW141" s="173"/>
      <c r="AX141" s="173"/>
      <c r="AY141" s="173"/>
      <c r="AZ141" s="173"/>
      <c r="BA141" s="173"/>
      <c r="BB141" s="173"/>
      <c r="BC141" s="173"/>
      <c r="BD141" s="173"/>
      <c r="BE141" s="173"/>
      <c r="BF141" s="173"/>
      <c r="BG141" s="173"/>
      <c r="BH141" s="173"/>
      <c r="BI141" s="173"/>
      <c r="BJ141" s="113"/>
      <c r="BK141" s="113"/>
    </row>
    <row r="142" spans="1:63" outlineLevel="1" x14ac:dyDescent="0.25">
      <c r="A142" s="143"/>
      <c r="B142" s="143"/>
      <c r="C142" s="169"/>
      <c r="D142" s="174" t="s">
        <v>7</v>
      </c>
      <c r="E142" s="143"/>
      <c r="F142" s="143"/>
      <c r="G142" s="42">
        <v>26.225999999999999</v>
      </c>
      <c r="H142" s="170"/>
      <c r="I142" s="170"/>
      <c r="J142" s="170"/>
      <c r="K142" s="170"/>
      <c r="L142" s="170"/>
      <c r="M142" s="170"/>
      <c r="N142" s="172"/>
      <c r="O142" s="171"/>
      <c r="P142" s="171"/>
      <c r="Q142" s="171"/>
      <c r="R142" s="171"/>
      <c r="S142" s="172"/>
      <c r="T142" s="172"/>
      <c r="U142" s="172"/>
      <c r="V142" s="172"/>
      <c r="W142" s="172"/>
      <c r="X142" s="172"/>
      <c r="Y142" s="172"/>
      <c r="Z142" s="172"/>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c r="BB142" s="173"/>
      <c r="BC142" s="173"/>
      <c r="BD142" s="173"/>
      <c r="BE142" s="173"/>
      <c r="BF142" s="173"/>
      <c r="BG142" s="173"/>
      <c r="BH142" s="173"/>
      <c r="BI142" s="173"/>
      <c r="BJ142" s="113"/>
      <c r="BK142" s="113"/>
    </row>
    <row r="143" spans="1:63" outlineLevel="1" x14ac:dyDescent="0.25">
      <c r="A143" s="143"/>
      <c r="B143" s="143"/>
      <c r="C143" s="169"/>
      <c r="D143" s="174" t="s">
        <v>8</v>
      </c>
      <c r="E143" s="143"/>
      <c r="F143" s="143"/>
      <c r="G143" s="42">
        <v>5.8280000000000003</v>
      </c>
      <c r="H143" s="170"/>
      <c r="I143" s="170"/>
      <c r="J143" s="170"/>
      <c r="K143" s="170"/>
      <c r="L143" s="170"/>
      <c r="M143" s="170"/>
      <c r="N143" s="172"/>
      <c r="O143" s="171"/>
      <c r="P143" s="171"/>
      <c r="Q143" s="171"/>
      <c r="R143" s="171"/>
      <c r="S143" s="172"/>
      <c r="T143" s="172"/>
      <c r="U143" s="172"/>
      <c r="V143" s="172"/>
      <c r="W143" s="172"/>
      <c r="X143" s="172"/>
      <c r="Y143" s="172"/>
      <c r="Z143" s="172"/>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c r="BC143" s="173"/>
      <c r="BD143" s="173"/>
      <c r="BE143" s="173"/>
      <c r="BF143" s="173"/>
      <c r="BG143" s="173"/>
      <c r="BH143" s="173"/>
      <c r="BI143" s="173"/>
      <c r="BJ143" s="113"/>
      <c r="BK143" s="113"/>
    </row>
    <row r="144" spans="1:63" outlineLevel="1" x14ac:dyDescent="0.25">
      <c r="A144" s="143"/>
      <c r="B144" s="143"/>
      <c r="C144" s="169"/>
      <c r="D144" s="174" t="s">
        <v>14</v>
      </c>
      <c r="E144" s="143"/>
      <c r="F144" s="143"/>
      <c r="G144" s="42">
        <v>0</v>
      </c>
      <c r="H144" s="170"/>
      <c r="I144" s="170"/>
      <c r="J144" s="170"/>
      <c r="K144" s="170"/>
      <c r="L144" s="170"/>
      <c r="M144" s="170"/>
      <c r="N144" s="172"/>
      <c r="O144" s="171"/>
      <c r="P144" s="171"/>
      <c r="Q144" s="171"/>
      <c r="R144" s="171"/>
      <c r="S144" s="172"/>
      <c r="T144" s="172"/>
      <c r="U144" s="172"/>
      <c r="V144" s="172"/>
      <c r="W144" s="172"/>
      <c r="X144" s="172"/>
      <c r="Y144" s="172"/>
      <c r="Z144" s="172"/>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c r="BC144" s="173"/>
      <c r="BD144" s="173"/>
      <c r="BE144" s="173"/>
      <c r="BF144" s="173"/>
      <c r="BG144" s="173"/>
      <c r="BH144" s="173"/>
      <c r="BI144" s="173"/>
      <c r="BJ144" s="113"/>
      <c r="BK144" s="113"/>
    </row>
    <row r="145" spans="1:63" outlineLevel="1" x14ac:dyDescent="0.25">
      <c r="A145" s="143"/>
      <c r="B145" s="143"/>
      <c r="C145" s="169"/>
      <c r="D145" s="174">
        <v>0</v>
      </c>
      <c r="E145" s="143"/>
      <c r="F145" s="143"/>
      <c r="G145" s="42">
        <v>0</v>
      </c>
      <c r="H145" s="170"/>
      <c r="I145" s="170"/>
      <c r="J145" s="170"/>
      <c r="K145" s="170"/>
      <c r="L145" s="170"/>
      <c r="M145" s="170"/>
      <c r="N145" s="172"/>
      <c r="O145" s="171"/>
      <c r="P145" s="171"/>
      <c r="Q145" s="171"/>
      <c r="R145" s="171"/>
      <c r="S145" s="172"/>
      <c r="T145" s="172"/>
      <c r="U145" s="172"/>
      <c r="V145" s="172"/>
      <c r="W145" s="172"/>
      <c r="X145" s="172"/>
      <c r="Y145" s="172"/>
      <c r="Z145" s="172"/>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13"/>
      <c r="BK145" s="113"/>
    </row>
    <row r="146" spans="1:63" outlineLevel="1" x14ac:dyDescent="0.25">
      <c r="A146" s="143"/>
      <c r="B146" s="143"/>
      <c r="C146" s="169"/>
      <c r="D146" s="174">
        <v>0</v>
      </c>
      <c r="E146" s="143"/>
      <c r="F146" s="143"/>
      <c r="G146" s="42">
        <v>0</v>
      </c>
      <c r="H146" s="170"/>
      <c r="I146" s="170"/>
      <c r="J146" s="170"/>
      <c r="K146" s="170"/>
      <c r="L146" s="170"/>
      <c r="M146" s="170"/>
      <c r="N146" s="172"/>
      <c r="O146" s="171"/>
      <c r="P146" s="171"/>
      <c r="Q146" s="171"/>
      <c r="R146" s="171"/>
      <c r="S146" s="172"/>
      <c r="T146" s="172"/>
      <c r="U146" s="172"/>
      <c r="V146" s="172"/>
      <c r="W146" s="172"/>
      <c r="X146" s="172"/>
      <c r="Y146" s="172"/>
      <c r="Z146" s="172"/>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c r="BC146" s="173"/>
      <c r="BD146" s="173"/>
      <c r="BE146" s="173"/>
      <c r="BF146" s="173"/>
      <c r="BG146" s="173"/>
      <c r="BH146" s="173"/>
      <c r="BI146" s="173"/>
      <c r="BJ146" s="113"/>
      <c r="BK146" s="113"/>
    </row>
    <row r="147" spans="1:63" outlineLevel="1" x14ac:dyDescent="0.25">
      <c r="A147" s="143"/>
      <c r="B147" s="143"/>
      <c r="C147" s="169"/>
      <c r="D147" s="174">
        <v>0</v>
      </c>
      <c r="E147" s="143"/>
      <c r="F147" s="143"/>
      <c r="G147" s="42">
        <v>0</v>
      </c>
      <c r="H147" s="170"/>
      <c r="I147" s="170"/>
      <c r="J147" s="170"/>
      <c r="K147" s="170"/>
      <c r="L147" s="170"/>
      <c r="M147" s="170"/>
      <c r="N147" s="172"/>
      <c r="O147" s="171"/>
      <c r="P147" s="171"/>
      <c r="Q147" s="171"/>
      <c r="R147" s="171"/>
      <c r="S147" s="172"/>
      <c r="T147" s="172"/>
      <c r="U147" s="172"/>
      <c r="V147" s="172"/>
      <c r="W147" s="172"/>
      <c r="X147" s="172"/>
      <c r="Y147" s="172"/>
      <c r="Z147" s="172"/>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c r="BC147" s="173"/>
      <c r="BD147" s="173"/>
      <c r="BE147" s="173"/>
      <c r="BF147" s="173"/>
      <c r="BG147" s="173"/>
      <c r="BH147" s="173"/>
      <c r="BI147" s="173"/>
      <c r="BJ147" s="113"/>
      <c r="BK147" s="113"/>
    </row>
    <row r="148" spans="1:63" outlineLevel="1" x14ac:dyDescent="0.25">
      <c r="A148" s="143"/>
      <c r="B148" s="143"/>
      <c r="C148" s="169"/>
      <c r="D148" s="174">
        <v>0</v>
      </c>
      <c r="E148" s="143"/>
      <c r="F148" s="143"/>
      <c r="G148" s="42">
        <v>0</v>
      </c>
      <c r="H148" s="170"/>
      <c r="I148" s="170"/>
      <c r="J148" s="170"/>
      <c r="K148" s="170"/>
      <c r="L148" s="170"/>
      <c r="M148" s="170"/>
      <c r="N148" s="172"/>
      <c r="O148" s="171"/>
      <c r="P148" s="171"/>
      <c r="Q148" s="171"/>
      <c r="R148" s="171"/>
      <c r="S148" s="172"/>
      <c r="T148" s="172"/>
      <c r="U148" s="172"/>
      <c r="V148" s="172"/>
      <c r="W148" s="172"/>
      <c r="X148" s="172"/>
      <c r="Y148" s="172"/>
      <c r="Z148" s="172"/>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c r="BC148" s="173"/>
      <c r="BD148" s="173"/>
      <c r="BE148" s="173"/>
      <c r="BF148" s="173"/>
      <c r="BG148" s="173"/>
      <c r="BH148" s="173"/>
      <c r="BI148" s="173"/>
      <c r="BJ148" s="113"/>
      <c r="BK148" s="113"/>
    </row>
    <row r="149" spans="1:63" outlineLevel="1" x14ac:dyDescent="0.25">
      <c r="A149" s="143"/>
      <c r="B149" s="143"/>
      <c r="C149" s="169"/>
      <c r="D149" s="174">
        <v>0</v>
      </c>
      <c r="E149" s="143"/>
      <c r="F149" s="143"/>
      <c r="G149" s="42">
        <v>0</v>
      </c>
      <c r="H149" s="170"/>
      <c r="I149" s="170"/>
      <c r="J149" s="170"/>
      <c r="K149" s="170"/>
      <c r="L149" s="170"/>
      <c r="M149" s="170"/>
      <c r="N149" s="172"/>
      <c r="O149" s="171"/>
      <c r="P149" s="171"/>
      <c r="Q149" s="171"/>
      <c r="R149" s="171"/>
      <c r="S149" s="172"/>
      <c r="T149" s="172"/>
      <c r="U149" s="172"/>
      <c r="V149" s="172"/>
      <c r="W149" s="172"/>
      <c r="X149" s="172"/>
      <c r="Y149" s="172"/>
      <c r="Z149" s="172"/>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c r="BA149" s="173"/>
      <c r="BB149" s="173"/>
      <c r="BC149" s="173"/>
      <c r="BD149" s="173"/>
      <c r="BE149" s="173"/>
      <c r="BF149" s="173"/>
      <c r="BG149" s="173"/>
      <c r="BH149" s="173"/>
      <c r="BI149" s="173"/>
      <c r="BJ149" s="113"/>
      <c r="BK149" s="113"/>
    </row>
    <row r="150" spans="1:63" outlineLevel="1" x14ac:dyDescent="0.25">
      <c r="A150" s="143"/>
      <c r="B150" s="143"/>
      <c r="C150" s="169"/>
      <c r="D150" s="174">
        <v>0</v>
      </c>
      <c r="E150" s="143"/>
      <c r="F150" s="143"/>
      <c r="G150" s="42">
        <v>0</v>
      </c>
      <c r="H150" s="170"/>
      <c r="I150" s="170"/>
      <c r="J150" s="170"/>
      <c r="K150" s="170"/>
      <c r="L150" s="170"/>
      <c r="M150" s="170"/>
      <c r="N150" s="172"/>
      <c r="O150" s="171"/>
      <c r="P150" s="171"/>
      <c r="Q150" s="171"/>
      <c r="R150" s="171"/>
      <c r="S150" s="172"/>
      <c r="T150" s="172"/>
      <c r="U150" s="172"/>
      <c r="V150" s="172"/>
      <c r="W150" s="172"/>
      <c r="X150" s="172"/>
      <c r="Y150" s="172"/>
      <c r="Z150" s="172"/>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173"/>
      <c r="AW150" s="173"/>
      <c r="AX150" s="173"/>
      <c r="AY150" s="173"/>
      <c r="AZ150" s="173"/>
      <c r="BA150" s="173"/>
      <c r="BB150" s="173"/>
      <c r="BC150" s="173"/>
      <c r="BD150" s="173"/>
      <c r="BE150" s="173"/>
      <c r="BF150" s="173"/>
      <c r="BG150" s="173"/>
      <c r="BH150" s="173"/>
      <c r="BI150" s="173"/>
      <c r="BJ150" s="113"/>
      <c r="BK150" s="113"/>
    </row>
    <row r="151" spans="1:63" outlineLevel="1" x14ac:dyDescent="0.25">
      <c r="A151" s="143"/>
      <c r="B151" s="143"/>
      <c r="C151" s="169"/>
      <c r="D151" s="174">
        <v>0</v>
      </c>
      <c r="E151" s="143"/>
      <c r="F151" s="143"/>
      <c r="G151" s="42">
        <v>0</v>
      </c>
      <c r="H151" s="170"/>
      <c r="I151" s="170"/>
      <c r="J151" s="170"/>
      <c r="K151" s="170"/>
      <c r="L151" s="170"/>
      <c r="M151" s="170"/>
      <c r="N151" s="172"/>
      <c r="O151" s="171"/>
      <c r="P151" s="171"/>
      <c r="Q151" s="171"/>
      <c r="R151" s="171"/>
      <c r="S151" s="172"/>
      <c r="T151" s="172"/>
      <c r="U151" s="172"/>
      <c r="V151" s="172"/>
      <c r="W151" s="172"/>
      <c r="X151" s="172"/>
      <c r="Y151" s="172"/>
      <c r="Z151" s="172"/>
      <c r="AA151" s="173"/>
      <c r="AB151" s="173"/>
      <c r="AC151" s="173"/>
      <c r="AD151" s="173"/>
      <c r="AE151" s="173"/>
      <c r="AF151" s="173"/>
      <c r="AG151" s="173"/>
      <c r="AH151" s="173"/>
      <c r="AI151" s="173"/>
      <c r="AJ151" s="173"/>
      <c r="AK151" s="173"/>
      <c r="AL151" s="173"/>
      <c r="AM151" s="173"/>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13"/>
      <c r="BK151" s="113"/>
    </row>
    <row r="152" spans="1:63" outlineLevel="1" x14ac:dyDescent="0.25">
      <c r="A152" s="143"/>
      <c r="B152" s="143"/>
      <c r="C152" s="169"/>
      <c r="D152" s="174">
        <v>0</v>
      </c>
      <c r="E152" s="143"/>
      <c r="F152" s="143"/>
      <c r="G152" s="42">
        <v>0</v>
      </c>
      <c r="H152" s="170"/>
      <c r="I152" s="170"/>
      <c r="J152" s="170"/>
      <c r="K152" s="170"/>
      <c r="L152" s="170"/>
      <c r="M152" s="170"/>
      <c r="N152" s="172"/>
      <c r="O152" s="171"/>
      <c r="P152" s="171"/>
      <c r="Q152" s="171"/>
      <c r="R152" s="171"/>
      <c r="S152" s="172"/>
      <c r="T152" s="172"/>
      <c r="U152" s="172"/>
      <c r="V152" s="172"/>
      <c r="W152" s="172"/>
      <c r="X152" s="172"/>
      <c r="Y152" s="172"/>
      <c r="Z152" s="172"/>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173"/>
      <c r="AW152" s="173"/>
      <c r="AX152" s="173"/>
      <c r="AY152" s="173"/>
      <c r="AZ152" s="173"/>
      <c r="BA152" s="173"/>
      <c r="BB152" s="173"/>
      <c r="BC152" s="173"/>
      <c r="BD152" s="173"/>
      <c r="BE152" s="173"/>
      <c r="BF152" s="173"/>
      <c r="BG152" s="173"/>
      <c r="BH152" s="173"/>
      <c r="BI152" s="173"/>
      <c r="BJ152" s="113"/>
      <c r="BK152" s="113"/>
    </row>
    <row r="153" spans="1:63" outlineLevel="1" x14ac:dyDescent="0.25">
      <c r="A153" s="143"/>
      <c r="B153" s="143"/>
      <c r="C153" s="169"/>
      <c r="D153" s="174">
        <v>0</v>
      </c>
      <c r="E153" s="143"/>
      <c r="F153" s="143"/>
      <c r="G153" s="42">
        <v>0</v>
      </c>
      <c r="H153" s="170"/>
      <c r="I153" s="170"/>
      <c r="J153" s="170"/>
      <c r="K153" s="170"/>
      <c r="L153" s="170"/>
      <c r="M153" s="170"/>
      <c r="N153" s="172"/>
      <c r="O153" s="171"/>
      <c r="P153" s="171"/>
      <c r="Q153" s="171"/>
      <c r="R153" s="171"/>
      <c r="S153" s="172"/>
      <c r="T153" s="172"/>
      <c r="U153" s="172"/>
      <c r="V153" s="172"/>
      <c r="W153" s="172"/>
      <c r="X153" s="172"/>
      <c r="Y153" s="172"/>
      <c r="Z153" s="172"/>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3"/>
      <c r="AY153" s="173"/>
      <c r="AZ153" s="173"/>
      <c r="BA153" s="173"/>
      <c r="BB153" s="173"/>
      <c r="BC153" s="173"/>
      <c r="BD153" s="173"/>
      <c r="BE153" s="173"/>
      <c r="BF153" s="173"/>
      <c r="BG153" s="173"/>
      <c r="BH153" s="173"/>
      <c r="BI153" s="173"/>
      <c r="BJ153" s="113"/>
      <c r="BK153" s="113"/>
    </row>
    <row r="154" spans="1:63" outlineLevel="1" x14ac:dyDescent="0.25">
      <c r="A154" s="143"/>
      <c r="B154" s="143"/>
      <c r="C154" s="169"/>
      <c r="D154" s="174">
        <v>0</v>
      </c>
      <c r="E154" s="143"/>
      <c r="F154" s="143"/>
      <c r="G154" s="42">
        <v>0</v>
      </c>
      <c r="H154" s="170"/>
      <c r="I154" s="170"/>
      <c r="J154" s="170"/>
      <c r="K154" s="170"/>
      <c r="L154" s="170"/>
      <c r="M154" s="170"/>
      <c r="N154" s="172"/>
      <c r="O154" s="171"/>
      <c r="P154" s="171"/>
      <c r="Q154" s="171"/>
      <c r="R154" s="171"/>
      <c r="S154" s="172"/>
      <c r="T154" s="172"/>
      <c r="U154" s="172"/>
      <c r="V154" s="172"/>
      <c r="W154" s="172"/>
      <c r="X154" s="172"/>
      <c r="Y154" s="172"/>
      <c r="Z154" s="172"/>
      <c r="AA154" s="173"/>
      <c r="AB154" s="173"/>
      <c r="AC154" s="173"/>
      <c r="AD154" s="173"/>
      <c r="AE154" s="173"/>
      <c r="AF154" s="173"/>
      <c r="AG154" s="173"/>
      <c r="AH154" s="173"/>
      <c r="AI154" s="173"/>
      <c r="AJ154" s="173"/>
      <c r="AK154" s="173"/>
      <c r="AL154" s="173"/>
      <c r="AM154" s="173"/>
      <c r="AN154" s="173"/>
      <c r="AO154" s="173"/>
      <c r="AP154" s="173"/>
      <c r="AQ154" s="173"/>
      <c r="AR154" s="173"/>
      <c r="AS154" s="173"/>
      <c r="AT154" s="173"/>
      <c r="AU154" s="173"/>
      <c r="AV154" s="173"/>
      <c r="AW154" s="173"/>
      <c r="AX154" s="173"/>
      <c r="AY154" s="173"/>
      <c r="AZ154" s="173"/>
      <c r="BA154" s="173"/>
      <c r="BB154" s="173"/>
      <c r="BC154" s="173"/>
      <c r="BD154" s="173"/>
      <c r="BE154" s="173"/>
      <c r="BF154" s="173"/>
      <c r="BG154" s="173"/>
      <c r="BH154" s="173"/>
      <c r="BI154" s="173"/>
      <c r="BJ154" s="113"/>
      <c r="BK154" s="113"/>
    </row>
    <row r="155" spans="1:63" outlineLevel="1" x14ac:dyDescent="0.25">
      <c r="A155" s="143"/>
      <c r="B155" s="143"/>
      <c r="C155" s="169"/>
      <c r="D155" s="174">
        <v>0</v>
      </c>
      <c r="E155" s="143"/>
      <c r="F155" s="143"/>
      <c r="G155" s="42">
        <v>0</v>
      </c>
      <c r="H155" s="170"/>
      <c r="I155" s="170"/>
      <c r="J155" s="170"/>
      <c r="K155" s="170"/>
      <c r="L155" s="170"/>
      <c r="M155" s="170"/>
      <c r="N155" s="172"/>
      <c r="O155" s="171"/>
      <c r="P155" s="171"/>
      <c r="Q155" s="171"/>
      <c r="R155" s="171"/>
      <c r="S155" s="172"/>
      <c r="T155" s="172"/>
      <c r="U155" s="172"/>
      <c r="V155" s="172"/>
      <c r="W155" s="172"/>
      <c r="X155" s="172"/>
      <c r="Y155" s="172"/>
      <c r="Z155" s="172"/>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3"/>
      <c r="AY155" s="173"/>
      <c r="AZ155" s="173"/>
      <c r="BA155" s="173"/>
      <c r="BB155" s="173"/>
      <c r="BC155" s="173"/>
      <c r="BD155" s="173"/>
      <c r="BE155" s="173"/>
      <c r="BF155" s="173"/>
      <c r="BG155" s="173"/>
      <c r="BH155" s="173"/>
      <c r="BI155" s="173"/>
      <c r="BJ155" s="113"/>
      <c r="BK155" s="113"/>
    </row>
    <row r="156" spans="1:63" outlineLevel="1" x14ac:dyDescent="0.25">
      <c r="A156" s="143"/>
      <c r="B156" s="143"/>
      <c r="C156" s="169"/>
      <c r="D156" s="174">
        <v>0</v>
      </c>
      <c r="E156" s="143"/>
      <c r="F156" s="143"/>
      <c r="G156" s="42">
        <v>0</v>
      </c>
      <c r="H156" s="170"/>
      <c r="I156" s="170"/>
      <c r="J156" s="170"/>
      <c r="K156" s="170"/>
      <c r="L156" s="170"/>
      <c r="M156" s="170"/>
      <c r="N156" s="172"/>
      <c r="O156" s="171"/>
      <c r="P156" s="171"/>
      <c r="Q156" s="171"/>
      <c r="R156" s="171"/>
      <c r="S156" s="172"/>
      <c r="T156" s="172"/>
      <c r="U156" s="172"/>
      <c r="V156" s="172"/>
      <c r="W156" s="172"/>
      <c r="X156" s="172"/>
      <c r="Y156" s="172"/>
      <c r="Z156" s="172"/>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c r="BC156" s="173"/>
      <c r="BD156" s="173"/>
      <c r="BE156" s="173"/>
      <c r="BF156" s="173"/>
      <c r="BG156" s="173"/>
      <c r="BH156" s="173"/>
      <c r="BI156" s="173"/>
      <c r="BJ156" s="113"/>
      <c r="BK156" s="113"/>
    </row>
    <row r="157" spans="1:63" outlineLevel="1" x14ac:dyDescent="0.25">
      <c r="A157" s="143"/>
      <c r="B157" s="143"/>
      <c r="C157" s="169"/>
      <c r="D157" s="174">
        <v>0</v>
      </c>
      <c r="E157" s="143"/>
      <c r="F157" s="143"/>
      <c r="G157" s="42">
        <v>0</v>
      </c>
      <c r="H157" s="170"/>
      <c r="I157" s="170"/>
      <c r="J157" s="170"/>
      <c r="K157" s="170"/>
      <c r="L157" s="170"/>
      <c r="M157" s="170"/>
      <c r="N157" s="172"/>
      <c r="O157" s="171"/>
      <c r="P157" s="171"/>
      <c r="Q157" s="171"/>
      <c r="R157" s="171"/>
      <c r="S157" s="172"/>
      <c r="T157" s="172"/>
      <c r="U157" s="172"/>
      <c r="V157" s="172"/>
      <c r="W157" s="172"/>
      <c r="X157" s="172"/>
      <c r="Y157" s="172"/>
      <c r="Z157" s="172"/>
      <c r="AA157" s="173"/>
      <c r="AB157" s="173"/>
      <c r="AC157" s="173"/>
      <c r="AD157" s="173"/>
      <c r="AE157" s="173"/>
      <c r="AF157" s="173"/>
      <c r="AG157" s="173"/>
      <c r="AH157" s="173"/>
      <c r="AI157" s="173"/>
      <c r="AJ157" s="173"/>
      <c r="AK157" s="173"/>
      <c r="AL157" s="173"/>
      <c r="AM157" s="173"/>
      <c r="AN157" s="173"/>
      <c r="AO157" s="173"/>
      <c r="AP157" s="173"/>
      <c r="AQ157" s="173"/>
      <c r="AR157" s="173"/>
      <c r="AS157" s="173"/>
      <c r="AT157" s="173"/>
      <c r="AU157" s="173"/>
      <c r="AV157" s="173"/>
      <c r="AW157" s="173"/>
      <c r="AX157" s="173"/>
      <c r="AY157" s="173"/>
      <c r="AZ157" s="173"/>
      <c r="BA157" s="173"/>
      <c r="BB157" s="173"/>
      <c r="BC157" s="173"/>
      <c r="BD157" s="173"/>
      <c r="BE157" s="173"/>
      <c r="BF157" s="173"/>
      <c r="BG157" s="173"/>
      <c r="BH157" s="173"/>
      <c r="BI157" s="173"/>
      <c r="BJ157" s="113"/>
      <c r="BK157" s="113"/>
    </row>
    <row r="158" spans="1:63" outlineLevel="1" x14ac:dyDescent="0.25">
      <c r="A158" s="143"/>
      <c r="B158" s="143"/>
      <c r="C158" s="169"/>
      <c r="D158" s="174">
        <v>0</v>
      </c>
      <c r="E158" s="143"/>
      <c r="F158" s="143"/>
      <c r="G158" s="42">
        <v>0</v>
      </c>
      <c r="H158" s="170"/>
      <c r="I158" s="170"/>
      <c r="J158" s="170"/>
      <c r="K158" s="170"/>
      <c r="L158" s="170"/>
      <c r="M158" s="170"/>
      <c r="N158" s="172"/>
      <c r="O158" s="171"/>
      <c r="P158" s="171"/>
      <c r="Q158" s="171"/>
      <c r="R158" s="171"/>
      <c r="S158" s="172"/>
      <c r="T158" s="172"/>
      <c r="U158" s="172"/>
      <c r="V158" s="172"/>
      <c r="W158" s="172"/>
      <c r="X158" s="172"/>
      <c r="Y158" s="172"/>
      <c r="Z158" s="172"/>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c r="AV158" s="173"/>
      <c r="AW158" s="173"/>
      <c r="AX158" s="173"/>
      <c r="AY158" s="173"/>
      <c r="AZ158" s="173"/>
      <c r="BA158" s="173"/>
      <c r="BB158" s="173"/>
      <c r="BC158" s="173"/>
      <c r="BD158" s="173"/>
      <c r="BE158" s="173"/>
      <c r="BF158" s="173"/>
      <c r="BG158" s="173"/>
      <c r="BH158" s="173"/>
      <c r="BI158" s="173"/>
      <c r="BJ158" s="113"/>
      <c r="BK158" s="113"/>
    </row>
    <row r="159" spans="1:63" outlineLevel="1" x14ac:dyDescent="0.25">
      <c r="A159" s="143"/>
      <c r="B159" s="143"/>
      <c r="C159" s="169"/>
      <c r="D159" s="174">
        <v>0</v>
      </c>
      <c r="E159" s="143"/>
      <c r="F159" s="143"/>
      <c r="G159" s="42">
        <v>0</v>
      </c>
      <c r="H159" s="170"/>
      <c r="I159" s="170"/>
      <c r="J159" s="170"/>
      <c r="K159" s="170"/>
      <c r="L159" s="170"/>
      <c r="M159" s="170"/>
      <c r="N159" s="172"/>
      <c r="O159" s="171"/>
      <c r="P159" s="171"/>
      <c r="Q159" s="171"/>
      <c r="R159" s="171"/>
      <c r="S159" s="172"/>
      <c r="T159" s="172"/>
      <c r="U159" s="172"/>
      <c r="V159" s="172"/>
      <c r="W159" s="172"/>
      <c r="X159" s="172"/>
      <c r="Y159" s="172"/>
      <c r="Z159" s="172"/>
      <c r="AA159" s="173"/>
      <c r="AB159" s="173"/>
      <c r="AC159" s="173"/>
      <c r="AD159" s="173"/>
      <c r="AE159" s="173"/>
      <c r="AF159" s="173"/>
      <c r="AG159" s="173"/>
      <c r="AH159" s="173"/>
      <c r="AI159" s="173"/>
      <c r="AJ159" s="173"/>
      <c r="AK159" s="173"/>
      <c r="AL159" s="173"/>
      <c r="AM159" s="173"/>
      <c r="AN159" s="173"/>
      <c r="AO159" s="173"/>
      <c r="AP159" s="173"/>
      <c r="AQ159" s="173"/>
      <c r="AR159" s="173"/>
      <c r="AS159" s="173"/>
      <c r="AT159" s="173"/>
      <c r="AU159" s="173"/>
      <c r="AV159" s="173"/>
      <c r="AW159" s="173"/>
      <c r="AX159" s="173"/>
      <c r="AY159" s="173"/>
      <c r="AZ159" s="173"/>
      <c r="BA159" s="173"/>
      <c r="BB159" s="173"/>
      <c r="BC159" s="173"/>
      <c r="BD159" s="173"/>
      <c r="BE159" s="173"/>
      <c r="BF159" s="173"/>
      <c r="BG159" s="173"/>
      <c r="BH159" s="173"/>
      <c r="BI159" s="173"/>
      <c r="BJ159" s="113"/>
      <c r="BK159" s="113"/>
    </row>
    <row r="160" spans="1:63" outlineLevel="1" x14ac:dyDescent="0.25">
      <c r="A160" s="143"/>
      <c r="B160" s="143"/>
      <c r="C160" s="169"/>
      <c r="D160" s="174">
        <v>0</v>
      </c>
      <c r="E160" s="143"/>
      <c r="F160" s="143"/>
      <c r="G160" s="42">
        <v>0</v>
      </c>
      <c r="H160" s="170"/>
      <c r="I160" s="170"/>
      <c r="J160" s="170"/>
      <c r="K160" s="170"/>
      <c r="L160" s="170"/>
      <c r="M160" s="170"/>
      <c r="N160" s="172"/>
      <c r="O160" s="171"/>
      <c r="P160" s="171"/>
      <c r="Q160" s="171"/>
      <c r="R160" s="171"/>
      <c r="S160" s="172"/>
      <c r="T160" s="172"/>
      <c r="U160" s="172"/>
      <c r="V160" s="172"/>
      <c r="W160" s="172"/>
      <c r="X160" s="172"/>
      <c r="Y160" s="172"/>
      <c r="Z160" s="172"/>
      <c r="AA160" s="173"/>
      <c r="AB160" s="173"/>
      <c r="AC160" s="173"/>
      <c r="AD160" s="173"/>
      <c r="AE160" s="173"/>
      <c r="AF160" s="173"/>
      <c r="AG160" s="173"/>
      <c r="AH160" s="173"/>
      <c r="AI160" s="173"/>
      <c r="AJ160" s="173"/>
      <c r="AK160" s="173"/>
      <c r="AL160" s="173"/>
      <c r="AM160" s="173"/>
      <c r="AN160" s="173"/>
      <c r="AO160" s="173"/>
      <c r="AP160" s="173"/>
      <c r="AQ160" s="173"/>
      <c r="AR160" s="173"/>
      <c r="AS160" s="173"/>
      <c r="AT160" s="173"/>
      <c r="AU160" s="173"/>
      <c r="AV160" s="173"/>
      <c r="AW160" s="173"/>
      <c r="AX160" s="173"/>
      <c r="AY160" s="173"/>
      <c r="AZ160" s="173"/>
      <c r="BA160" s="173"/>
      <c r="BB160" s="173"/>
      <c r="BC160" s="173"/>
      <c r="BD160" s="173"/>
      <c r="BE160" s="173"/>
      <c r="BF160" s="173"/>
      <c r="BG160" s="173"/>
      <c r="BH160" s="173"/>
      <c r="BI160" s="173"/>
      <c r="BJ160" s="113"/>
      <c r="BK160" s="113"/>
    </row>
    <row r="161" spans="1:63" outlineLevel="1" x14ac:dyDescent="0.25">
      <c r="A161" s="143"/>
      <c r="B161" s="143"/>
      <c r="C161" s="169"/>
      <c r="D161" s="174">
        <v>0</v>
      </c>
      <c r="E161" s="143"/>
      <c r="F161" s="143"/>
      <c r="G161" s="42">
        <v>0</v>
      </c>
      <c r="H161" s="170"/>
      <c r="I161" s="170"/>
      <c r="J161" s="170"/>
      <c r="K161" s="170"/>
      <c r="L161" s="170"/>
      <c r="M161" s="170"/>
      <c r="N161" s="172"/>
      <c r="O161" s="171"/>
      <c r="P161" s="171"/>
      <c r="Q161" s="171"/>
      <c r="R161" s="171"/>
      <c r="S161" s="172"/>
      <c r="T161" s="172"/>
      <c r="U161" s="172"/>
      <c r="V161" s="172"/>
      <c r="W161" s="172"/>
      <c r="X161" s="172"/>
      <c r="Y161" s="172"/>
      <c r="Z161" s="172"/>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c r="AV161" s="173"/>
      <c r="AW161" s="173"/>
      <c r="AX161" s="173"/>
      <c r="AY161" s="173"/>
      <c r="AZ161" s="173"/>
      <c r="BA161" s="173"/>
      <c r="BB161" s="173"/>
      <c r="BC161" s="173"/>
      <c r="BD161" s="173"/>
      <c r="BE161" s="173"/>
      <c r="BF161" s="173"/>
      <c r="BG161" s="173"/>
      <c r="BH161" s="173"/>
      <c r="BI161" s="173"/>
      <c r="BJ161" s="113"/>
      <c r="BK161" s="113"/>
    </row>
    <row r="162" spans="1:63" outlineLevel="1" x14ac:dyDescent="0.25">
      <c r="A162" s="143"/>
      <c r="B162" s="143"/>
      <c r="C162" s="169"/>
      <c r="D162" s="174">
        <v>0</v>
      </c>
      <c r="E162" s="143"/>
      <c r="F162" s="143"/>
      <c r="G162" s="42">
        <v>0</v>
      </c>
      <c r="H162" s="170"/>
      <c r="I162" s="170"/>
      <c r="J162" s="170"/>
      <c r="K162" s="170"/>
      <c r="L162" s="170"/>
      <c r="M162" s="170"/>
      <c r="N162" s="172"/>
      <c r="O162" s="171"/>
      <c r="P162" s="171"/>
      <c r="Q162" s="171"/>
      <c r="R162" s="171"/>
      <c r="S162" s="172"/>
      <c r="T162" s="172"/>
      <c r="U162" s="172"/>
      <c r="V162" s="172"/>
      <c r="W162" s="172"/>
      <c r="X162" s="172"/>
      <c r="Y162" s="172"/>
      <c r="Z162" s="172"/>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c r="AV162" s="173"/>
      <c r="AW162" s="173"/>
      <c r="AX162" s="173"/>
      <c r="AY162" s="173"/>
      <c r="AZ162" s="173"/>
      <c r="BA162" s="173"/>
      <c r="BB162" s="173"/>
      <c r="BC162" s="173"/>
      <c r="BD162" s="173"/>
      <c r="BE162" s="173"/>
      <c r="BF162" s="173"/>
      <c r="BG162" s="173"/>
      <c r="BH162" s="173"/>
      <c r="BI162" s="173"/>
      <c r="BJ162" s="113"/>
      <c r="BK162" s="113"/>
    </row>
    <row r="163" spans="1:63" outlineLevel="1" x14ac:dyDescent="0.25">
      <c r="A163" s="143"/>
      <c r="B163" s="143"/>
      <c r="C163" s="169"/>
      <c r="D163" s="174">
        <v>0</v>
      </c>
      <c r="E163" s="143"/>
      <c r="F163" s="143"/>
      <c r="G163" s="42">
        <v>0</v>
      </c>
      <c r="H163" s="170"/>
      <c r="I163" s="170"/>
      <c r="J163" s="170"/>
      <c r="K163" s="170"/>
      <c r="L163" s="170"/>
      <c r="M163" s="170"/>
      <c r="N163" s="172"/>
      <c r="O163" s="171"/>
      <c r="P163" s="171"/>
      <c r="Q163" s="171"/>
      <c r="R163" s="171"/>
      <c r="S163" s="172"/>
      <c r="T163" s="172"/>
      <c r="U163" s="172"/>
      <c r="V163" s="172"/>
      <c r="W163" s="172"/>
      <c r="X163" s="172"/>
      <c r="Y163" s="172"/>
      <c r="Z163" s="172"/>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c r="AV163" s="173"/>
      <c r="AW163" s="173"/>
      <c r="AX163" s="173"/>
      <c r="AY163" s="173"/>
      <c r="AZ163" s="173"/>
      <c r="BA163" s="173"/>
      <c r="BB163" s="173"/>
      <c r="BC163" s="173"/>
      <c r="BD163" s="173"/>
      <c r="BE163" s="173"/>
      <c r="BF163" s="173"/>
      <c r="BG163" s="173"/>
      <c r="BH163" s="173"/>
      <c r="BI163" s="173"/>
      <c r="BJ163" s="113"/>
      <c r="BK163" s="113"/>
    </row>
    <row r="164" spans="1:63" outlineLevel="1" x14ac:dyDescent="0.25">
      <c r="A164" s="143"/>
      <c r="B164" s="143"/>
      <c r="C164" s="169"/>
      <c r="D164" s="174">
        <v>0</v>
      </c>
      <c r="E164" s="143"/>
      <c r="F164" s="143"/>
      <c r="G164" s="42">
        <v>0</v>
      </c>
      <c r="H164" s="170"/>
      <c r="I164" s="170"/>
      <c r="J164" s="170"/>
      <c r="K164" s="170"/>
      <c r="L164" s="170"/>
      <c r="M164" s="170"/>
      <c r="N164" s="172"/>
      <c r="O164" s="171"/>
      <c r="P164" s="171"/>
      <c r="Q164" s="171"/>
      <c r="R164" s="171"/>
      <c r="S164" s="172"/>
      <c r="T164" s="172"/>
      <c r="U164" s="172"/>
      <c r="V164" s="172"/>
      <c r="W164" s="172"/>
      <c r="X164" s="172"/>
      <c r="Y164" s="172"/>
      <c r="Z164" s="172"/>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c r="AV164" s="173"/>
      <c r="AW164" s="173"/>
      <c r="AX164" s="173"/>
      <c r="AY164" s="173"/>
      <c r="AZ164" s="173"/>
      <c r="BA164" s="173"/>
      <c r="BB164" s="173"/>
      <c r="BC164" s="173"/>
      <c r="BD164" s="173"/>
      <c r="BE164" s="173"/>
      <c r="BF164" s="173"/>
      <c r="BG164" s="173"/>
      <c r="BH164" s="173"/>
      <c r="BI164" s="173"/>
      <c r="BJ164" s="113"/>
      <c r="BK164" s="113"/>
    </row>
    <row r="165" spans="1:63" x14ac:dyDescent="0.25">
      <c r="A165" s="143"/>
      <c r="B165" s="143"/>
      <c r="C165" s="169"/>
      <c r="D165" s="176"/>
      <c r="E165" s="143"/>
      <c r="F165" s="143"/>
      <c r="G165" s="217"/>
      <c r="H165" s="170"/>
      <c r="I165" s="170"/>
      <c r="J165" s="170"/>
      <c r="K165" s="170"/>
      <c r="L165" s="170"/>
      <c r="M165" s="170"/>
      <c r="N165" s="172"/>
      <c r="O165" s="171"/>
      <c r="P165" s="171"/>
      <c r="Q165" s="171"/>
      <c r="R165" s="171"/>
      <c r="S165" s="172"/>
      <c r="T165" s="172"/>
      <c r="U165" s="172"/>
      <c r="V165" s="172"/>
      <c r="W165" s="172"/>
      <c r="X165" s="172"/>
      <c r="Y165" s="172"/>
      <c r="Z165" s="172"/>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c r="AV165" s="173"/>
      <c r="AW165" s="173"/>
      <c r="AX165" s="173"/>
      <c r="AY165" s="173"/>
      <c r="AZ165" s="173"/>
      <c r="BA165" s="173"/>
      <c r="BB165" s="173"/>
      <c r="BC165" s="173"/>
      <c r="BD165" s="173"/>
      <c r="BE165" s="173"/>
      <c r="BF165" s="173"/>
      <c r="BG165" s="173"/>
      <c r="BH165" s="173"/>
      <c r="BI165" s="173"/>
      <c r="BJ165" s="113"/>
      <c r="BK165" s="113"/>
    </row>
    <row r="166" spans="1:63" x14ac:dyDescent="0.25">
      <c r="A166" s="143"/>
      <c r="B166" s="143"/>
      <c r="C166" s="169" t="s">
        <v>36</v>
      </c>
      <c r="D166" s="174"/>
      <c r="E166" s="143"/>
      <c r="F166" s="143"/>
      <c r="G166" s="194">
        <v>0</v>
      </c>
      <c r="H166" s="175"/>
      <c r="I166" s="175"/>
      <c r="J166" s="175"/>
      <c r="K166" s="175"/>
      <c r="L166" s="175"/>
      <c r="M166" s="175"/>
      <c r="N166" s="172"/>
      <c r="O166" s="171"/>
      <c r="P166" s="171"/>
      <c r="Q166" s="171"/>
      <c r="R166" s="171"/>
      <c r="S166" s="172"/>
      <c r="T166" s="172"/>
      <c r="U166" s="172"/>
      <c r="V166" s="172"/>
      <c r="W166" s="172"/>
      <c r="X166" s="172"/>
      <c r="Y166" s="172"/>
      <c r="Z166" s="172"/>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3"/>
      <c r="AY166" s="173"/>
      <c r="AZ166" s="173"/>
      <c r="BA166" s="173"/>
      <c r="BB166" s="173"/>
      <c r="BC166" s="173"/>
      <c r="BD166" s="173"/>
      <c r="BE166" s="173"/>
      <c r="BF166" s="173"/>
      <c r="BG166" s="173"/>
      <c r="BH166" s="173"/>
      <c r="BI166" s="173"/>
      <c r="BJ166" s="113"/>
      <c r="BK166" s="113"/>
    </row>
    <row r="167" spans="1:63" outlineLevel="1" x14ac:dyDescent="0.25">
      <c r="A167" s="143"/>
      <c r="B167" s="143"/>
      <c r="C167" s="169"/>
      <c r="D167" s="174" t="s">
        <v>0</v>
      </c>
      <c r="E167" s="143"/>
      <c r="F167" s="143"/>
      <c r="G167" s="42">
        <v>0</v>
      </c>
      <c r="H167" s="175"/>
      <c r="I167" s="175"/>
      <c r="J167" s="175"/>
      <c r="K167" s="175"/>
      <c r="L167" s="175"/>
      <c r="M167" s="175"/>
      <c r="N167" s="172"/>
      <c r="O167" s="171"/>
      <c r="P167" s="171"/>
      <c r="Q167" s="171"/>
      <c r="R167" s="171"/>
      <c r="S167" s="172"/>
      <c r="T167" s="172"/>
      <c r="U167" s="172"/>
      <c r="V167" s="172"/>
      <c r="W167" s="172"/>
      <c r="X167" s="172"/>
      <c r="Y167" s="172"/>
      <c r="Z167" s="172"/>
      <c r="AA167" s="173"/>
      <c r="AB167" s="173"/>
      <c r="AC167" s="173"/>
      <c r="AD167" s="173"/>
      <c r="AE167" s="173"/>
      <c r="AF167" s="173"/>
      <c r="AG167" s="173"/>
      <c r="AH167" s="173"/>
      <c r="AI167" s="173"/>
      <c r="AJ167" s="173"/>
      <c r="AK167" s="173"/>
      <c r="AL167" s="173"/>
      <c r="AM167" s="173"/>
      <c r="AN167" s="173"/>
      <c r="AO167" s="173"/>
      <c r="AP167" s="173"/>
      <c r="AQ167" s="173"/>
      <c r="AR167" s="173"/>
      <c r="AS167" s="173"/>
      <c r="AT167" s="173"/>
      <c r="AU167" s="173"/>
      <c r="AV167" s="173"/>
      <c r="AW167" s="173"/>
      <c r="AX167" s="173"/>
      <c r="AY167" s="173"/>
      <c r="AZ167" s="173"/>
      <c r="BA167" s="173"/>
      <c r="BB167" s="173"/>
      <c r="BC167" s="173"/>
      <c r="BD167" s="173"/>
      <c r="BE167" s="173"/>
      <c r="BF167" s="173"/>
      <c r="BG167" s="173"/>
      <c r="BH167" s="173"/>
      <c r="BI167" s="173"/>
      <c r="BJ167" s="113"/>
      <c r="BK167" s="113"/>
    </row>
    <row r="168" spans="1:63" outlineLevel="1" x14ac:dyDescent="0.25">
      <c r="A168" s="143"/>
      <c r="B168" s="143"/>
      <c r="C168" s="169"/>
      <c r="D168" s="174" t="s">
        <v>1</v>
      </c>
      <c r="E168" s="143"/>
      <c r="F168" s="143"/>
      <c r="G168" s="42">
        <v>0</v>
      </c>
      <c r="H168" s="175"/>
      <c r="I168" s="175"/>
      <c r="J168" s="175"/>
      <c r="K168" s="175"/>
      <c r="L168" s="175"/>
      <c r="M168" s="175"/>
      <c r="N168" s="172"/>
      <c r="O168" s="171"/>
      <c r="P168" s="171"/>
      <c r="Q168" s="171"/>
      <c r="R168" s="171"/>
      <c r="S168" s="172"/>
      <c r="T168" s="172"/>
      <c r="U168" s="172"/>
      <c r="V168" s="172"/>
      <c r="W168" s="172"/>
      <c r="X168" s="172"/>
      <c r="Y168" s="172"/>
      <c r="Z168" s="172"/>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3"/>
      <c r="BC168" s="173"/>
      <c r="BD168" s="173"/>
      <c r="BE168" s="173"/>
      <c r="BF168" s="173"/>
      <c r="BG168" s="173"/>
      <c r="BH168" s="173"/>
      <c r="BI168" s="173"/>
      <c r="BJ168" s="113"/>
      <c r="BK168" s="113"/>
    </row>
    <row r="169" spans="1:63" outlineLevel="1" x14ac:dyDescent="0.25">
      <c r="A169" s="143"/>
      <c r="B169" s="143"/>
      <c r="C169" s="169"/>
      <c r="D169" s="174" t="s">
        <v>2</v>
      </c>
      <c r="E169" s="143"/>
      <c r="F169" s="143"/>
      <c r="G169" s="42">
        <v>0</v>
      </c>
      <c r="H169" s="175"/>
      <c r="I169" s="175"/>
      <c r="J169" s="175"/>
      <c r="K169" s="175"/>
      <c r="L169" s="175"/>
      <c r="M169" s="175"/>
      <c r="N169" s="172"/>
      <c r="O169" s="171"/>
      <c r="P169" s="171"/>
      <c r="Q169" s="171"/>
      <c r="R169" s="171"/>
      <c r="S169" s="172"/>
      <c r="T169" s="172"/>
      <c r="U169" s="172"/>
      <c r="V169" s="172"/>
      <c r="W169" s="172"/>
      <c r="X169" s="172"/>
      <c r="Y169" s="172"/>
      <c r="Z169" s="172"/>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173"/>
      <c r="AW169" s="173"/>
      <c r="AX169" s="173"/>
      <c r="AY169" s="173"/>
      <c r="AZ169" s="173"/>
      <c r="BA169" s="173"/>
      <c r="BB169" s="173"/>
      <c r="BC169" s="173"/>
      <c r="BD169" s="173"/>
      <c r="BE169" s="173"/>
      <c r="BF169" s="173"/>
      <c r="BG169" s="173"/>
      <c r="BH169" s="173"/>
      <c r="BI169" s="173"/>
      <c r="BJ169" s="113"/>
      <c r="BK169" s="113"/>
    </row>
    <row r="170" spans="1:63" outlineLevel="1" x14ac:dyDescent="0.25">
      <c r="A170" s="143"/>
      <c r="B170" s="143"/>
      <c r="C170" s="169"/>
      <c r="D170" s="174" t="s">
        <v>3</v>
      </c>
      <c r="E170" s="143"/>
      <c r="F170" s="143"/>
      <c r="G170" s="42">
        <v>0</v>
      </c>
      <c r="H170" s="175"/>
      <c r="I170" s="175"/>
      <c r="J170" s="175"/>
      <c r="K170" s="175"/>
      <c r="L170" s="175"/>
      <c r="M170" s="175"/>
      <c r="N170" s="172"/>
      <c r="O170" s="171"/>
      <c r="P170" s="171"/>
      <c r="Q170" s="171"/>
      <c r="R170" s="171"/>
      <c r="S170" s="172"/>
      <c r="T170" s="172"/>
      <c r="U170" s="172"/>
      <c r="V170" s="172"/>
      <c r="W170" s="172"/>
      <c r="X170" s="172"/>
      <c r="Y170" s="172"/>
      <c r="Z170" s="172"/>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c r="AV170" s="173"/>
      <c r="AW170" s="173"/>
      <c r="AX170" s="173"/>
      <c r="AY170" s="173"/>
      <c r="AZ170" s="173"/>
      <c r="BA170" s="173"/>
      <c r="BB170" s="173"/>
      <c r="BC170" s="173"/>
      <c r="BD170" s="173"/>
      <c r="BE170" s="173"/>
      <c r="BF170" s="173"/>
      <c r="BG170" s="173"/>
      <c r="BH170" s="173"/>
      <c r="BI170" s="173"/>
      <c r="BJ170" s="113"/>
      <c r="BK170" s="113"/>
    </row>
    <row r="171" spans="1:63" outlineLevel="1" x14ac:dyDescent="0.25">
      <c r="A171" s="143"/>
      <c r="B171" s="143"/>
      <c r="C171" s="169"/>
      <c r="D171" s="174" t="s">
        <v>4</v>
      </c>
      <c r="E171" s="143"/>
      <c r="F171" s="143"/>
      <c r="G171" s="42">
        <v>0</v>
      </c>
      <c r="H171" s="175"/>
      <c r="I171" s="175"/>
      <c r="J171" s="175"/>
      <c r="K171" s="175"/>
      <c r="L171" s="175"/>
      <c r="M171" s="175"/>
      <c r="N171" s="172"/>
      <c r="O171" s="171"/>
      <c r="P171" s="171"/>
      <c r="Q171" s="171"/>
      <c r="R171" s="171"/>
      <c r="S171" s="172"/>
      <c r="T171" s="172"/>
      <c r="U171" s="172"/>
      <c r="V171" s="172"/>
      <c r="W171" s="172"/>
      <c r="X171" s="172"/>
      <c r="Y171" s="172"/>
      <c r="Z171" s="172"/>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c r="AV171" s="173"/>
      <c r="AW171" s="173"/>
      <c r="AX171" s="173"/>
      <c r="AY171" s="173"/>
      <c r="AZ171" s="173"/>
      <c r="BA171" s="173"/>
      <c r="BB171" s="173"/>
      <c r="BC171" s="173"/>
      <c r="BD171" s="173"/>
      <c r="BE171" s="173"/>
      <c r="BF171" s="173"/>
      <c r="BG171" s="173"/>
      <c r="BH171" s="173"/>
      <c r="BI171" s="173"/>
      <c r="BJ171" s="113"/>
      <c r="BK171" s="113"/>
    </row>
    <row r="172" spans="1:63" outlineLevel="1" x14ac:dyDescent="0.25">
      <c r="A172" s="143"/>
      <c r="B172" s="143"/>
      <c r="C172" s="169"/>
      <c r="D172" s="174" t="s">
        <v>5</v>
      </c>
      <c r="E172" s="143"/>
      <c r="F172" s="143"/>
      <c r="G172" s="42">
        <v>0</v>
      </c>
      <c r="H172" s="175"/>
      <c r="I172" s="175"/>
      <c r="J172" s="175"/>
      <c r="K172" s="175"/>
      <c r="L172" s="175"/>
      <c r="M172" s="175"/>
      <c r="N172" s="172"/>
      <c r="O172" s="171"/>
      <c r="P172" s="171"/>
      <c r="Q172" s="171"/>
      <c r="R172" s="171"/>
      <c r="S172" s="172"/>
      <c r="T172" s="172"/>
      <c r="U172" s="172"/>
      <c r="V172" s="172"/>
      <c r="W172" s="172"/>
      <c r="X172" s="172"/>
      <c r="Y172" s="172"/>
      <c r="Z172" s="172"/>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173"/>
      <c r="AW172" s="173"/>
      <c r="AX172" s="173"/>
      <c r="AY172" s="173"/>
      <c r="AZ172" s="173"/>
      <c r="BA172" s="173"/>
      <c r="BB172" s="173"/>
      <c r="BC172" s="173"/>
      <c r="BD172" s="173"/>
      <c r="BE172" s="173"/>
      <c r="BF172" s="173"/>
      <c r="BG172" s="173"/>
      <c r="BH172" s="173"/>
      <c r="BI172" s="173"/>
      <c r="BJ172" s="113"/>
      <c r="BK172" s="113"/>
    </row>
    <row r="173" spans="1:63" outlineLevel="1" x14ac:dyDescent="0.25">
      <c r="A173" s="143"/>
      <c r="B173" s="143"/>
      <c r="C173" s="169"/>
      <c r="D173" s="174" t="s">
        <v>6</v>
      </c>
      <c r="E173" s="143"/>
      <c r="F173" s="143"/>
      <c r="G173" s="42">
        <v>0</v>
      </c>
      <c r="H173" s="175"/>
      <c r="I173" s="175"/>
      <c r="J173" s="175"/>
      <c r="K173" s="175"/>
      <c r="L173" s="175"/>
      <c r="M173" s="175"/>
      <c r="N173" s="172"/>
      <c r="O173" s="171"/>
      <c r="P173" s="171"/>
      <c r="Q173" s="171"/>
      <c r="R173" s="171"/>
      <c r="S173" s="172"/>
      <c r="T173" s="172"/>
      <c r="U173" s="172"/>
      <c r="V173" s="172"/>
      <c r="W173" s="172"/>
      <c r="X173" s="172"/>
      <c r="Y173" s="172"/>
      <c r="Z173" s="172"/>
      <c r="AA173" s="173"/>
      <c r="AB173" s="173"/>
      <c r="AC173" s="173"/>
      <c r="AD173" s="173"/>
      <c r="AE173" s="173"/>
      <c r="AF173" s="173"/>
      <c r="AG173" s="173"/>
      <c r="AH173" s="173"/>
      <c r="AI173" s="173"/>
      <c r="AJ173" s="173"/>
      <c r="AK173" s="173"/>
      <c r="AL173" s="173"/>
      <c r="AM173" s="173"/>
      <c r="AN173" s="173"/>
      <c r="AO173" s="173"/>
      <c r="AP173" s="173"/>
      <c r="AQ173" s="173"/>
      <c r="AR173" s="173"/>
      <c r="AS173" s="173"/>
      <c r="AT173" s="173"/>
      <c r="AU173" s="173"/>
      <c r="AV173" s="173"/>
      <c r="AW173" s="173"/>
      <c r="AX173" s="173"/>
      <c r="AY173" s="173"/>
      <c r="AZ173" s="173"/>
      <c r="BA173" s="173"/>
      <c r="BB173" s="173"/>
      <c r="BC173" s="173"/>
      <c r="BD173" s="173"/>
      <c r="BE173" s="173"/>
      <c r="BF173" s="173"/>
      <c r="BG173" s="173"/>
      <c r="BH173" s="173"/>
      <c r="BI173" s="173"/>
      <c r="BJ173" s="113"/>
      <c r="BK173" s="113"/>
    </row>
    <row r="174" spans="1:63" outlineLevel="1" x14ac:dyDescent="0.25">
      <c r="A174" s="143"/>
      <c r="B174" s="143"/>
      <c r="C174" s="169"/>
      <c r="D174" s="174" t="s">
        <v>7</v>
      </c>
      <c r="E174" s="143"/>
      <c r="F174" s="143"/>
      <c r="G174" s="42">
        <v>0</v>
      </c>
      <c r="H174" s="175"/>
      <c r="I174" s="175"/>
      <c r="J174" s="175"/>
      <c r="K174" s="175"/>
      <c r="L174" s="175"/>
      <c r="M174" s="175"/>
      <c r="N174" s="172"/>
      <c r="O174" s="171"/>
      <c r="P174" s="171"/>
      <c r="Q174" s="171"/>
      <c r="R174" s="171"/>
      <c r="S174" s="172"/>
      <c r="T174" s="172"/>
      <c r="U174" s="172"/>
      <c r="V174" s="172"/>
      <c r="W174" s="172"/>
      <c r="X174" s="172"/>
      <c r="Y174" s="172"/>
      <c r="Z174" s="172"/>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3"/>
      <c r="AY174" s="173"/>
      <c r="AZ174" s="173"/>
      <c r="BA174" s="173"/>
      <c r="BB174" s="173"/>
      <c r="BC174" s="173"/>
      <c r="BD174" s="173"/>
      <c r="BE174" s="173"/>
      <c r="BF174" s="173"/>
      <c r="BG174" s="173"/>
      <c r="BH174" s="173"/>
      <c r="BI174" s="173"/>
      <c r="BJ174" s="113"/>
      <c r="BK174" s="113"/>
    </row>
    <row r="175" spans="1:63" outlineLevel="1" x14ac:dyDescent="0.25">
      <c r="A175" s="143"/>
      <c r="B175" s="143"/>
      <c r="C175" s="169"/>
      <c r="D175" s="174" t="s">
        <v>8</v>
      </c>
      <c r="E175" s="143"/>
      <c r="F175" s="143"/>
      <c r="G175" s="42">
        <v>0</v>
      </c>
      <c r="H175" s="175"/>
      <c r="I175" s="175"/>
      <c r="J175" s="175"/>
      <c r="K175" s="175"/>
      <c r="L175" s="175"/>
      <c r="M175" s="175"/>
      <c r="N175" s="172"/>
      <c r="O175" s="171"/>
      <c r="P175" s="171"/>
      <c r="Q175" s="171"/>
      <c r="R175" s="171"/>
      <c r="S175" s="172"/>
      <c r="T175" s="172"/>
      <c r="U175" s="172"/>
      <c r="V175" s="172"/>
      <c r="W175" s="172"/>
      <c r="X175" s="172"/>
      <c r="Y175" s="172"/>
      <c r="Z175" s="172"/>
      <c r="AA175" s="173"/>
      <c r="AB175" s="173"/>
      <c r="AC175" s="173"/>
      <c r="AD175" s="173"/>
      <c r="AE175" s="173"/>
      <c r="AF175" s="173"/>
      <c r="AG175" s="173"/>
      <c r="AH175" s="173"/>
      <c r="AI175" s="173"/>
      <c r="AJ175" s="173"/>
      <c r="AK175" s="173"/>
      <c r="AL175" s="173"/>
      <c r="AM175" s="173"/>
      <c r="AN175" s="173"/>
      <c r="AO175" s="173"/>
      <c r="AP175" s="173"/>
      <c r="AQ175" s="173"/>
      <c r="AR175" s="173"/>
      <c r="AS175" s="173"/>
      <c r="AT175" s="173"/>
      <c r="AU175" s="173"/>
      <c r="AV175" s="173"/>
      <c r="AW175" s="173"/>
      <c r="AX175" s="173"/>
      <c r="AY175" s="173"/>
      <c r="AZ175" s="173"/>
      <c r="BA175" s="173"/>
      <c r="BB175" s="173"/>
      <c r="BC175" s="173"/>
      <c r="BD175" s="173"/>
      <c r="BE175" s="173"/>
      <c r="BF175" s="173"/>
      <c r="BG175" s="173"/>
      <c r="BH175" s="173"/>
      <c r="BI175" s="173"/>
      <c r="BJ175" s="113"/>
      <c r="BK175" s="113"/>
    </row>
    <row r="176" spans="1:63" outlineLevel="1" x14ac:dyDescent="0.25">
      <c r="A176" s="143"/>
      <c r="B176" s="143"/>
      <c r="C176" s="169"/>
      <c r="D176" s="174" t="s">
        <v>14</v>
      </c>
      <c r="E176" s="143"/>
      <c r="F176" s="143"/>
      <c r="G176" s="42">
        <v>0</v>
      </c>
      <c r="H176" s="175"/>
      <c r="I176" s="175"/>
      <c r="J176" s="175"/>
      <c r="K176" s="175"/>
      <c r="L176" s="175"/>
      <c r="M176" s="175"/>
      <c r="N176" s="172"/>
      <c r="O176" s="171"/>
      <c r="P176" s="171"/>
      <c r="Q176" s="171"/>
      <c r="R176" s="171"/>
      <c r="S176" s="172"/>
      <c r="T176" s="172"/>
      <c r="U176" s="172"/>
      <c r="V176" s="172"/>
      <c r="W176" s="172"/>
      <c r="X176" s="172"/>
      <c r="Y176" s="172"/>
      <c r="Z176" s="172"/>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73"/>
      <c r="AV176" s="173"/>
      <c r="AW176" s="173"/>
      <c r="AX176" s="173"/>
      <c r="AY176" s="173"/>
      <c r="AZ176" s="173"/>
      <c r="BA176" s="173"/>
      <c r="BB176" s="173"/>
      <c r="BC176" s="173"/>
      <c r="BD176" s="173"/>
      <c r="BE176" s="173"/>
      <c r="BF176" s="173"/>
      <c r="BG176" s="173"/>
      <c r="BH176" s="173"/>
      <c r="BI176" s="173"/>
      <c r="BJ176" s="113"/>
      <c r="BK176" s="113"/>
    </row>
    <row r="177" spans="1:63" outlineLevel="1" x14ac:dyDescent="0.25">
      <c r="A177" s="143"/>
      <c r="B177" s="143"/>
      <c r="C177" s="169"/>
      <c r="D177" s="174">
        <v>0</v>
      </c>
      <c r="E177" s="143"/>
      <c r="F177" s="143"/>
      <c r="G177" s="42">
        <v>0</v>
      </c>
      <c r="H177" s="175"/>
      <c r="I177" s="175"/>
      <c r="J177" s="175"/>
      <c r="K177" s="175"/>
      <c r="L177" s="175"/>
      <c r="M177" s="175"/>
      <c r="N177" s="172"/>
      <c r="O177" s="171"/>
      <c r="P177" s="171"/>
      <c r="Q177" s="171"/>
      <c r="R177" s="171"/>
      <c r="S177" s="172"/>
      <c r="T177" s="172"/>
      <c r="U177" s="172"/>
      <c r="V177" s="172"/>
      <c r="W177" s="172"/>
      <c r="X177" s="172"/>
      <c r="Y177" s="172"/>
      <c r="Z177" s="172"/>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c r="AV177" s="173"/>
      <c r="AW177" s="173"/>
      <c r="AX177" s="173"/>
      <c r="AY177" s="173"/>
      <c r="AZ177" s="173"/>
      <c r="BA177" s="173"/>
      <c r="BB177" s="173"/>
      <c r="BC177" s="173"/>
      <c r="BD177" s="173"/>
      <c r="BE177" s="173"/>
      <c r="BF177" s="173"/>
      <c r="BG177" s="173"/>
      <c r="BH177" s="173"/>
      <c r="BI177" s="173"/>
      <c r="BJ177" s="113"/>
      <c r="BK177" s="113"/>
    </row>
    <row r="178" spans="1:63" outlineLevel="1" x14ac:dyDescent="0.25">
      <c r="A178" s="143"/>
      <c r="B178" s="143"/>
      <c r="C178" s="169"/>
      <c r="D178" s="174">
        <v>0</v>
      </c>
      <c r="E178" s="143"/>
      <c r="F178" s="143"/>
      <c r="G178" s="42">
        <v>0</v>
      </c>
      <c r="H178" s="175"/>
      <c r="I178" s="175"/>
      <c r="J178" s="175"/>
      <c r="K178" s="175"/>
      <c r="L178" s="175"/>
      <c r="M178" s="175"/>
      <c r="N178" s="172"/>
      <c r="O178" s="171"/>
      <c r="P178" s="171"/>
      <c r="Q178" s="171"/>
      <c r="R178" s="171"/>
      <c r="S178" s="172"/>
      <c r="T178" s="172"/>
      <c r="U178" s="172"/>
      <c r="V178" s="172"/>
      <c r="W178" s="172"/>
      <c r="X178" s="172"/>
      <c r="Y178" s="172"/>
      <c r="Z178" s="172"/>
      <c r="AA178" s="173"/>
      <c r="AB178" s="173"/>
      <c r="AC178" s="173"/>
      <c r="AD178" s="173"/>
      <c r="AE178" s="173"/>
      <c r="AF178" s="173"/>
      <c r="AG178" s="173"/>
      <c r="AH178" s="173"/>
      <c r="AI178" s="173"/>
      <c r="AJ178" s="173"/>
      <c r="AK178" s="173"/>
      <c r="AL178" s="173"/>
      <c r="AM178" s="173"/>
      <c r="AN178" s="173"/>
      <c r="AO178" s="173"/>
      <c r="AP178" s="173"/>
      <c r="AQ178" s="173"/>
      <c r="AR178" s="173"/>
      <c r="AS178" s="173"/>
      <c r="AT178" s="173"/>
      <c r="AU178" s="173"/>
      <c r="AV178" s="173"/>
      <c r="AW178" s="173"/>
      <c r="AX178" s="173"/>
      <c r="AY178" s="173"/>
      <c r="AZ178" s="173"/>
      <c r="BA178" s="173"/>
      <c r="BB178" s="173"/>
      <c r="BC178" s="173"/>
      <c r="BD178" s="173"/>
      <c r="BE178" s="173"/>
      <c r="BF178" s="173"/>
      <c r="BG178" s="173"/>
      <c r="BH178" s="173"/>
      <c r="BI178" s="173"/>
      <c r="BJ178" s="113"/>
      <c r="BK178" s="113"/>
    </row>
    <row r="179" spans="1:63" outlineLevel="1" x14ac:dyDescent="0.25">
      <c r="A179" s="143"/>
      <c r="B179" s="143"/>
      <c r="C179" s="169"/>
      <c r="D179" s="174">
        <v>0</v>
      </c>
      <c r="E179" s="143"/>
      <c r="F179" s="143"/>
      <c r="G179" s="42">
        <v>0</v>
      </c>
      <c r="H179" s="175"/>
      <c r="I179" s="175"/>
      <c r="J179" s="175"/>
      <c r="K179" s="175"/>
      <c r="L179" s="175"/>
      <c r="M179" s="175"/>
      <c r="N179" s="172"/>
      <c r="O179" s="171"/>
      <c r="P179" s="171"/>
      <c r="Q179" s="171"/>
      <c r="R179" s="171"/>
      <c r="S179" s="172"/>
      <c r="T179" s="172"/>
      <c r="U179" s="172"/>
      <c r="V179" s="172"/>
      <c r="W179" s="172"/>
      <c r="X179" s="172"/>
      <c r="Y179" s="172"/>
      <c r="Z179" s="172"/>
      <c r="AA179" s="173"/>
      <c r="AB179" s="173"/>
      <c r="AC179" s="173"/>
      <c r="AD179" s="173"/>
      <c r="AE179" s="173"/>
      <c r="AF179" s="173"/>
      <c r="AG179" s="173"/>
      <c r="AH179" s="173"/>
      <c r="AI179" s="173"/>
      <c r="AJ179" s="173"/>
      <c r="AK179" s="173"/>
      <c r="AL179" s="173"/>
      <c r="AM179" s="173"/>
      <c r="AN179" s="173"/>
      <c r="AO179" s="173"/>
      <c r="AP179" s="173"/>
      <c r="AQ179" s="173"/>
      <c r="AR179" s="173"/>
      <c r="AS179" s="173"/>
      <c r="AT179" s="173"/>
      <c r="AU179" s="173"/>
      <c r="AV179" s="173"/>
      <c r="AW179" s="173"/>
      <c r="AX179" s="173"/>
      <c r="AY179" s="173"/>
      <c r="AZ179" s="173"/>
      <c r="BA179" s="173"/>
      <c r="BB179" s="173"/>
      <c r="BC179" s="173"/>
      <c r="BD179" s="173"/>
      <c r="BE179" s="173"/>
      <c r="BF179" s="173"/>
      <c r="BG179" s="173"/>
      <c r="BH179" s="173"/>
      <c r="BI179" s="173"/>
      <c r="BJ179" s="113"/>
      <c r="BK179" s="113"/>
    </row>
    <row r="180" spans="1:63" outlineLevel="1" x14ac:dyDescent="0.25">
      <c r="A180" s="143"/>
      <c r="B180" s="143"/>
      <c r="C180" s="169"/>
      <c r="D180" s="174">
        <v>0</v>
      </c>
      <c r="E180" s="143"/>
      <c r="F180" s="143"/>
      <c r="G180" s="42">
        <v>0</v>
      </c>
      <c r="H180" s="175"/>
      <c r="I180" s="175"/>
      <c r="J180" s="175"/>
      <c r="K180" s="175"/>
      <c r="L180" s="175"/>
      <c r="M180" s="175"/>
      <c r="N180" s="172"/>
      <c r="O180" s="171"/>
      <c r="P180" s="171"/>
      <c r="Q180" s="171"/>
      <c r="R180" s="171"/>
      <c r="S180" s="172"/>
      <c r="T180" s="172"/>
      <c r="U180" s="172"/>
      <c r="V180" s="172"/>
      <c r="W180" s="172"/>
      <c r="X180" s="172"/>
      <c r="Y180" s="172"/>
      <c r="Z180" s="172"/>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c r="AV180" s="173"/>
      <c r="AW180" s="173"/>
      <c r="AX180" s="173"/>
      <c r="AY180" s="173"/>
      <c r="AZ180" s="173"/>
      <c r="BA180" s="173"/>
      <c r="BB180" s="173"/>
      <c r="BC180" s="173"/>
      <c r="BD180" s="173"/>
      <c r="BE180" s="173"/>
      <c r="BF180" s="173"/>
      <c r="BG180" s="173"/>
      <c r="BH180" s="173"/>
      <c r="BI180" s="173"/>
      <c r="BJ180" s="113"/>
      <c r="BK180" s="113"/>
    </row>
    <row r="181" spans="1:63" outlineLevel="1" x14ac:dyDescent="0.25">
      <c r="A181" s="143"/>
      <c r="B181" s="143"/>
      <c r="C181" s="169"/>
      <c r="D181" s="174">
        <v>0</v>
      </c>
      <c r="E181" s="143"/>
      <c r="F181" s="143"/>
      <c r="G181" s="42">
        <v>0</v>
      </c>
      <c r="H181" s="175"/>
      <c r="I181" s="175"/>
      <c r="J181" s="175"/>
      <c r="K181" s="175"/>
      <c r="L181" s="175"/>
      <c r="M181" s="175"/>
      <c r="N181" s="172"/>
      <c r="O181" s="171"/>
      <c r="P181" s="171"/>
      <c r="Q181" s="171"/>
      <c r="R181" s="171"/>
      <c r="S181" s="172"/>
      <c r="T181" s="172"/>
      <c r="U181" s="172"/>
      <c r="V181" s="172"/>
      <c r="W181" s="172"/>
      <c r="X181" s="172"/>
      <c r="Y181" s="172"/>
      <c r="Z181" s="172"/>
      <c r="AA181" s="173"/>
      <c r="AB181" s="173"/>
      <c r="AC181" s="173"/>
      <c r="AD181" s="173"/>
      <c r="AE181" s="173"/>
      <c r="AF181" s="173"/>
      <c r="AG181" s="173"/>
      <c r="AH181" s="173"/>
      <c r="AI181" s="173"/>
      <c r="AJ181" s="173"/>
      <c r="AK181" s="173"/>
      <c r="AL181" s="173"/>
      <c r="AM181" s="173"/>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13"/>
      <c r="BK181" s="113"/>
    </row>
    <row r="182" spans="1:63" outlineLevel="1" x14ac:dyDescent="0.25">
      <c r="A182" s="143"/>
      <c r="B182" s="143"/>
      <c r="C182" s="169"/>
      <c r="D182" s="174">
        <v>0</v>
      </c>
      <c r="E182" s="143"/>
      <c r="F182" s="143"/>
      <c r="G182" s="42">
        <v>0</v>
      </c>
      <c r="H182" s="175"/>
      <c r="I182" s="175"/>
      <c r="J182" s="175"/>
      <c r="K182" s="175"/>
      <c r="L182" s="175"/>
      <c r="M182" s="175"/>
      <c r="N182" s="172"/>
      <c r="O182" s="171"/>
      <c r="P182" s="171"/>
      <c r="Q182" s="171"/>
      <c r="R182" s="171"/>
      <c r="S182" s="172"/>
      <c r="T182" s="172"/>
      <c r="U182" s="172"/>
      <c r="V182" s="172"/>
      <c r="W182" s="172"/>
      <c r="X182" s="172"/>
      <c r="Y182" s="172"/>
      <c r="Z182" s="172"/>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73"/>
      <c r="AV182" s="173"/>
      <c r="AW182" s="173"/>
      <c r="AX182" s="173"/>
      <c r="AY182" s="173"/>
      <c r="AZ182" s="173"/>
      <c r="BA182" s="173"/>
      <c r="BB182" s="173"/>
      <c r="BC182" s="173"/>
      <c r="BD182" s="173"/>
      <c r="BE182" s="173"/>
      <c r="BF182" s="173"/>
      <c r="BG182" s="173"/>
      <c r="BH182" s="173"/>
      <c r="BI182" s="173"/>
      <c r="BJ182" s="113"/>
      <c r="BK182" s="113"/>
    </row>
    <row r="183" spans="1:63" outlineLevel="1" x14ac:dyDescent="0.25">
      <c r="A183" s="143"/>
      <c r="B183" s="143"/>
      <c r="C183" s="169"/>
      <c r="D183" s="174">
        <v>0</v>
      </c>
      <c r="E183" s="143"/>
      <c r="F183" s="143"/>
      <c r="G183" s="42">
        <v>0</v>
      </c>
      <c r="H183" s="175"/>
      <c r="I183" s="175"/>
      <c r="J183" s="175"/>
      <c r="K183" s="175"/>
      <c r="L183" s="175"/>
      <c r="M183" s="175"/>
      <c r="N183" s="172"/>
      <c r="O183" s="171"/>
      <c r="P183" s="171"/>
      <c r="Q183" s="171"/>
      <c r="R183" s="171"/>
      <c r="S183" s="172"/>
      <c r="T183" s="172"/>
      <c r="U183" s="172"/>
      <c r="V183" s="172"/>
      <c r="W183" s="172"/>
      <c r="X183" s="172"/>
      <c r="Y183" s="172"/>
      <c r="Z183" s="172"/>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3"/>
      <c r="AY183" s="173"/>
      <c r="AZ183" s="173"/>
      <c r="BA183" s="173"/>
      <c r="BB183" s="173"/>
      <c r="BC183" s="173"/>
      <c r="BD183" s="173"/>
      <c r="BE183" s="173"/>
      <c r="BF183" s="173"/>
      <c r="BG183" s="173"/>
      <c r="BH183" s="173"/>
      <c r="BI183" s="173"/>
      <c r="BJ183" s="113"/>
      <c r="BK183" s="113"/>
    </row>
    <row r="184" spans="1:63" outlineLevel="1" x14ac:dyDescent="0.25">
      <c r="A184" s="143"/>
      <c r="B184" s="143"/>
      <c r="C184" s="169"/>
      <c r="D184" s="174">
        <v>0</v>
      </c>
      <c r="E184" s="143"/>
      <c r="F184" s="143"/>
      <c r="G184" s="42">
        <v>0</v>
      </c>
      <c r="H184" s="175"/>
      <c r="I184" s="175"/>
      <c r="J184" s="175"/>
      <c r="K184" s="175"/>
      <c r="L184" s="175"/>
      <c r="M184" s="175"/>
      <c r="N184" s="172"/>
      <c r="O184" s="171"/>
      <c r="P184" s="171"/>
      <c r="Q184" s="171"/>
      <c r="R184" s="171"/>
      <c r="S184" s="172"/>
      <c r="T184" s="172"/>
      <c r="U184" s="172"/>
      <c r="V184" s="172"/>
      <c r="W184" s="172"/>
      <c r="X184" s="172"/>
      <c r="Y184" s="172"/>
      <c r="Z184" s="172"/>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73"/>
      <c r="AV184" s="173"/>
      <c r="AW184" s="173"/>
      <c r="AX184" s="173"/>
      <c r="AY184" s="173"/>
      <c r="AZ184" s="173"/>
      <c r="BA184" s="173"/>
      <c r="BB184" s="173"/>
      <c r="BC184" s="173"/>
      <c r="BD184" s="173"/>
      <c r="BE184" s="173"/>
      <c r="BF184" s="173"/>
      <c r="BG184" s="173"/>
      <c r="BH184" s="173"/>
      <c r="BI184" s="173"/>
      <c r="BJ184" s="113"/>
      <c r="BK184" s="113"/>
    </row>
    <row r="185" spans="1:63" outlineLevel="1" x14ac:dyDescent="0.25">
      <c r="A185" s="143"/>
      <c r="B185" s="143"/>
      <c r="C185" s="169"/>
      <c r="D185" s="174">
        <v>0</v>
      </c>
      <c r="E185" s="143"/>
      <c r="F185" s="143"/>
      <c r="G185" s="42">
        <v>0</v>
      </c>
      <c r="H185" s="175"/>
      <c r="I185" s="175"/>
      <c r="J185" s="175"/>
      <c r="K185" s="175"/>
      <c r="L185" s="175"/>
      <c r="M185" s="175"/>
      <c r="N185" s="172"/>
      <c r="O185" s="171"/>
      <c r="P185" s="171"/>
      <c r="Q185" s="171"/>
      <c r="R185" s="171"/>
      <c r="S185" s="172"/>
      <c r="T185" s="172"/>
      <c r="U185" s="172"/>
      <c r="V185" s="172"/>
      <c r="W185" s="172"/>
      <c r="X185" s="172"/>
      <c r="Y185" s="172"/>
      <c r="Z185" s="172"/>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c r="AV185" s="173"/>
      <c r="AW185" s="173"/>
      <c r="AX185" s="173"/>
      <c r="AY185" s="173"/>
      <c r="AZ185" s="173"/>
      <c r="BA185" s="173"/>
      <c r="BB185" s="173"/>
      <c r="BC185" s="173"/>
      <c r="BD185" s="173"/>
      <c r="BE185" s="173"/>
      <c r="BF185" s="173"/>
      <c r="BG185" s="173"/>
      <c r="BH185" s="173"/>
      <c r="BI185" s="173"/>
      <c r="BJ185" s="113"/>
      <c r="BK185" s="113"/>
    </row>
    <row r="186" spans="1:63" ht="12" customHeight="1" outlineLevel="1" x14ac:dyDescent="0.25">
      <c r="A186" s="143"/>
      <c r="B186" s="143"/>
      <c r="C186" s="169"/>
      <c r="D186" s="174">
        <v>0</v>
      </c>
      <c r="E186" s="143"/>
      <c r="F186" s="143"/>
      <c r="G186" s="42">
        <v>0</v>
      </c>
      <c r="H186" s="175"/>
      <c r="I186" s="175"/>
      <c r="J186" s="175"/>
      <c r="K186" s="175"/>
      <c r="L186" s="175"/>
      <c r="M186" s="175"/>
      <c r="N186" s="172"/>
      <c r="O186" s="171"/>
      <c r="P186" s="171"/>
      <c r="Q186" s="171"/>
      <c r="R186" s="171"/>
      <c r="S186" s="172"/>
      <c r="T186" s="172"/>
      <c r="U186" s="172"/>
      <c r="V186" s="172"/>
      <c r="W186" s="172"/>
      <c r="X186" s="172"/>
      <c r="Y186" s="172"/>
      <c r="Z186" s="172"/>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c r="AV186" s="173"/>
      <c r="AW186" s="173"/>
      <c r="AX186" s="173"/>
      <c r="AY186" s="173"/>
      <c r="AZ186" s="173"/>
      <c r="BA186" s="173"/>
      <c r="BB186" s="173"/>
      <c r="BC186" s="173"/>
      <c r="BD186" s="173"/>
      <c r="BE186" s="173"/>
      <c r="BF186" s="173"/>
      <c r="BG186" s="173"/>
      <c r="BH186" s="173"/>
      <c r="BI186" s="173"/>
      <c r="BJ186" s="113"/>
      <c r="BK186" s="113"/>
    </row>
    <row r="187" spans="1:63" ht="12" customHeight="1" outlineLevel="1" x14ac:dyDescent="0.25">
      <c r="A187" s="143"/>
      <c r="B187" s="143"/>
      <c r="C187" s="169"/>
      <c r="D187" s="174">
        <v>0</v>
      </c>
      <c r="E187" s="143"/>
      <c r="F187" s="143"/>
      <c r="G187" s="42">
        <v>0</v>
      </c>
      <c r="H187" s="175"/>
      <c r="I187" s="175"/>
      <c r="J187" s="175"/>
      <c r="K187" s="175"/>
      <c r="L187" s="175"/>
      <c r="M187" s="175"/>
      <c r="N187" s="172"/>
      <c r="O187" s="171"/>
      <c r="P187" s="171"/>
      <c r="Q187" s="171"/>
      <c r="R187" s="171"/>
      <c r="S187" s="172"/>
      <c r="T187" s="172"/>
      <c r="U187" s="172"/>
      <c r="V187" s="172"/>
      <c r="W187" s="172"/>
      <c r="X187" s="172"/>
      <c r="Y187" s="172"/>
      <c r="Z187" s="172"/>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13"/>
      <c r="BK187" s="113"/>
    </row>
    <row r="188" spans="1:63" ht="12" customHeight="1" outlineLevel="1" x14ac:dyDescent="0.25">
      <c r="A188" s="143"/>
      <c r="B188" s="143"/>
      <c r="C188" s="169"/>
      <c r="D188" s="174">
        <v>0</v>
      </c>
      <c r="E188" s="143"/>
      <c r="F188" s="143"/>
      <c r="G188" s="42">
        <v>0</v>
      </c>
      <c r="H188" s="175"/>
      <c r="I188" s="175"/>
      <c r="J188" s="175"/>
      <c r="K188" s="175"/>
      <c r="L188" s="175"/>
      <c r="M188" s="175"/>
      <c r="N188" s="172"/>
      <c r="O188" s="171"/>
      <c r="P188" s="171"/>
      <c r="Q188" s="171"/>
      <c r="R188" s="171"/>
      <c r="S188" s="172"/>
      <c r="T188" s="172"/>
      <c r="U188" s="172"/>
      <c r="V188" s="172"/>
      <c r="W188" s="172"/>
      <c r="X188" s="172"/>
      <c r="Y188" s="172"/>
      <c r="Z188" s="172"/>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3"/>
      <c r="AY188" s="173"/>
      <c r="AZ188" s="173"/>
      <c r="BA188" s="173"/>
      <c r="BB188" s="173"/>
      <c r="BC188" s="173"/>
      <c r="BD188" s="173"/>
      <c r="BE188" s="173"/>
      <c r="BF188" s="173"/>
      <c r="BG188" s="173"/>
      <c r="BH188" s="173"/>
      <c r="BI188" s="173"/>
      <c r="BJ188" s="113"/>
      <c r="BK188" s="113"/>
    </row>
    <row r="189" spans="1:63" ht="12" customHeight="1" outlineLevel="1" x14ac:dyDescent="0.25">
      <c r="A189" s="143"/>
      <c r="B189" s="143"/>
      <c r="C189" s="169"/>
      <c r="D189" s="174">
        <v>0</v>
      </c>
      <c r="E189" s="143"/>
      <c r="F189" s="143"/>
      <c r="G189" s="42">
        <v>0</v>
      </c>
      <c r="H189" s="175"/>
      <c r="I189" s="175"/>
      <c r="J189" s="175"/>
      <c r="K189" s="175"/>
      <c r="L189" s="175"/>
      <c r="M189" s="175"/>
      <c r="N189" s="172"/>
      <c r="O189" s="171"/>
      <c r="P189" s="171"/>
      <c r="Q189" s="171"/>
      <c r="R189" s="171"/>
      <c r="S189" s="172"/>
      <c r="T189" s="172"/>
      <c r="U189" s="172"/>
      <c r="V189" s="172"/>
      <c r="W189" s="172"/>
      <c r="X189" s="172"/>
      <c r="Y189" s="172"/>
      <c r="Z189" s="172"/>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3"/>
      <c r="AY189" s="173"/>
      <c r="AZ189" s="173"/>
      <c r="BA189" s="173"/>
      <c r="BB189" s="173"/>
      <c r="BC189" s="173"/>
      <c r="BD189" s="173"/>
      <c r="BE189" s="173"/>
      <c r="BF189" s="173"/>
      <c r="BG189" s="173"/>
      <c r="BH189" s="173"/>
      <c r="BI189" s="173"/>
      <c r="BJ189" s="113"/>
      <c r="BK189" s="113"/>
    </row>
    <row r="190" spans="1:63" ht="12" customHeight="1" outlineLevel="1" x14ac:dyDescent="0.25">
      <c r="A190" s="143"/>
      <c r="B190" s="143"/>
      <c r="C190" s="169"/>
      <c r="D190" s="174">
        <v>0</v>
      </c>
      <c r="E190" s="143"/>
      <c r="F190" s="143"/>
      <c r="G190" s="42">
        <v>0</v>
      </c>
      <c r="H190" s="175"/>
      <c r="I190" s="175"/>
      <c r="J190" s="175"/>
      <c r="K190" s="175"/>
      <c r="L190" s="175"/>
      <c r="M190" s="175"/>
      <c r="N190" s="172"/>
      <c r="O190" s="171"/>
      <c r="P190" s="171"/>
      <c r="Q190" s="171"/>
      <c r="R190" s="171"/>
      <c r="S190" s="172"/>
      <c r="T190" s="172"/>
      <c r="U190" s="172"/>
      <c r="V190" s="172"/>
      <c r="W190" s="172"/>
      <c r="X190" s="172"/>
      <c r="Y190" s="172"/>
      <c r="Z190" s="172"/>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3"/>
      <c r="AY190" s="173"/>
      <c r="AZ190" s="173"/>
      <c r="BA190" s="173"/>
      <c r="BB190" s="173"/>
      <c r="BC190" s="173"/>
      <c r="BD190" s="173"/>
      <c r="BE190" s="173"/>
      <c r="BF190" s="173"/>
      <c r="BG190" s="173"/>
      <c r="BH190" s="173"/>
      <c r="BI190" s="173"/>
      <c r="BJ190" s="113"/>
      <c r="BK190" s="113"/>
    </row>
    <row r="191" spans="1:63" ht="12" customHeight="1" outlineLevel="1" x14ac:dyDescent="0.25">
      <c r="A191" s="143"/>
      <c r="B191" s="143"/>
      <c r="C191" s="169"/>
      <c r="D191" s="174">
        <v>0</v>
      </c>
      <c r="E191" s="143"/>
      <c r="F191" s="143"/>
      <c r="G191" s="42">
        <v>0</v>
      </c>
      <c r="H191" s="175"/>
      <c r="I191" s="175"/>
      <c r="J191" s="175"/>
      <c r="K191" s="175"/>
      <c r="L191" s="175"/>
      <c r="M191" s="175"/>
      <c r="N191" s="172"/>
      <c r="O191" s="171"/>
      <c r="P191" s="171"/>
      <c r="Q191" s="171"/>
      <c r="R191" s="171"/>
      <c r="S191" s="172"/>
      <c r="T191" s="172"/>
      <c r="U191" s="172"/>
      <c r="V191" s="172"/>
      <c r="W191" s="172"/>
      <c r="X191" s="172"/>
      <c r="Y191" s="172"/>
      <c r="Z191" s="172"/>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3"/>
      <c r="AY191" s="173"/>
      <c r="AZ191" s="173"/>
      <c r="BA191" s="173"/>
      <c r="BB191" s="173"/>
      <c r="BC191" s="173"/>
      <c r="BD191" s="173"/>
      <c r="BE191" s="173"/>
      <c r="BF191" s="173"/>
      <c r="BG191" s="173"/>
      <c r="BH191" s="173"/>
      <c r="BI191" s="173"/>
      <c r="BJ191" s="113"/>
      <c r="BK191" s="113"/>
    </row>
    <row r="192" spans="1:63" ht="12" customHeight="1" outlineLevel="1" x14ac:dyDescent="0.25">
      <c r="A192" s="143"/>
      <c r="B192" s="143"/>
      <c r="C192" s="169"/>
      <c r="D192" s="174">
        <v>0</v>
      </c>
      <c r="E192" s="143"/>
      <c r="F192" s="143"/>
      <c r="G192" s="42">
        <v>0</v>
      </c>
      <c r="H192" s="175"/>
      <c r="I192" s="175"/>
      <c r="J192" s="175"/>
      <c r="K192" s="175"/>
      <c r="L192" s="175"/>
      <c r="M192" s="175"/>
      <c r="N192" s="172"/>
      <c r="O192" s="171"/>
      <c r="P192" s="171"/>
      <c r="Q192" s="171"/>
      <c r="R192" s="171"/>
      <c r="S192" s="172"/>
      <c r="T192" s="172"/>
      <c r="U192" s="172"/>
      <c r="V192" s="172"/>
      <c r="W192" s="172"/>
      <c r="X192" s="172"/>
      <c r="Y192" s="172"/>
      <c r="Z192" s="172"/>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c r="AV192" s="173"/>
      <c r="AW192" s="173"/>
      <c r="AX192" s="173"/>
      <c r="AY192" s="173"/>
      <c r="AZ192" s="173"/>
      <c r="BA192" s="173"/>
      <c r="BB192" s="173"/>
      <c r="BC192" s="173"/>
      <c r="BD192" s="173"/>
      <c r="BE192" s="173"/>
      <c r="BF192" s="173"/>
      <c r="BG192" s="173"/>
      <c r="BH192" s="173"/>
      <c r="BI192" s="173"/>
      <c r="BJ192" s="113"/>
      <c r="BK192" s="113"/>
    </row>
    <row r="193" spans="1:63" ht="12" customHeight="1" outlineLevel="1" x14ac:dyDescent="0.25">
      <c r="A193" s="143"/>
      <c r="B193" s="143"/>
      <c r="C193" s="169"/>
      <c r="D193" s="174">
        <v>0</v>
      </c>
      <c r="E193" s="143"/>
      <c r="F193" s="143"/>
      <c r="G193" s="42">
        <v>0</v>
      </c>
      <c r="H193" s="175"/>
      <c r="I193" s="175"/>
      <c r="J193" s="175"/>
      <c r="K193" s="175"/>
      <c r="L193" s="175"/>
      <c r="M193" s="175"/>
      <c r="N193" s="172"/>
      <c r="O193" s="171"/>
      <c r="P193" s="171"/>
      <c r="Q193" s="171"/>
      <c r="R193" s="171"/>
      <c r="S193" s="172"/>
      <c r="T193" s="172"/>
      <c r="U193" s="172"/>
      <c r="V193" s="172"/>
      <c r="W193" s="172"/>
      <c r="X193" s="172"/>
      <c r="Y193" s="172"/>
      <c r="Z193" s="172"/>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73"/>
      <c r="AV193" s="173"/>
      <c r="AW193" s="173"/>
      <c r="AX193" s="173"/>
      <c r="AY193" s="173"/>
      <c r="AZ193" s="173"/>
      <c r="BA193" s="173"/>
      <c r="BB193" s="173"/>
      <c r="BC193" s="173"/>
      <c r="BD193" s="173"/>
      <c r="BE193" s="173"/>
      <c r="BF193" s="173"/>
      <c r="BG193" s="173"/>
      <c r="BH193" s="173"/>
      <c r="BI193" s="173"/>
      <c r="BJ193" s="113"/>
      <c r="BK193" s="113"/>
    </row>
    <row r="194" spans="1:63" ht="12" customHeight="1" outlineLevel="1" x14ac:dyDescent="0.25">
      <c r="A194" s="143"/>
      <c r="B194" s="143"/>
      <c r="C194" s="169"/>
      <c r="D194" s="174">
        <v>0</v>
      </c>
      <c r="E194" s="143"/>
      <c r="F194" s="143"/>
      <c r="G194" s="42">
        <v>0</v>
      </c>
      <c r="H194" s="175"/>
      <c r="I194" s="175"/>
      <c r="J194" s="175"/>
      <c r="K194" s="175"/>
      <c r="L194" s="175"/>
      <c r="M194" s="175"/>
      <c r="N194" s="172"/>
      <c r="O194" s="171"/>
      <c r="P194" s="171"/>
      <c r="Q194" s="171"/>
      <c r="R194" s="171"/>
      <c r="S194" s="172"/>
      <c r="T194" s="172"/>
      <c r="U194" s="172"/>
      <c r="V194" s="172"/>
      <c r="W194" s="172"/>
      <c r="X194" s="172"/>
      <c r="Y194" s="172"/>
      <c r="Z194" s="172"/>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c r="AV194" s="173"/>
      <c r="AW194" s="173"/>
      <c r="AX194" s="173"/>
      <c r="AY194" s="173"/>
      <c r="AZ194" s="173"/>
      <c r="BA194" s="173"/>
      <c r="BB194" s="173"/>
      <c r="BC194" s="173"/>
      <c r="BD194" s="173"/>
      <c r="BE194" s="173"/>
      <c r="BF194" s="173"/>
      <c r="BG194" s="173"/>
      <c r="BH194" s="173"/>
      <c r="BI194" s="173"/>
      <c r="BJ194" s="113"/>
      <c r="BK194" s="113"/>
    </row>
    <row r="195" spans="1:63" ht="12" customHeight="1" outlineLevel="1" x14ac:dyDescent="0.25">
      <c r="A195" s="143"/>
      <c r="B195" s="143"/>
      <c r="C195" s="169"/>
      <c r="D195" s="174">
        <v>0</v>
      </c>
      <c r="E195" s="143"/>
      <c r="F195" s="143"/>
      <c r="G195" s="42">
        <v>0</v>
      </c>
      <c r="H195" s="175"/>
      <c r="I195" s="175"/>
      <c r="J195" s="175"/>
      <c r="K195" s="175"/>
      <c r="L195" s="175"/>
      <c r="M195" s="175"/>
      <c r="N195" s="172"/>
      <c r="O195" s="171"/>
      <c r="P195" s="171"/>
      <c r="Q195" s="171"/>
      <c r="R195" s="171"/>
      <c r="S195" s="172"/>
      <c r="T195" s="172"/>
      <c r="U195" s="172"/>
      <c r="V195" s="172"/>
      <c r="W195" s="172"/>
      <c r="X195" s="172"/>
      <c r="Y195" s="172"/>
      <c r="Z195" s="172"/>
      <c r="AA195" s="173"/>
      <c r="AB195" s="173"/>
      <c r="AC195" s="173"/>
      <c r="AD195" s="173"/>
      <c r="AE195" s="173"/>
      <c r="AF195" s="173"/>
      <c r="AG195" s="173"/>
      <c r="AH195" s="173"/>
      <c r="AI195" s="173"/>
      <c r="AJ195" s="173"/>
      <c r="AK195" s="173"/>
      <c r="AL195" s="173"/>
      <c r="AM195" s="173"/>
      <c r="AN195" s="173"/>
      <c r="AO195" s="173"/>
      <c r="AP195" s="173"/>
      <c r="AQ195" s="173"/>
      <c r="AR195" s="173"/>
      <c r="AS195" s="173"/>
      <c r="AT195" s="173"/>
      <c r="AU195" s="173"/>
      <c r="AV195" s="173"/>
      <c r="AW195" s="173"/>
      <c r="AX195" s="173"/>
      <c r="AY195" s="173"/>
      <c r="AZ195" s="173"/>
      <c r="BA195" s="173"/>
      <c r="BB195" s="173"/>
      <c r="BC195" s="173"/>
      <c r="BD195" s="173"/>
      <c r="BE195" s="173"/>
      <c r="BF195" s="173"/>
      <c r="BG195" s="173"/>
      <c r="BH195" s="173"/>
      <c r="BI195" s="173"/>
      <c r="BJ195" s="113"/>
      <c r="BK195" s="113"/>
    </row>
    <row r="196" spans="1:63" ht="12" customHeight="1" outlineLevel="1" x14ac:dyDescent="0.25">
      <c r="A196" s="143"/>
      <c r="B196" s="143"/>
      <c r="C196" s="169"/>
      <c r="D196" s="174">
        <v>0</v>
      </c>
      <c r="E196" s="143"/>
      <c r="F196" s="143"/>
      <c r="G196" s="42">
        <v>0</v>
      </c>
      <c r="H196" s="175"/>
      <c r="I196" s="175"/>
      <c r="J196" s="175"/>
      <c r="K196" s="175"/>
      <c r="L196" s="175"/>
      <c r="M196" s="175"/>
      <c r="N196" s="172"/>
      <c r="O196" s="171"/>
      <c r="P196" s="171"/>
      <c r="Q196" s="171"/>
      <c r="R196" s="171"/>
      <c r="S196" s="172"/>
      <c r="T196" s="172"/>
      <c r="U196" s="172"/>
      <c r="V196" s="172"/>
      <c r="W196" s="172"/>
      <c r="X196" s="172"/>
      <c r="Y196" s="172"/>
      <c r="Z196" s="172"/>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c r="AV196" s="173"/>
      <c r="AW196" s="173"/>
      <c r="AX196" s="173"/>
      <c r="AY196" s="173"/>
      <c r="AZ196" s="173"/>
      <c r="BA196" s="173"/>
      <c r="BB196" s="173"/>
      <c r="BC196" s="173"/>
      <c r="BD196" s="173"/>
      <c r="BE196" s="173"/>
      <c r="BF196" s="173"/>
      <c r="BG196" s="173"/>
      <c r="BH196" s="173"/>
      <c r="BI196" s="173"/>
      <c r="BJ196" s="113"/>
      <c r="BK196" s="113"/>
    </row>
    <row r="197" spans="1:63" x14ac:dyDescent="0.25">
      <c r="A197" s="143"/>
      <c r="B197" s="143"/>
      <c r="C197" s="169"/>
      <c r="D197" s="174"/>
      <c r="E197" s="143"/>
      <c r="F197" s="143"/>
      <c r="G197" s="218"/>
      <c r="H197" s="175"/>
      <c r="I197" s="175"/>
      <c r="J197" s="175"/>
      <c r="K197" s="175"/>
      <c r="L197" s="175"/>
      <c r="M197" s="175"/>
      <c r="N197" s="172"/>
      <c r="O197" s="171"/>
      <c r="P197" s="171"/>
      <c r="Q197" s="171"/>
      <c r="R197" s="171"/>
      <c r="S197" s="172"/>
      <c r="T197" s="172"/>
      <c r="U197" s="172"/>
      <c r="V197" s="172"/>
      <c r="W197" s="172"/>
      <c r="X197" s="172"/>
      <c r="Y197" s="172"/>
      <c r="Z197" s="172"/>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73"/>
      <c r="AV197" s="173"/>
      <c r="AW197" s="173"/>
      <c r="AX197" s="173"/>
      <c r="AY197" s="173"/>
      <c r="AZ197" s="173"/>
      <c r="BA197" s="173"/>
      <c r="BB197" s="173"/>
      <c r="BC197" s="173"/>
      <c r="BD197" s="173"/>
      <c r="BE197" s="173"/>
      <c r="BF197" s="173"/>
      <c r="BG197" s="173"/>
      <c r="BH197" s="173"/>
      <c r="BI197" s="173"/>
      <c r="BJ197" s="113"/>
      <c r="BK197" s="113"/>
    </row>
    <row r="198" spans="1:63" x14ac:dyDescent="0.25">
      <c r="A198" s="168"/>
      <c r="B198" s="168"/>
      <c r="C198" s="167" t="s">
        <v>99</v>
      </c>
      <c r="D198" s="245"/>
      <c r="E198" s="167"/>
      <c r="F198" s="167"/>
      <c r="G198" s="246">
        <v>1380.227518353825</v>
      </c>
      <c r="H198" s="247">
        <v>1524.8779896385372</v>
      </c>
      <c r="I198" s="247">
        <v>1679.6654131931462</v>
      </c>
      <c r="J198" s="247">
        <v>1791.8984807999209</v>
      </c>
      <c r="K198" s="247">
        <v>1924.8557699534049</v>
      </c>
      <c r="L198" s="247">
        <v>2040.0057960581644</v>
      </c>
      <c r="M198" s="247">
        <v>0</v>
      </c>
      <c r="N198" s="247">
        <v>0</v>
      </c>
      <c r="O198" s="247">
        <v>0</v>
      </c>
      <c r="P198" s="247">
        <v>0</v>
      </c>
      <c r="Q198" s="247">
        <v>0</v>
      </c>
      <c r="R198" s="247"/>
      <c r="S198" s="172"/>
      <c r="T198" s="172"/>
      <c r="U198" s="172"/>
      <c r="V198" s="172"/>
      <c r="W198" s="172"/>
      <c r="X198" s="172"/>
      <c r="Y198" s="172"/>
      <c r="Z198" s="172"/>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c r="AV198" s="173"/>
      <c r="AW198" s="173"/>
      <c r="AX198" s="173"/>
      <c r="AY198" s="173"/>
      <c r="AZ198" s="173"/>
      <c r="BA198" s="173"/>
      <c r="BB198" s="173"/>
      <c r="BC198" s="173"/>
      <c r="BD198" s="173"/>
      <c r="BE198" s="173"/>
      <c r="BF198" s="173"/>
      <c r="BG198" s="173"/>
      <c r="BH198" s="173"/>
      <c r="BI198" s="173"/>
      <c r="BJ198" s="113"/>
      <c r="BK198" s="113"/>
    </row>
    <row r="199" spans="1:63" outlineLevel="1" x14ac:dyDescent="0.25">
      <c r="A199" s="143"/>
      <c r="B199" s="146"/>
      <c r="C199" s="169"/>
      <c r="D199" s="174" t="s">
        <v>0</v>
      </c>
      <c r="E199" s="146"/>
      <c r="F199" s="146"/>
      <c r="G199" s="196">
        <v>376.20268184163228</v>
      </c>
      <c r="H199" s="248">
        <v>393.5951079123239</v>
      </c>
      <c r="I199" s="248">
        <v>446.17824375402614</v>
      </c>
      <c r="J199" s="248">
        <v>474.04961398542531</v>
      </c>
      <c r="K199" s="248">
        <v>506.49180263222388</v>
      </c>
      <c r="L199" s="248">
        <v>540.02111789311891</v>
      </c>
      <c r="M199" s="248">
        <v>0</v>
      </c>
      <c r="N199" s="248">
        <v>0</v>
      </c>
      <c r="O199" s="248">
        <v>0</v>
      </c>
      <c r="P199" s="248">
        <v>0</v>
      </c>
      <c r="Q199" s="248">
        <v>0</v>
      </c>
      <c r="R199" s="172"/>
      <c r="S199" s="172"/>
      <c r="T199" s="172"/>
      <c r="U199" s="172"/>
      <c r="V199" s="172"/>
      <c r="W199" s="172"/>
      <c r="X199" s="172"/>
      <c r="Y199" s="172"/>
      <c r="Z199" s="172"/>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c r="AV199" s="173"/>
      <c r="AW199" s="173"/>
      <c r="AX199" s="173"/>
      <c r="AY199" s="173"/>
      <c r="AZ199" s="173"/>
      <c r="BA199" s="173"/>
      <c r="BB199" s="173"/>
      <c r="BC199" s="173"/>
      <c r="BD199" s="173"/>
      <c r="BE199" s="173"/>
      <c r="BF199" s="173"/>
      <c r="BG199" s="173"/>
      <c r="BH199" s="173"/>
      <c r="BI199" s="173"/>
      <c r="BJ199" s="113"/>
      <c r="BK199" s="113"/>
    </row>
    <row r="200" spans="1:63" outlineLevel="1" x14ac:dyDescent="0.25">
      <c r="A200" s="143"/>
      <c r="B200" s="146"/>
      <c r="C200" s="169"/>
      <c r="D200" s="174" t="s">
        <v>1</v>
      </c>
      <c r="E200" s="146"/>
      <c r="F200" s="146"/>
      <c r="G200" s="196">
        <v>895.94618095562021</v>
      </c>
      <c r="H200" s="248">
        <v>975.74333792362415</v>
      </c>
      <c r="I200" s="248">
        <v>1078.3119877069537</v>
      </c>
      <c r="J200" s="248">
        <v>1181.4506389850962</v>
      </c>
      <c r="K200" s="248">
        <v>1295.8873726278141</v>
      </c>
      <c r="L200" s="248">
        <v>1397.7462197289865</v>
      </c>
      <c r="M200" s="248">
        <v>0</v>
      </c>
      <c r="N200" s="248">
        <v>0</v>
      </c>
      <c r="O200" s="248">
        <v>0</v>
      </c>
      <c r="P200" s="248">
        <v>0</v>
      </c>
      <c r="Q200" s="248">
        <v>0</v>
      </c>
      <c r="R200" s="172"/>
      <c r="S200" s="172"/>
      <c r="T200" s="172"/>
      <c r="U200" s="172"/>
      <c r="V200" s="172"/>
      <c r="W200" s="172"/>
      <c r="X200" s="172"/>
      <c r="Y200" s="172"/>
      <c r="Z200" s="172"/>
      <c r="AA200" s="173"/>
      <c r="AB200" s="173"/>
      <c r="AC200" s="173"/>
      <c r="AD200" s="173"/>
      <c r="AE200" s="173"/>
      <c r="AF200" s="173"/>
      <c r="AG200" s="173"/>
      <c r="AH200" s="173"/>
      <c r="AI200" s="173"/>
      <c r="AJ200" s="173"/>
      <c r="AK200" s="173"/>
      <c r="AL200" s="173"/>
      <c r="AM200" s="173"/>
      <c r="AN200" s="173"/>
      <c r="AO200" s="173"/>
      <c r="AP200" s="173"/>
      <c r="AQ200" s="173"/>
      <c r="AR200" s="173"/>
      <c r="AS200" s="173"/>
      <c r="AT200" s="173"/>
      <c r="AU200" s="173"/>
      <c r="AV200" s="173"/>
      <c r="AW200" s="173"/>
      <c r="AX200" s="173"/>
      <c r="AY200" s="173"/>
      <c r="AZ200" s="173"/>
      <c r="BA200" s="173"/>
      <c r="BB200" s="173"/>
      <c r="BC200" s="173"/>
      <c r="BD200" s="173"/>
      <c r="BE200" s="173"/>
      <c r="BF200" s="173"/>
      <c r="BG200" s="173"/>
      <c r="BH200" s="173"/>
      <c r="BI200" s="173"/>
      <c r="BJ200" s="113"/>
      <c r="BK200" s="113"/>
    </row>
    <row r="201" spans="1:63" outlineLevel="1" x14ac:dyDescent="0.25">
      <c r="A201" s="143"/>
      <c r="B201" s="146"/>
      <c r="C201" s="169"/>
      <c r="D201" s="174" t="s">
        <v>2</v>
      </c>
      <c r="E201" s="146"/>
      <c r="F201" s="146"/>
      <c r="G201" s="196">
        <v>46.959647395390583</v>
      </c>
      <c r="H201" s="248">
        <v>38.610621902311259</v>
      </c>
      <c r="I201" s="248">
        <v>29.976422620192928</v>
      </c>
      <c r="J201" s="248">
        <v>20.384461614467181</v>
      </c>
      <c r="K201" s="248">
        <v>10.412025073058595</v>
      </c>
      <c r="L201" s="248">
        <v>-9.6180315633631608E-4</v>
      </c>
      <c r="M201" s="248">
        <v>0</v>
      </c>
      <c r="N201" s="248">
        <v>0</v>
      </c>
      <c r="O201" s="248">
        <v>0</v>
      </c>
      <c r="P201" s="248">
        <v>0</v>
      </c>
      <c r="Q201" s="248">
        <v>0</v>
      </c>
      <c r="R201" s="172"/>
      <c r="S201" s="172"/>
      <c r="T201" s="172"/>
      <c r="U201" s="172"/>
      <c r="V201" s="172"/>
      <c r="W201" s="172"/>
      <c r="X201" s="172"/>
      <c r="Y201" s="172"/>
      <c r="Z201" s="172"/>
      <c r="AA201" s="173"/>
      <c r="AB201" s="173"/>
      <c r="AC201" s="173"/>
      <c r="AD201" s="173"/>
      <c r="AE201" s="173"/>
      <c r="AF201" s="173"/>
      <c r="AG201" s="173"/>
      <c r="AH201" s="173"/>
      <c r="AI201" s="173"/>
      <c r="AJ201" s="173"/>
      <c r="AK201" s="173"/>
      <c r="AL201" s="173"/>
      <c r="AM201" s="173"/>
      <c r="AN201" s="173"/>
      <c r="AO201" s="173"/>
      <c r="AP201" s="173"/>
      <c r="AQ201" s="173"/>
      <c r="AR201" s="173"/>
      <c r="AS201" s="173"/>
      <c r="AT201" s="173"/>
      <c r="AU201" s="173"/>
      <c r="AV201" s="173"/>
      <c r="AW201" s="173"/>
      <c r="AX201" s="173"/>
      <c r="AY201" s="173"/>
      <c r="AZ201" s="173"/>
      <c r="BA201" s="173"/>
      <c r="BB201" s="173"/>
      <c r="BC201" s="173"/>
      <c r="BD201" s="173"/>
      <c r="BE201" s="173"/>
      <c r="BF201" s="173"/>
      <c r="BG201" s="173"/>
      <c r="BH201" s="173"/>
      <c r="BI201" s="173"/>
      <c r="BJ201" s="113"/>
      <c r="BK201" s="113"/>
    </row>
    <row r="202" spans="1:63" outlineLevel="1" x14ac:dyDescent="0.25">
      <c r="A202" s="143"/>
      <c r="B202" s="146"/>
      <c r="C202" s="169"/>
      <c r="D202" s="174" t="s">
        <v>3</v>
      </c>
      <c r="E202" s="146"/>
      <c r="F202" s="146"/>
      <c r="G202" s="196">
        <v>3.3671127792705766</v>
      </c>
      <c r="H202" s="248">
        <v>2.7136456940221336</v>
      </c>
      <c r="I202" s="248">
        <v>1.9883447672927521</v>
      </c>
      <c r="J202" s="248">
        <v>1.3325198633281929</v>
      </c>
      <c r="K202" s="248">
        <v>0.65061130223414809</v>
      </c>
      <c r="L202" s="248">
        <v>-6.1481140895988773E-2</v>
      </c>
      <c r="M202" s="248">
        <v>0</v>
      </c>
      <c r="N202" s="248">
        <v>0</v>
      </c>
      <c r="O202" s="248">
        <v>0</v>
      </c>
      <c r="P202" s="248">
        <v>0</v>
      </c>
      <c r="Q202" s="248">
        <v>0</v>
      </c>
      <c r="R202" s="172"/>
      <c r="S202" s="172"/>
      <c r="T202" s="172"/>
      <c r="U202" s="172"/>
      <c r="V202" s="172"/>
      <c r="W202" s="172"/>
      <c r="X202" s="172"/>
      <c r="Y202" s="172"/>
      <c r="Z202" s="172"/>
      <c r="AA202" s="173"/>
      <c r="AB202" s="173"/>
      <c r="AC202" s="173"/>
      <c r="AD202" s="173"/>
      <c r="AE202" s="173"/>
      <c r="AF202" s="173"/>
      <c r="AG202" s="173"/>
      <c r="AH202" s="173"/>
      <c r="AI202" s="173"/>
      <c r="AJ202" s="173"/>
      <c r="AK202" s="173"/>
      <c r="AL202" s="173"/>
      <c r="AM202" s="173"/>
      <c r="AN202" s="173"/>
      <c r="AO202" s="173"/>
      <c r="AP202" s="173"/>
      <c r="AQ202" s="173"/>
      <c r="AR202" s="173"/>
      <c r="AS202" s="173"/>
      <c r="AT202" s="173"/>
      <c r="AU202" s="173"/>
      <c r="AV202" s="173"/>
      <c r="AW202" s="173"/>
      <c r="AX202" s="173"/>
      <c r="AY202" s="173"/>
      <c r="AZ202" s="173"/>
      <c r="BA202" s="173"/>
      <c r="BB202" s="173"/>
      <c r="BC202" s="173"/>
      <c r="BD202" s="173"/>
      <c r="BE202" s="173"/>
      <c r="BF202" s="173"/>
      <c r="BG202" s="173"/>
      <c r="BH202" s="173"/>
      <c r="BI202" s="173"/>
      <c r="BJ202" s="113"/>
      <c r="BK202" s="113"/>
    </row>
    <row r="203" spans="1:63" outlineLevel="1" x14ac:dyDescent="0.25">
      <c r="A203" s="143"/>
      <c r="B203" s="146"/>
      <c r="C203" s="169"/>
      <c r="D203" s="174" t="s">
        <v>4</v>
      </c>
      <c r="E203" s="146"/>
      <c r="F203" s="146"/>
      <c r="G203" s="196">
        <v>2.2204460492503131E-16</v>
      </c>
      <c r="H203" s="248">
        <v>1.0521546575585519</v>
      </c>
      <c r="I203" s="248">
        <v>5.5844805395686956</v>
      </c>
      <c r="J203" s="248">
        <v>6.6587828163953606</v>
      </c>
      <c r="K203" s="248">
        <v>5.1018765760968741</v>
      </c>
      <c r="L203" s="248">
        <v>3.5446358510661216</v>
      </c>
      <c r="M203" s="248">
        <v>0</v>
      </c>
      <c r="N203" s="248">
        <v>0</v>
      </c>
      <c r="O203" s="248">
        <v>0</v>
      </c>
      <c r="P203" s="248">
        <v>0</v>
      </c>
      <c r="Q203" s="248">
        <v>0</v>
      </c>
      <c r="R203" s="172"/>
      <c r="S203" s="172"/>
      <c r="T203" s="172"/>
      <c r="U203" s="172"/>
      <c r="V203" s="172"/>
      <c r="W203" s="172"/>
      <c r="X203" s="172"/>
      <c r="Y203" s="172"/>
      <c r="Z203" s="172"/>
      <c r="AA203" s="173"/>
      <c r="AB203" s="173"/>
      <c r="AC203" s="173"/>
      <c r="AD203" s="173"/>
      <c r="AE203" s="173"/>
      <c r="AF203" s="173"/>
      <c r="AG203" s="173"/>
      <c r="AH203" s="173"/>
      <c r="AI203" s="173"/>
      <c r="AJ203" s="173"/>
      <c r="AK203" s="173"/>
      <c r="AL203" s="173"/>
      <c r="AM203" s="173"/>
      <c r="AN203" s="173"/>
      <c r="AO203" s="173"/>
      <c r="AP203" s="173"/>
      <c r="AQ203" s="173"/>
      <c r="AR203" s="173"/>
      <c r="AS203" s="173"/>
      <c r="AT203" s="173"/>
      <c r="AU203" s="173"/>
      <c r="AV203" s="173"/>
      <c r="AW203" s="173"/>
      <c r="AX203" s="173"/>
      <c r="AY203" s="173"/>
      <c r="AZ203" s="173"/>
      <c r="BA203" s="173"/>
      <c r="BB203" s="173"/>
      <c r="BC203" s="173"/>
      <c r="BD203" s="173"/>
      <c r="BE203" s="173"/>
      <c r="BF203" s="173"/>
      <c r="BG203" s="173"/>
      <c r="BH203" s="173"/>
      <c r="BI203" s="173"/>
      <c r="BJ203" s="113"/>
      <c r="BK203" s="113"/>
    </row>
    <row r="204" spans="1:63" outlineLevel="1" x14ac:dyDescent="0.25">
      <c r="A204" s="143"/>
      <c r="B204" s="146"/>
      <c r="C204" s="169"/>
      <c r="D204" s="174" t="s">
        <v>5</v>
      </c>
      <c r="E204" s="146"/>
      <c r="F204" s="146"/>
      <c r="G204" s="196">
        <v>5.1514348342607263E-14</v>
      </c>
      <c r="H204" s="248">
        <v>52.236480424361787</v>
      </c>
      <c r="I204" s="248">
        <v>55.21352626683435</v>
      </c>
      <c r="J204" s="248">
        <v>51.470897631534172</v>
      </c>
      <c r="K204" s="248">
        <v>61.831937435421246</v>
      </c>
      <c r="L204" s="248">
        <v>67.749770167954779</v>
      </c>
      <c r="M204" s="248">
        <v>0</v>
      </c>
      <c r="N204" s="248">
        <v>0</v>
      </c>
      <c r="O204" s="248">
        <v>0</v>
      </c>
      <c r="P204" s="248">
        <v>0</v>
      </c>
      <c r="Q204" s="248">
        <v>0</v>
      </c>
      <c r="R204" s="172"/>
      <c r="S204" s="172"/>
      <c r="T204" s="172"/>
      <c r="U204" s="172"/>
      <c r="V204" s="172"/>
      <c r="W204" s="172"/>
      <c r="X204" s="172"/>
      <c r="Y204" s="172"/>
      <c r="Z204" s="172"/>
      <c r="AA204" s="173"/>
      <c r="AB204" s="173"/>
      <c r="AC204" s="173"/>
      <c r="AD204" s="173"/>
      <c r="AE204" s="173"/>
      <c r="AF204" s="173"/>
      <c r="AG204" s="173"/>
      <c r="AH204" s="173"/>
      <c r="AI204" s="173"/>
      <c r="AJ204" s="173"/>
      <c r="AK204" s="173"/>
      <c r="AL204" s="173"/>
      <c r="AM204" s="173"/>
      <c r="AN204" s="173"/>
      <c r="AO204" s="173"/>
      <c r="AP204" s="173"/>
      <c r="AQ204" s="173"/>
      <c r="AR204" s="173"/>
      <c r="AS204" s="173"/>
      <c r="AT204" s="173"/>
      <c r="AU204" s="173"/>
      <c r="AV204" s="173"/>
      <c r="AW204" s="173"/>
      <c r="AX204" s="173"/>
      <c r="AY204" s="173"/>
      <c r="AZ204" s="173"/>
      <c r="BA204" s="173"/>
      <c r="BB204" s="173"/>
      <c r="BC204" s="173"/>
      <c r="BD204" s="173"/>
      <c r="BE204" s="173"/>
      <c r="BF204" s="173"/>
      <c r="BG204" s="173"/>
      <c r="BH204" s="173"/>
      <c r="BI204" s="173"/>
      <c r="BJ204" s="113"/>
      <c r="BK204" s="113"/>
    </row>
    <row r="205" spans="1:63" outlineLevel="1" x14ac:dyDescent="0.25">
      <c r="A205" s="143"/>
      <c r="B205" s="146"/>
      <c r="C205" s="169"/>
      <c r="D205" s="174" t="s">
        <v>6</v>
      </c>
      <c r="E205" s="146"/>
      <c r="F205" s="146"/>
      <c r="G205" s="196">
        <v>25.697895381911106</v>
      </c>
      <c r="H205" s="248">
        <v>30.856813307950471</v>
      </c>
      <c r="I205" s="248">
        <v>38.201140713588323</v>
      </c>
      <c r="J205" s="248">
        <v>38.910063392819509</v>
      </c>
      <c r="K205" s="248">
        <v>33.664816047386694</v>
      </c>
      <c r="L205" s="248">
        <v>27.315332588365195</v>
      </c>
      <c r="M205" s="248">
        <v>0</v>
      </c>
      <c r="N205" s="248">
        <v>0</v>
      </c>
      <c r="O205" s="248">
        <v>0</v>
      </c>
      <c r="P205" s="248">
        <v>0</v>
      </c>
      <c r="Q205" s="248">
        <v>0</v>
      </c>
      <c r="R205" s="172"/>
      <c r="S205" s="172"/>
      <c r="T205" s="172"/>
      <c r="U205" s="172"/>
      <c r="V205" s="172"/>
      <c r="W205" s="172"/>
      <c r="X205" s="172"/>
      <c r="Y205" s="172"/>
      <c r="Z205" s="172"/>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c r="AV205" s="173"/>
      <c r="AW205" s="173"/>
      <c r="AX205" s="173"/>
      <c r="AY205" s="173"/>
      <c r="AZ205" s="173"/>
      <c r="BA205" s="173"/>
      <c r="BB205" s="173"/>
      <c r="BC205" s="173"/>
      <c r="BD205" s="173"/>
      <c r="BE205" s="173"/>
      <c r="BF205" s="173"/>
      <c r="BG205" s="173"/>
      <c r="BH205" s="173"/>
      <c r="BI205" s="173"/>
      <c r="BJ205" s="113"/>
      <c r="BK205" s="113"/>
    </row>
    <row r="206" spans="1:63" outlineLevel="1" x14ac:dyDescent="0.25">
      <c r="A206" s="143"/>
      <c r="B206" s="146"/>
      <c r="C206" s="169"/>
      <c r="D206" s="174" t="s">
        <v>7</v>
      </c>
      <c r="E206" s="146"/>
      <c r="F206" s="146"/>
      <c r="G206" s="196">
        <v>26.225999999999999</v>
      </c>
      <c r="H206" s="248">
        <v>21.565674021352315</v>
      </c>
      <c r="I206" s="248">
        <v>16.743232575129511</v>
      </c>
      <c r="J206" s="248">
        <v>11.385845532051995</v>
      </c>
      <c r="K206" s="248">
        <v>5.815952531107107</v>
      </c>
      <c r="L206" s="248">
        <v>0</v>
      </c>
      <c r="M206" s="248">
        <v>0</v>
      </c>
      <c r="N206" s="248">
        <v>0</v>
      </c>
      <c r="O206" s="248">
        <v>0</v>
      </c>
      <c r="P206" s="248">
        <v>0</v>
      </c>
      <c r="Q206" s="248">
        <v>0</v>
      </c>
      <c r="R206" s="172"/>
      <c r="S206" s="172"/>
      <c r="T206" s="172"/>
      <c r="U206" s="172"/>
      <c r="V206" s="172"/>
      <c r="W206" s="172"/>
      <c r="X206" s="172"/>
      <c r="Y206" s="172"/>
      <c r="Z206" s="172"/>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73"/>
      <c r="AV206" s="173"/>
      <c r="AW206" s="173"/>
      <c r="AX206" s="173"/>
      <c r="AY206" s="173"/>
      <c r="AZ206" s="173"/>
      <c r="BA206" s="173"/>
      <c r="BB206" s="173"/>
      <c r="BC206" s="173"/>
      <c r="BD206" s="173"/>
      <c r="BE206" s="173"/>
      <c r="BF206" s="173"/>
      <c r="BG206" s="173"/>
      <c r="BH206" s="173"/>
      <c r="BI206" s="173"/>
      <c r="BJ206" s="113"/>
      <c r="BK206" s="113"/>
    </row>
    <row r="207" spans="1:63" outlineLevel="1" x14ac:dyDescent="0.25">
      <c r="A207" s="143"/>
      <c r="B207" s="146"/>
      <c r="C207" s="169"/>
      <c r="D207" s="174" t="s">
        <v>8</v>
      </c>
      <c r="E207" s="146"/>
      <c r="F207" s="146"/>
      <c r="G207" s="196">
        <v>5.8280000000000003</v>
      </c>
      <c r="H207" s="248">
        <v>4.7923720047449594</v>
      </c>
      <c r="I207" s="248">
        <v>3.7207183500287808</v>
      </c>
      <c r="J207" s="248">
        <v>2.5301878960115549</v>
      </c>
      <c r="K207" s="248">
        <v>1.29243389580158</v>
      </c>
      <c r="L207" s="248">
        <v>0</v>
      </c>
      <c r="M207" s="248">
        <v>0</v>
      </c>
      <c r="N207" s="248">
        <v>0</v>
      </c>
      <c r="O207" s="248">
        <v>0</v>
      </c>
      <c r="P207" s="248">
        <v>0</v>
      </c>
      <c r="Q207" s="248">
        <v>0</v>
      </c>
      <c r="R207" s="172"/>
      <c r="S207" s="172"/>
      <c r="T207" s="172"/>
      <c r="U207" s="172"/>
      <c r="V207" s="172"/>
      <c r="W207" s="172"/>
      <c r="X207" s="172"/>
      <c r="Y207" s="172"/>
      <c r="Z207" s="172"/>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c r="AV207" s="173"/>
      <c r="AW207" s="173"/>
      <c r="AX207" s="173"/>
      <c r="AY207" s="173"/>
      <c r="AZ207" s="173"/>
      <c r="BA207" s="173"/>
      <c r="BB207" s="173"/>
      <c r="BC207" s="173"/>
      <c r="BD207" s="173"/>
      <c r="BE207" s="173"/>
      <c r="BF207" s="173"/>
      <c r="BG207" s="173"/>
      <c r="BH207" s="173"/>
      <c r="BI207" s="173"/>
      <c r="BJ207" s="113"/>
      <c r="BK207" s="113"/>
    </row>
    <row r="208" spans="1:63" outlineLevel="1" x14ac:dyDescent="0.25">
      <c r="A208" s="143"/>
      <c r="B208" s="146"/>
      <c r="C208" s="169"/>
      <c r="D208" s="174" t="s">
        <v>14</v>
      </c>
      <c r="E208" s="146"/>
      <c r="F208" s="146"/>
      <c r="G208" s="196">
        <v>0</v>
      </c>
      <c r="H208" s="248">
        <v>3.7117817902876733</v>
      </c>
      <c r="I208" s="248">
        <v>3.7473158995308928</v>
      </c>
      <c r="J208" s="248">
        <v>3.7254690827915544</v>
      </c>
      <c r="K208" s="248">
        <v>3.7069418322604677</v>
      </c>
      <c r="L208" s="248">
        <v>3.6911627727249496</v>
      </c>
      <c r="M208" s="248">
        <v>0</v>
      </c>
      <c r="N208" s="248">
        <v>0</v>
      </c>
      <c r="O208" s="248">
        <v>0</v>
      </c>
      <c r="P208" s="248">
        <v>0</v>
      </c>
      <c r="Q208" s="248">
        <v>0</v>
      </c>
      <c r="R208" s="172"/>
      <c r="S208" s="172"/>
      <c r="T208" s="172"/>
      <c r="U208" s="172"/>
      <c r="V208" s="172"/>
      <c r="W208" s="172"/>
      <c r="X208" s="172"/>
      <c r="Y208" s="172"/>
      <c r="Z208" s="172"/>
      <c r="AA208" s="173"/>
      <c r="AB208" s="173"/>
      <c r="AC208" s="173"/>
      <c r="AD208" s="173"/>
      <c r="AE208" s="173"/>
      <c r="AF208" s="173"/>
      <c r="AG208" s="173"/>
      <c r="AH208" s="173"/>
      <c r="AI208" s="173"/>
      <c r="AJ208" s="173"/>
      <c r="AK208" s="173"/>
      <c r="AL208" s="173"/>
      <c r="AM208" s="173"/>
      <c r="AN208" s="173"/>
      <c r="AO208" s="173"/>
      <c r="AP208" s="173"/>
      <c r="AQ208" s="173"/>
      <c r="AR208" s="173"/>
      <c r="AS208" s="173"/>
      <c r="AT208" s="173"/>
      <c r="AU208" s="173"/>
      <c r="AV208" s="173"/>
      <c r="AW208" s="173"/>
      <c r="AX208" s="173"/>
      <c r="AY208" s="173"/>
      <c r="AZ208" s="173"/>
      <c r="BA208" s="173"/>
      <c r="BB208" s="173"/>
      <c r="BC208" s="173"/>
      <c r="BD208" s="173"/>
      <c r="BE208" s="173"/>
      <c r="BF208" s="173"/>
      <c r="BG208" s="173"/>
      <c r="BH208" s="173"/>
      <c r="BI208" s="173"/>
      <c r="BJ208" s="113"/>
      <c r="BK208" s="113"/>
    </row>
    <row r="209" spans="1:63" outlineLevel="1" x14ac:dyDescent="0.25">
      <c r="A209" s="143"/>
      <c r="B209" s="146"/>
      <c r="C209" s="169"/>
      <c r="D209" s="174">
        <v>0</v>
      </c>
      <c r="E209" s="146"/>
      <c r="F209" s="146"/>
      <c r="G209" s="196">
        <v>0</v>
      </c>
      <c r="H209" s="248">
        <v>0</v>
      </c>
      <c r="I209" s="248">
        <v>0</v>
      </c>
      <c r="J209" s="248">
        <v>0</v>
      </c>
      <c r="K209" s="248">
        <v>0</v>
      </c>
      <c r="L209" s="248">
        <v>0</v>
      </c>
      <c r="M209" s="248">
        <v>0</v>
      </c>
      <c r="N209" s="248">
        <v>0</v>
      </c>
      <c r="O209" s="248">
        <v>0</v>
      </c>
      <c r="P209" s="248">
        <v>0</v>
      </c>
      <c r="Q209" s="248">
        <v>0</v>
      </c>
      <c r="R209" s="172"/>
      <c r="S209" s="172"/>
      <c r="T209" s="172"/>
      <c r="U209" s="172"/>
      <c r="V209" s="172"/>
      <c r="W209" s="172"/>
      <c r="X209" s="172"/>
      <c r="Y209" s="172"/>
      <c r="Z209" s="172"/>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c r="AV209" s="173"/>
      <c r="AW209" s="173"/>
      <c r="AX209" s="173"/>
      <c r="AY209" s="173"/>
      <c r="AZ209" s="173"/>
      <c r="BA209" s="173"/>
      <c r="BB209" s="173"/>
      <c r="BC209" s="173"/>
      <c r="BD209" s="173"/>
      <c r="BE209" s="173"/>
      <c r="BF209" s="173"/>
      <c r="BG209" s="173"/>
      <c r="BH209" s="173"/>
      <c r="BI209" s="173"/>
      <c r="BJ209" s="113"/>
      <c r="BK209" s="113"/>
    </row>
    <row r="210" spans="1:63" outlineLevel="1" x14ac:dyDescent="0.25">
      <c r="A210" s="143"/>
      <c r="B210" s="146"/>
      <c r="C210" s="169"/>
      <c r="D210" s="174">
        <v>0</v>
      </c>
      <c r="E210" s="146"/>
      <c r="F210" s="146"/>
      <c r="G210" s="196">
        <v>0</v>
      </c>
      <c r="H210" s="248">
        <v>0</v>
      </c>
      <c r="I210" s="248">
        <v>0</v>
      </c>
      <c r="J210" s="248">
        <v>0</v>
      </c>
      <c r="K210" s="248">
        <v>0</v>
      </c>
      <c r="L210" s="248">
        <v>0</v>
      </c>
      <c r="M210" s="248">
        <v>0</v>
      </c>
      <c r="N210" s="248">
        <v>0</v>
      </c>
      <c r="O210" s="248">
        <v>0</v>
      </c>
      <c r="P210" s="248">
        <v>0</v>
      </c>
      <c r="Q210" s="248">
        <v>0</v>
      </c>
      <c r="R210" s="172"/>
      <c r="S210" s="172"/>
      <c r="T210" s="172"/>
      <c r="U210" s="172"/>
      <c r="V210" s="172"/>
      <c r="W210" s="172"/>
      <c r="X210" s="172"/>
      <c r="Y210" s="172"/>
      <c r="Z210" s="172"/>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c r="AV210" s="173"/>
      <c r="AW210" s="173"/>
      <c r="AX210" s="173"/>
      <c r="AY210" s="173"/>
      <c r="AZ210" s="173"/>
      <c r="BA210" s="173"/>
      <c r="BB210" s="173"/>
      <c r="BC210" s="173"/>
      <c r="BD210" s="173"/>
      <c r="BE210" s="173"/>
      <c r="BF210" s="173"/>
      <c r="BG210" s="173"/>
      <c r="BH210" s="173"/>
      <c r="BI210" s="173"/>
      <c r="BJ210" s="113"/>
      <c r="BK210" s="113"/>
    </row>
    <row r="211" spans="1:63" outlineLevel="1" x14ac:dyDescent="0.25">
      <c r="A211" s="143"/>
      <c r="B211" s="146"/>
      <c r="C211" s="169"/>
      <c r="D211" s="174">
        <v>0</v>
      </c>
      <c r="E211" s="146"/>
      <c r="F211" s="146"/>
      <c r="G211" s="196">
        <v>0</v>
      </c>
      <c r="H211" s="248">
        <v>0</v>
      </c>
      <c r="I211" s="248">
        <v>0</v>
      </c>
      <c r="J211" s="248">
        <v>0</v>
      </c>
      <c r="K211" s="248">
        <v>0</v>
      </c>
      <c r="L211" s="248">
        <v>0</v>
      </c>
      <c r="M211" s="248">
        <v>0</v>
      </c>
      <c r="N211" s="248">
        <v>0</v>
      </c>
      <c r="O211" s="248">
        <v>0</v>
      </c>
      <c r="P211" s="248">
        <v>0</v>
      </c>
      <c r="Q211" s="248">
        <v>0</v>
      </c>
      <c r="R211" s="172"/>
      <c r="S211" s="172"/>
      <c r="T211" s="172"/>
      <c r="U211" s="172"/>
      <c r="V211" s="172"/>
      <c r="W211" s="172"/>
      <c r="X211" s="172"/>
      <c r="Y211" s="172"/>
      <c r="Z211" s="172"/>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c r="AV211" s="173"/>
      <c r="AW211" s="173"/>
      <c r="AX211" s="173"/>
      <c r="AY211" s="173"/>
      <c r="AZ211" s="173"/>
      <c r="BA211" s="173"/>
      <c r="BB211" s="173"/>
      <c r="BC211" s="173"/>
      <c r="BD211" s="173"/>
      <c r="BE211" s="173"/>
      <c r="BF211" s="173"/>
      <c r="BG211" s="173"/>
      <c r="BH211" s="173"/>
      <c r="BI211" s="173"/>
      <c r="BJ211" s="113"/>
      <c r="BK211" s="113"/>
    </row>
    <row r="212" spans="1:63" outlineLevel="1" x14ac:dyDescent="0.25">
      <c r="A212" s="143"/>
      <c r="B212" s="146"/>
      <c r="C212" s="169"/>
      <c r="D212" s="174">
        <v>0</v>
      </c>
      <c r="E212" s="146"/>
      <c r="F212" s="146"/>
      <c r="G212" s="196">
        <v>0</v>
      </c>
      <c r="H212" s="248">
        <v>0</v>
      </c>
      <c r="I212" s="248">
        <v>0</v>
      </c>
      <c r="J212" s="248">
        <v>0</v>
      </c>
      <c r="K212" s="248">
        <v>0</v>
      </c>
      <c r="L212" s="248">
        <v>0</v>
      </c>
      <c r="M212" s="248">
        <v>0</v>
      </c>
      <c r="N212" s="248">
        <v>0</v>
      </c>
      <c r="O212" s="248">
        <v>0</v>
      </c>
      <c r="P212" s="248">
        <v>0</v>
      </c>
      <c r="Q212" s="248">
        <v>0</v>
      </c>
      <c r="R212" s="172"/>
      <c r="S212" s="172"/>
      <c r="T212" s="172"/>
      <c r="U212" s="172"/>
      <c r="V212" s="172"/>
      <c r="W212" s="172"/>
      <c r="X212" s="172"/>
      <c r="Y212" s="172"/>
      <c r="Z212" s="172"/>
      <c r="AA212" s="173"/>
      <c r="AB212" s="173"/>
      <c r="AC212" s="173"/>
      <c r="AD212" s="173"/>
      <c r="AE212" s="173"/>
      <c r="AF212" s="173"/>
      <c r="AG212" s="173"/>
      <c r="AH212" s="173"/>
      <c r="AI212" s="173"/>
      <c r="AJ212" s="173"/>
      <c r="AK212" s="173"/>
      <c r="AL212" s="173"/>
      <c r="AM212" s="173"/>
      <c r="AN212" s="173"/>
      <c r="AO212" s="173"/>
      <c r="AP212" s="173"/>
      <c r="AQ212" s="173"/>
      <c r="AR212" s="173"/>
      <c r="AS212" s="173"/>
      <c r="AT212" s="173"/>
      <c r="AU212" s="173"/>
      <c r="AV212" s="173"/>
      <c r="AW212" s="173"/>
      <c r="AX212" s="173"/>
      <c r="AY212" s="173"/>
      <c r="AZ212" s="173"/>
      <c r="BA212" s="173"/>
      <c r="BB212" s="173"/>
      <c r="BC212" s="173"/>
      <c r="BD212" s="173"/>
      <c r="BE212" s="173"/>
      <c r="BF212" s="173"/>
      <c r="BG212" s="173"/>
      <c r="BH212" s="173"/>
      <c r="BI212" s="173"/>
      <c r="BJ212" s="113"/>
      <c r="BK212" s="113"/>
    </row>
    <row r="213" spans="1:63" outlineLevel="1" x14ac:dyDescent="0.25">
      <c r="A213" s="143"/>
      <c r="B213" s="146"/>
      <c r="C213" s="169"/>
      <c r="D213" s="174">
        <v>0</v>
      </c>
      <c r="E213" s="146"/>
      <c r="F213" s="146"/>
      <c r="G213" s="196">
        <v>0</v>
      </c>
      <c r="H213" s="248">
        <v>0</v>
      </c>
      <c r="I213" s="248">
        <v>0</v>
      </c>
      <c r="J213" s="248">
        <v>0</v>
      </c>
      <c r="K213" s="248">
        <v>0</v>
      </c>
      <c r="L213" s="248">
        <v>0</v>
      </c>
      <c r="M213" s="248">
        <v>0</v>
      </c>
      <c r="N213" s="248">
        <v>0</v>
      </c>
      <c r="O213" s="248">
        <v>0</v>
      </c>
      <c r="P213" s="248">
        <v>0</v>
      </c>
      <c r="Q213" s="248">
        <v>0</v>
      </c>
      <c r="R213" s="172"/>
      <c r="S213" s="172"/>
      <c r="T213" s="172"/>
      <c r="U213" s="172"/>
      <c r="V213" s="172"/>
      <c r="W213" s="172"/>
      <c r="X213" s="172"/>
      <c r="Y213" s="172"/>
      <c r="Z213" s="172"/>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73"/>
      <c r="AV213" s="173"/>
      <c r="AW213" s="173"/>
      <c r="AX213" s="173"/>
      <c r="AY213" s="173"/>
      <c r="AZ213" s="173"/>
      <c r="BA213" s="173"/>
      <c r="BB213" s="173"/>
      <c r="BC213" s="173"/>
      <c r="BD213" s="173"/>
      <c r="BE213" s="173"/>
      <c r="BF213" s="173"/>
      <c r="BG213" s="173"/>
      <c r="BH213" s="173"/>
      <c r="BI213" s="173"/>
      <c r="BJ213" s="113"/>
      <c r="BK213" s="113"/>
    </row>
    <row r="214" spans="1:63" outlineLevel="1" x14ac:dyDescent="0.25">
      <c r="A214" s="143"/>
      <c r="B214" s="146"/>
      <c r="C214" s="169"/>
      <c r="D214" s="174">
        <v>0</v>
      </c>
      <c r="E214" s="146"/>
      <c r="F214" s="146"/>
      <c r="G214" s="196">
        <v>0</v>
      </c>
      <c r="H214" s="248">
        <v>0</v>
      </c>
      <c r="I214" s="248">
        <v>0</v>
      </c>
      <c r="J214" s="248">
        <v>0</v>
      </c>
      <c r="K214" s="248">
        <v>0</v>
      </c>
      <c r="L214" s="248">
        <v>0</v>
      </c>
      <c r="M214" s="248">
        <v>0</v>
      </c>
      <c r="N214" s="248">
        <v>0</v>
      </c>
      <c r="O214" s="248">
        <v>0</v>
      </c>
      <c r="P214" s="248">
        <v>0</v>
      </c>
      <c r="Q214" s="248">
        <v>0</v>
      </c>
      <c r="R214" s="172"/>
      <c r="S214" s="172"/>
      <c r="T214" s="172"/>
      <c r="U214" s="172"/>
      <c r="V214" s="172"/>
      <c r="W214" s="172"/>
      <c r="X214" s="172"/>
      <c r="Y214" s="172"/>
      <c r="Z214" s="172"/>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73"/>
      <c r="AV214" s="173"/>
      <c r="AW214" s="173"/>
      <c r="AX214" s="173"/>
      <c r="AY214" s="173"/>
      <c r="AZ214" s="173"/>
      <c r="BA214" s="173"/>
      <c r="BB214" s="173"/>
      <c r="BC214" s="173"/>
      <c r="BD214" s="173"/>
      <c r="BE214" s="173"/>
      <c r="BF214" s="173"/>
      <c r="BG214" s="173"/>
      <c r="BH214" s="173"/>
      <c r="BI214" s="173"/>
      <c r="BJ214" s="113"/>
      <c r="BK214" s="113"/>
    </row>
    <row r="215" spans="1:63" outlineLevel="1" x14ac:dyDescent="0.25">
      <c r="A215" s="143"/>
      <c r="B215" s="146"/>
      <c r="C215" s="169"/>
      <c r="D215" s="174">
        <v>0</v>
      </c>
      <c r="E215" s="146"/>
      <c r="F215" s="146"/>
      <c r="G215" s="196">
        <v>0</v>
      </c>
      <c r="H215" s="248">
        <v>0</v>
      </c>
      <c r="I215" s="248">
        <v>0</v>
      </c>
      <c r="J215" s="248">
        <v>0</v>
      </c>
      <c r="K215" s="248">
        <v>0</v>
      </c>
      <c r="L215" s="248">
        <v>0</v>
      </c>
      <c r="M215" s="248">
        <v>0</v>
      </c>
      <c r="N215" s="248">
        <v>0</v>
      </c>
      <c r="O215" s="248">
        <v>0</v>
      </c>
      <c r="P215" s="248">
        <v>0</v>
      </c>
      <c r="Q215" s="248">
        <v>0</v>
      </c>
      <c r="R215" s="172"/>
      <c r="S215" s="172"/>
      <c r="T215" s="172"/>
      <c r="U215" s="172"/>
      <c r="V215" s="172"/>
      <c r="W215" s="172"/>
      <c r="X215" s="172"/>
      <c r="Y215" s="172"/>
      <c r="Z215" s="172"/>
      <c r="AA215" s="173"/>
      <c r="AB215" s="173"/>
      <c r="AC215" s="173"/>
      <c r="AD215" s="173"/>
      <c r="AE215" s="173"/>
      <c r="AF215" s="173"/>
      <c r="AG215" s="173"/>
      <c r="AH215" s="173"/>
      <c r="AI215" s="173"/>
      <c r="AJ215" s="173"/>
      <c r="AK215" s="173"/>
      <c r="AL215" s="173"/>
      <c r="AM215" s="173"/>
      <c r="AN215" s="173"/>
      <c r="AO215" s="173"/>
      <c r="AP215" s="173"/>
      <c r="AQ215" s="173"/>
      <c r="AR215" s="173"/>
      <c r="AS215" s="173"/>
      <c r="AT215" s="173"/>
      <c r="AU215" s="173"/>
      <c r="AV215" s="173"/>
      <c r="AW215" s="173"/>
      <c r="AX215" s="173"/>
      <c r="AY215" s="173"/>
      <c r="AZ215" s="173"/>
      <c r="BA215" s="173"/>
      <c r="BB215" s="173"/>
      <c r="BC215" s="173"/>
      <c r="BD215" s="173"/>
      <c r="BE215" s="173"/>
      <c r="BF215" s="173"/>
      <c r="BG215" s="173"/>
      <c r="BH215" s="173"/>
      <c r="BI215" s="173"/>
      <c r="BJ215" s="113"/>
      <c r="BK215" s="113"/>
    </row>
    <row r="216" spans="1:63" outlineLevel="1" x14ac:dyDescent="0.25">
      <c r="A216" s="143"/>
      <c r="B216" s="146"/>
      <c r="C216" s="169"/>
      <c r="D216" s="174">
        <v>0</v>
      </c>
      <c r="E216" s="146"/>
      <c r="F216" s="146"/>
      <c r="G216" s="196">
        <v>0</v>
      </c>
      <c r="H216" s="248">
        <v>0</v>
      </c>
      <c r="I216" s="248">
        <v>0</v>
      </c>
      <c r="J216" s="248">
        <v>0</v>
      </c>
      <c r="K216" s="248">
        <v>0</v>
      </c>
      <c r="L216" s="248">
        <v>0</v>
      </c>
      <c r="M216" s="248">
        <v>0</v>
      </c>
      <c r="N216" s="248">
        <v>0</v>
      </c>
      <c r="O216" s="248">
        <v>0</v>
      </c>
      <c r="P216" s="248">
        <v>0</v>
      </c>
      <c r="Q216" s="248">
        <v>0</v>
      </c>
      <c r="R216" s="172"/>
      <c r="S216" s="172"/>
      <c r="T216" s="172"/>
      <c r="U216" s="172"/>
      <c r="V216" s="172"/>
      <c r="W216" s="172"/>
      <c r="X216" s="172"/>
      <c r="Y216" s="172"/>
      <c r="Z216" s="172"/>
      <c r="AA216" s="173"/>
      <c r="AB216" s="173"/>
      <c r="AC216" s="173"/>
      <c r="AD216" s="173"/>
      <c r="AE216" s="173"/>
      <c r="AF216" s="173"/>
      <c r="AG216" s="173"/>
      <c r="AH216" s="173"/>
      <c r="AI216" s="173"/>
      <c r="AJ216" s="173"/>
      <c r="AK216" s="173"/>
      <c r="AL216" s="173"/>
      <c r="AM216" s="173"/>
      <c r="AN216" s="173"/>
      <c r="AO216" s="173"/>
      <c r="AP216" s="173"/>
      <c r="AQ216" s="173"/>
      <c r="AR216" s="173"/>
      <c r="AS216" s="173"/>
      <c r="AT216" s="173"/>
      <c r="AU216" s="173"/>
      <c r="AV216" s="173"/>
      <c r="AW216" s="173"/>
      <c r="AX216" s="173"/>
      <c r="AY216" s="173"/>
      <c r="AZ216" s="173"/>
      <c r="BA216" s="173"/>
      <c r="BB216" s="173"/>
      <c r="BC216" s="173"/>
      <c r="BD216" s="173"/>
      <c r="BE216" s="173"/>
      <c r="BF216" s="173"/>
      <c r="BG216" s="173"/>
      <c r="BH216" s="173"/>
      <c r="BI216" s="173"/>
      <c r="BJ216" s="113"/>
      <c r="BK216" s="113"/>
    </row>
    <row r="217" spans="1:63" outlineLevel="1" x14ac:dyDescent="0.25">
      <c r="A217" s="143"/>
      <c r="B217" s="146"/>
      <c r="C217" s="169"/>
      <c r="D217" s="174">
        <v>0</v>
      </c>
      <c r="E217" s="146"/>
      <c r="F217" s="146"/>
      <c r="G217" s="196">
        <v>0</v>
      </c>
      <c r="H217" s="248">
        <v>0</v>
      </c>
      <c r="I217" s="248">
        <v>0</v>
      </c>
      <c r="J217" s="248">
        <v>0</v>
      </c>
      <c r="K217" s="248">
        <v>0</v>
      </c>
      <c r="L217" s="248">
        <v>0</v>
      </c>
      <c r="M217" s="248">
        <v>0</v>
      </c>
      <c r="N217" s="248">
        <v>0</v>
      </c>
      <c r="O217" s="248">
        <v>0</v>
      </c>
      <c r="P217" s="248">
        <v>0</v>
      </c>
      <c r="Q217" s="248">
        <v>0</v>
      </c>
      <c r="R217" s="172"/>
      <c r="S217" s="172"/>
      <c r="T217" s="172"/>
      <c r="U217" s="172"/>
      <c r="V217" s="172"/>
      <c r="W217" s="172"/>
      <c r="X217" s="172"/>
      <c r="Y217" s="172"/>
      <c r="Z217" s="172"/>
      <c r="AA217" s="173"/>
      <c r="AB217" s="173"/>
      <c r="AC217" s="173"/>
      <c r="AD217" s="173"/>
      <c r="AE217" s="173"/>
      <c r="AF217" s="173"/>
      <c r="AG217" s="173"/>
      <c r="AH217" s="173"/>
      <c r="AI217" s="173"/>
      <c r="AJ217" s="173"/>
      <c r="AK217" s="173"/>
      <c r="AL217" s="173"/>
      <c r="AM217" s="173"/>
      <c r="AN217" s="173"/>
      <c r="AO217" s="173"/>
      <c r="AP217" s="173"/>
      <c r="AQ217" s="173"/>
      <c r="AR217" s="173"/>
      <c r="AS217" s="173"/>
      <c r="AT217" s="173"/>
      <c r="AU217" s="173"/>
      <c r="AV217" s="173"/>
      <c r="AW217" s="173"/>
      <c r="AX217" s="173"/>
      <c r="AY217" s="173"/>
      <c r="AZ217" s="173"/>
      <c r="BA217" s="173"/>
      <c r="BB217" s="173"/>
      <c r="BC217" s="173"/>
      <c r="BD217" s="173"/>
      <c r="BE217" s="173"/>
      <c r="BF217" s="173"/>
      <c r="BG217" s="173"/>
      <c r="BH217" s="173"/>
      <c r="BI217" s="173"/>
      <c r="BJ217" s="113"/>
      <c r="BK217" s="113"/>
    </row>
    <row r="218" spans="1:63" outlineLevel="1" x14ac:dyDescent="0.25">
      <c r="A218" s="143"/>
      <c r="B218" s="146"/>
      <c r="C218" s="169"/>
      <c r="D218" s="174">
        <v>0</v>
      </c>
      <c r="E218" s="146"/>
      <c r="F218" s="146"/>
      <c r="G218" s="196">
        <v>0</v>
      </c>
      <c r="H218" s="248">
        <v>0</v>
      </c>
      <c r="I218" s="248">
        <v>0</v>
      </c>
      <c r="J218" s="248">
        <v>0</v>
      </c>
      <c r="K218" s="248">
        <v>0</v>
      </c>
      <c r="L218" s="248">
        <v>0</v>
      </c>
      <c r="M218" s="248">
        <v>0</v>
      </c>
      <c r="N218" s="248">
        <v>0</v>
      </c>
      <c r="O218" s="248">
        <v>0</v>
      </c>
      <c r="P218" s="248">
        <v>0</v>
      </c>
      <c r="Q218" s="248">
        <v>0</v>
      </c>
      <c r="R218" s="172"/>
      <c r="S218" s="172"/>
      <c r="T218" s="172"/>
      <c r="U218" s="172"/>
      <c r="V218" s="172"/>
      <c r="W218" s="172"/>
      <c r="X218" s="172"/>
      <c r="Y218" s="172"/>
      <c r="Z218" s="172"/>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73"/>
      <c r="AV218" s="173"/>
      <c r="AW218" s="173"/>
      <c r="AX218" s="173"/>
      <c r="AY218" s="173"/>
      <c r="AZ218" s="173"/>
      <c r="BA218" s="173"/>
      <c r="BB218" s="173"/>
      <c r="BC218" s="173"/>
      <c r="BD218" s="173"/>
      <c r="BE218" s="173"/>
      <c r="BF218" s="173"/>
      <c r="BG218" s="173"/>
      <c r="BH218" s="173"/>
      <c r="BI218" s="173"/>
      <c r="BJ218" s="113"/>
      <c r="BK218" s="113"/>
    </row>
    <row r="219" spans="1:63" outlineLevel="1" x14ac:dyDescent="0.25">
      <c r="A219" s="143"/>
      <c r="B219" s="146"/>
      <c r="C219" s="169"/>
      <c r="D219" s="174">
        <v>0</v>
      </c>
      <c r="E219" s="146"/>
      <c r="F219" s="146"/>
      <c r="G219" s="196">
        <v>0</v>
      </c>
      <c r="H219" s="248">
        <v>0</v>
      </c>
      <c r="I219" s="248">
        <v>0</v>
      </c>
      <c r="J219" s="248">
        <v>0</v>
      </c>
      <c r="K219" s="248">
        <v>0</v>
      </c>
      <c r="L219" s="248">
        <v>0</v>
      </c>
      <c r="M219" s="248">
        <v>0</v>
      </c>
      <c r="N219" s="248">
        <v>0</v>
      </c>
      <c r="O219" s="248">
        <v>0</v>
      </c>
      <c r="P219" s="248">
        <v>0</v>
      </c>
      <c r="Q219" s="248">
        <v>0</v>
      </c>
      <c r="R219" s="172"/>
      <c r="S219" s="172"/>
      <c r="T219" s="172"/>
      <c r="U219" s="172"/>
      <c r="V219" s="172"/>
      <c r="W219" s="172"/>
      <c r="X219" s="172"/>
      <c r="Y219" s="172"/>
      <c r="Z219" s="172"/>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73"/>
      <c r="AV219" s="173"/>
      <c r="AW219" s="173"/>
      <c r="AX219" s="173"/>
      <c r="AY219" s="173"/>
      <c r="AZ219" s="173"/>
      <c r="BA219" s="173"/>
      <c r="BB219" s="173"/>
      <c r="BC219" s="173"/>
      <c r="BD219" s="173"/>
      <c r="BE219" s="173"/>
      <c r="BF219" s="173"/>
      <c r="BG219" s="173"/>
      <c r="BH219" s="173"/>
      <c r="BI219" s="173"/>
      <c r="BJ219" s="113"/>
      <c r="BK219" s="113"/>
    </row>
    <row r="220" spans="1:63" outlineLevel="1" x14ac:dyDescent="0.25">
      <c r="A220" s="143"/>
      <c r="B220" s="146"/>
      <c r="C220" s="169"/>
      <c r="D220" s="174">
        <v>0</v>
      </c>
      <c r="E220" s="146"/>
      <c r="F220" s="146"/>
      <c r="G220" s="196">
        <v>0</v>
      </c>
      <c r="H220" s="248">
        <v>0</v>
      </c>
      <c r="I220" s="248">
        <v>0</v>
      </c>
      <c r="J220" s="248">
        <v>0</v>
      </c>
      <c r="K220" s="248">
        <v>0</v>
      </c>
      <c r="L220" s="248">
        <v>0</v>
      </c>
      <c r="M220" s="248">
        <v>0</v>
      </c>
      <c r="N220" s="248">
        <v>0</v>
      </c>
      <c r="O220" s="248">
        <v>0</v>
      </c>
      <c r="P220" s="248">
        <v>0</v>
      </c>
      <c r="Q220" s="248">
        <v>0</v>
      </c>
      <c r="R220" s="172"/>
      <c r="S220" s="172"/>
      <c r="T220" s="172"/>
      <c r="U220" s="172"/>
      <c r="V220" s="172"/>
      <c r="W220" s="172"/>
      <c r="X220" s="172"/>
      <c r="Y220" s="172"/>
      <c r="Z220" s="172"/>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173"/>
      <c r="AW220" s="173"/>
      <c r="AX220" s="173"/>
      <c r="AY220" s="173"/>
      <c r="AZ220" s="173"/>
      <c r="BA220" s="173"/>
      <c r="BB220" s="173"/>
      <c r="BC220" s="173"/>
      <c r="BD220" s="173"/>
      <c r="BE220" s="173"/>
      <c r="BF220" s="173"/>
      <c r="BG220" s="173"/>
      <c r="BH220" s="173"/>
      <c r="BI220" s="173"/>
      <c r="BJ220" s="113"/>
      <c r="BK220" s="113"/>
    </row>
    <row r="221" spans="1:63" outlineLevel="1" x14ac:dyDescent="0.25">
      <c r="A221" s="143"/>
      <c r="B221" s="146"/>
      <c r="C221" s="169"/>
      <c r="D221" s="174">
        <v>0</v>
      </c>
      <c r="E221" s="146"/>
      <c r="F221" s="146"/>
      <c r="G221" s="196">
        <v>0</v>
      </c>
      <c r="H221" s="248">
        <v>0</v>
      </c>
      <c r="I221" s="248">
        <v>0</v>
      </c>
      <c r="J221" s="248">
        <v>0</v>
      </c>
      <c r="K221" s="248">
        <v>0</v>
      </c>
      <c r="L221" s="248">
        <v>0</v>
      </c>
      <c r="M221" s="248">
        <v>0</v>
      </c>
      <c r="N221" s="248">
        <v>0</v>
      </c>
      <c r="O221" s="248">
        <v>0</v>
      </c>
      <c r="P221" s="248">
        <v>0</v>
      </c>
      <c r="Q221" s="248">
        <v>0</v>
      </c>
      <c r="R221" s="172"/>
      <c r="S221" s="172"/>
      <c r="T221" s="172"/>
      <c r="U221" s="172"/>
      <c r="V221" s="172"/>
      <c r="W221" s="172"/>
      <c r="X221" s="172"/>
      <c r="Y221" s="172"/>
      <c r="Z221" s="172"/>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173"/>
      <c r="AY221" s="173"/>
      <c r="AZ221" s="173"/>
      <c r="BA221" s="173"/>
      <c r="BB221" s="173"/>
      <c r="BC221" s="173"/>
      <c r="BD221" s="173"/>
      <c r="BE221" s="173"/>
      <c r="BF221" s="173"/>
      <c r="BG221" s="173"/>
      <c r="BH221" s="173"/>
      <c r="BI221" s="173"/>
      <c r="BJ221" s="113"/>
      <c r="BK221" s="113"/>
    </row>
    <row r="222" spans="1:63" outlineLevel="1" x14ac:dyDescent="0.25">
      <c r="A222" s="143"/>
      <c r="B222" s="146"/>
      <c r="C222" s="169"/>
      <c r="D222" s="174">
        <v>0</v>
      </c>
      <c r="E222" s="146"/>
      <c r="F222" s="146"/>
      <c r="G222" s="196">
        <v>0</v>
      </c>
      <c r="H222" s="248">
        <v>0</v>
      </c>
      <c r="I222" s="248">
        <v>0</v>
      </c>
      <c r="J222" s="248">
        <v>0</v>
      </c>
      <c r="K222" s="248">
        <v>0</v>
      </c>
      <c r="L222" s="248">
        <v>0</v>
      </c>
      <c r="M222" s="248">
        <v>0</v>
      </c>
      <c r="N222" s="248">
        <v>0</v>
      </c>
      <c r="O222" s="248">
        <v>0</v>
      </c>
      <c r="P222" s="248">
        <v>0</v>
      </c>
      <c r="Q222" s="248">
        <v>0</v>
      </c>
      <c r="R222" s="172"/>
      <c r="S222" s="172"/>
      <c r="T222" s="172"/>
      <c r="U222" s="172"/>
      <c r="V222" s="172"/>
      <c r="W222" s="172"/>
      <c r="X222" s="172"/>
      <c r="Y222" s="172"/>
      <c r="Z222" s="172"/>
      <c r="AA222" s="173"/>
      <c r="AB222" s="173"/>
      <c r="AC222" s="173"/>
      <c r="AD222" s="173"/>
      <c r="AE222" s="173"/>
      <c r="AF222" s="173"/>
      <c r="AG222" s="173"/>
      <c r="AH222" s="173"/>
      <c r="AI222" s="173"/>
      <c r="AJ222" s="173"/>
      <c r="AK222" s="173"/>
      <c r="AL222" s="173"/>
      <c r="AM222" s="173"/>
      <c r="AN222" s="173"/>
      <c r="AO222" s="173"/>
      <c r="AP222" s="173"/>
      <c r="AQ222" s="173"/>
      <c r="AR222" s="173"/>
      <c r="AS222" s="173"/>
      <c r="AT222" s="173"/>
      <c r="AU222" s="173"/>
      <c r="AV222" s="173"/>
      <c r="AW222" s="173"/>
      <c r="AX222" s="173"/>
      <c r="AY222" s="173"/>
      <c r="AZ222" s="173"/>
      <c r="BA222" s="173"/>
      <c r="BB222" s="173"/>
      <c r="BC222" s="173"/>
      <c r="BD222" s="173"/>
      <c r="BE222" s="173"/>
      <c r="BF222" s="173"/>
      <c r="BG222" s="173"/>
      <c r="BH222" s="173"/>
      <c r="BI222" s="173"/>
      <c r="BJ222" s="113"/>
      <c r="BK222" s="113"/>
    </row>
    <row r="223" spans="1:63" outlineLevel="1" x14ac:dyDescent="0.25">
      <c r="A223" s="143"/>
      <c r="B223" s="146"/>
      <c r="C223" s="169"/>
      <c r="D223" s="174">
        <v>0</v>
      </c>
      <c r="E223" s="146"/>
      <c r="F223" s="146"/>
      <c r="G223" s="196">
        <v>0</v>
      </c>
      <c r="H223" s="248">
        <v>0</v>
      </c>
      <c r="I223" s="248">
        <v>0</v>
      </c>
      <c r="J223" s="248">
        <v>0</v>
      </c>
      <c r="K223" s="248">
        <v>0</v>
      </c>
      <c r="L223" s="248">
        <v>0</v>
      </c>
      <c r="M223" s="248">
        <v>0</v>
      </c>
      <c r="N223" s="248">
        <v>0</v>
      </c>
      <c r="O223" s="248">
        <v>0</v>
      </c>
      <c r="P223" s="248">
        <v>0</v>
      </c>
      <c r="Q223" s="248">
        <v>0</v>
      </c>
      <c r="R223" s="172"/>
      <c r="S223" s="172"/>
      <c r="T223" s="172"/>
      <c r="U223" s="172"/>
      <c r="V223" s="172"/>
      <c r="W223" s="172"/>
      <c r="X223" s="172"/>
      <c r="Y223" s="172"/>
      <c r="Z223" s="172"/>
      <c r="AA223" s="173"/>
      <c r="AB223" s="173"/>
      <c r="AC223" s="173"/>
      <c r="AD223" s="173"/>
      <c r="AE223" s="173"/>
      <c r="AF223" s="173"/>
      <c r="AG223" s="173"/>
      <c r="AH223" s="173"/>
      <c r="AI223" s="173"/>
      <c r="AJ223" s="173"/>
      <c r="AK223" s="173"/>
      <c r="AL223" s="173"/>
      <c r="AM223" s="173"/>
      <c r="AN223" s="173"/>
      <c r="AO223" s="173"/>
      <c r="AP223" s="173"/>
      <c r="AQ223" s="173"/>
      <c r="AR223" s="173"/>
      <c r="AS223" s="173"/>
      <c r="AT223" s="173"/>
      <c r="AU223" s="173"/>
      <c r="AV223" s="173"/>
      <c r="AW223" s="173"/>
      <c r="AX223" s="173"/>
      <c r="AY223" s="173"/>
      <c r="AZ223" s="173"/>
      <c r="BA223" s="173"/>
      <c r="BB223" s="173"/>
      <c r="BC223" s="173"/>
      <c r="BD223" s="173"/>
      <c r="BE223" s="173"/>
      <c r="BF223" s="173"/>
      <c r="BG223" s="173"/>
      <c r="BH223" s="173"/>
      <c r="BI223" s="173"/>
      <c r="BJ223" s="113"/>
      <c r="BK223" s="113"/>
    </row>
    <row r="224" spans="1:63" outlineLevel="1" x14ac:dyDescent="0.25">
      <c r="A224" s="143"/>
      <c r="B224" s="146"/>
      <c r="C224" s="169"/>
      <c r="D224" s="174">
        <v>0</v>
      </c>
      <c r="E224" s="146"/>
      <c r="F224" s="146"/>
      <c r="G224" s="196">
        <v>0</v>
      </c>
      <c r="H224" s="248">
        <v>0</v>
      </c>
      <c r="I224" s="248">
        <v>0</v>
      </c>
      <c r="J224" s="248">
        <v>0</v>
      </c>
      <c r="K224" s="248">
        <v>0</v>
      </c>
      <c r="L224" s="248">
        <v>0</v>
      </c>
      <c r="M224" s="248">
        <v>0</v>
      </c>
      <c r="N224" s="248">
        <v>0</v>
      </c>
      <c r="O224" s="248">
        <v>0</v>
      </c>
      <c r="P224" s="248">
        <v>0</v>
      </c>
      <c r="Q224" s="248">
        <v>0</v>
      </c>
      <c r="R224" s="172"/>
      <c r="S224" s="172"/>
      <c r="T224" s="172"/>
      <c r="U224" s="172"/>
      <c r="V224" s="172"/>
      <c r="W224" s="172"/>
      <c r="X224" s="172"/>
      <c r="Y224" s="172"/>
      <c r="Z224" s="172"/>
      <c r="AA224" s="173"/>
      <c r="AB224" s="173"/>
      <c r="AC224" s="173"/>
      <c r="AD224" s="173"/>
      <c r="AE224" s="173"/>
      <c r="AF224" s="173"/>
      <c r="AG224" s="173"/>
      <c r="AH224" s="173"/>
      <c r="AI224" s="173"/>
      <c r="AJ224" s="173"/>
      <c r="AK224" s="173"/>
      <c r="AL224" s="173"/>
      <c r="AM224" s="173"/>
      <c r="AN224" s="173"/>
      <c r="AO224" s="173"/>
      <c r="AP224" s="173"/>
      <c r="AQ224" s="173"/>
      <c r="AR224" s="173"/>
      <c r="AS224" s="173"/>
      <c r="AT224" s="173"/>
      <c r="AU224" s="173"/>
      <c r="AV224" s="173"/>
      <c r="AW224" s="173"/>
      <c r="AX224" s="173"/>
      <c r="AY224" s="173"/>
      <c r="AZ224" s="173"/>
      <c r="BA224" s="173"/>
      <c r="BB224" s="173"/>
      <c r="BC224" s="173"/>
      <c r="BD224" s="173"/>
      <c r="BE224" s="173"/>
      <c r="BF224" s="173"/>
      <c r="BG224" s="173"/>
      <c r="BH224" s="173"/>
      <c r="BI224" s="173"/>
      <c r="BJ224" s="113"/>
      <c r="BK224" s="113"/>
    </row>
    <row r="225" spans="1:63" outlineLevel="1" x14ac:dyDescent="0.25">
      <c r="A225" s="143"/>
      <c r="B225" s="146"/>
      <c r="C225" s="169"/>
      <c r="D225" s="174">
        <v>0</v>
      </c>
      <c r="E225" s="146"/>
      <c r="F225" s="146"/>
      <c r="G225" s="196">
        <v>0</v>
      </c>
      <c r="H225" s="248">
        <v>0</v>
      </c>
      <c r="I225" s="248">
        <v>0</v>
      </c>
      <c r="J225" s="248">
        <v>0</v>
      </c>
      <c r="K225" s="248">
        <v>0</v>
      </c>
      <c r="L225" s="248">
        <v>0</v>
      </c>
      <c r="M225" s="248">
        <v>0</v>
      </c>
      <c r="N225" s="248">
        <v>0</v>
      </c>
      <c r="O225" s="248">
        <v>0</v>
      </c>
      <c r="P225" s="248">
        <v>0</v>
      </c>
      <c r="Q225" s="248">
        <v>0</v>
      </c>
      <c r="R225" s="172"/>
      <c r="S225" s="172"/>
      <c r="T225" s="172"/>
      <c r="U225" s="172"/>
      <c r="V225" s="172"/>
      <c r="W225" s="172"/>
      <c r="X225" s="172"/>
      <c r="Y225" s="172"/>
      <c r="Z225" s="172"/>
      <c r="AA225" s="173"/>
      <c r="AB225" s="173"/>
      <c r="AC225" s="173"/>
      <c r="AD225" s="173"/>
      <c r="AE225" s="173"/>
      <c r="AF225" s="173"/>
      <c r="AG225" s="173"/>
      <c r="AH225" s="173"/>
      <c r="AI225" s="173"/>
      <c r="AJ225" s="173"/>
      <c r="AK225" s="173"/>
      <c r="AL225" s="173"/>
      <c r="AM225" s="173"/>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13"/>
      <c r="BK225" s="113"/>
    </row>
    <row r="226" spans="1:63" outlineLevel="1" x14ac:dyDescent="0.25">
      <c r="A226" s="143"/>
      <c r="B226" s="146"/>
      <c r="C226" s="169"/>
      <c r="D226" s="174">
        <v>0</v>
      </c>
      <c r="E226" s="146"/>
      <c r="F226" s="146"/>
      <c r="G226" s="196">
        <v>0</v>
      </c>
      <c r="H226" s="248">
        <v>0</v>
      </c>
      <c r="I226" s="248">
        <v>0</v>
      </c>
      <c r="J226" s="248">
        <v>0</v>
      </c>
      <c r="K226" s="248">
        <v>0</v>
      </c>
      <c r="L226" s="248">
        <v>0</v>
      </c>
      <c r="M226" s="248">
        <v>0</v>
      </c>
      <c r="N226" s="248">
        <v>0</v>
      </c>
      <c r="O226" s="248">
        <v>0</v>
      </c>
      <c r="P226" s="248">
        <v>0</v>
      </c>
      <c r="Q226" s="248">
        <v>0</v>
      </c>
      <c r="R226" s="172"/>
      <c r="S226" s="172"/>
      <c r="T226" s="172"/>
      <c r="U226" s="172"/>
      <c r="V226" s="172"/>
      <c r="W226" s="172"/>
      <c r="X226" s="172"/>
      <c r="Y226" s="172"/>
      <c r="Z226" s="172"/>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173"/>
      <c r="AY226" s="173"/>
      <c r="AZ226" s="173"/>
      <c r="BA226" s="173"/>
      <c r="BB226" s="173"/>
      <c r="BC226" s="173"/>
      <c r="BD226" s="173"/>
      <c r="BE226" s="173"/>
      <c r="BF226" s="173"/>
      <c r="BG226" s="173"/>
      <c r="BH226" s="173"/>
      <c r="BI226" s="173"/>
      <c r="BJ226" s="113"/>
      <c r="BK226" s="113"/>
    </row>
    <row r="227" spans="1:63" outlineLevel="1" x14ac:dyDescent="0.25">
      <c r="A227" s="143"/>
      <c r="B227" s="146"/>
      <c r="C227" s="169"/>
      <c r="D227" s="174">
        <v>0</v>
      </c>
      <c r="E227" s="146"/>
      <c r="F227" s="146"/>
      <c r="G227" s="196">
        <v>0</v>
      </c>
      <c r="H227" s="248">
        <v>0</v>
      </c>
      <c r="I227" s="248">
        <v>0</v>
      </c>
      <c r="J227" s="248">
        <v>0</v>
      </c>
      <c r="K227" s="248">
        <v>0</v>
      </c>
      <c r="L227" s="248">
        <v>0</v>
      </c>
      <c r="M227" s="248">
        <v>0</v>
      </c>
      <c r="N227" s="248">
        <v>0</v>
      </c>
      <c r="O227" s="248">
        <v>0</v>
      </c>
      <c r="P227" s="248">
        <v>0</v>
      </c>
      <c r="Q227" s="248">
        <v>0</v>
      </c>
      <c r="R227" s="172"/>
      <c r="S227" s="172"/>
      <c r="T227" s="172"/>
      <c r="U227" s="172"/>
      <c r="V227" s="172"/>
      <c r="W227" s="172"/>
      <c r="X227" s="172"/>
      <c r="Y227" s="172"/>
      <c r="Z227" s="172"/>
      <c r="AA227" s="173"/>
      <c r="AB227" s="173"/>
      <c r="AC227" s="173"/>
      <c r="AD227" s="173"/>
      <c r="AE227" s="173"/>
      <c r="AF227" s="173"/>
      <c r="AG227" s="173"/>
      <c r="AH227" s="173"/>
      <c r="AI227" s="173"/>
      <c r="AJ227" s="173"/>
      <c r="AK227" s="173"/>
      <c r="AL227" s="173"/>
      <c r="AM227" s="173"/>
      <c r="AN227" s="173"/>
      <c r="AO227" s="173"/>
      <c r="AP227" s="173"/>
      <c r="AQ227" s="173"/>
      <c r="AR227" s="173"/>
      <c r="AS227" s="173"/>
      <c r="AT227" s="173"/>
      <c r="AU227" s="173"/>
      <c r="AV227" s="173"/>
      <c r="AW227" s="173"/>
      <c r="AX227" s="173"/>
      <c r="AY227" s="173"/>
      <c r="AZ227" s="173"/>
      <c r="BA227" s="173"/>
      <c r="BB227" s="173"/>
      <c r="BC227" s="173"/>
      <c r="BD227" s="173"/>
      <c r="BE227" s="173"/>
      <c r="BF227" s="173"/>
      <c r="BG227" s="173"/>
      <c r="BH227" s="173"/>
      <c r="BI227" s="173"/>
      <c r="BJ227" s="113"/>
      <c r="BK227" s="113"/>
    </row>
    <row r="228" spans="1:63" outlineLevel="1" x14ac:dyDescent="0.25">
      <c r="A228" s="143"/>
      <c r="B228" s="146"/>
      <c r="C228" s="169"/>
      <c r="D228" s="174">
        <v>0</v>
      </c>
      <c r="E228" s="146"/>
      <c r="F228" s="146"/>
      <c r="G228" s="196">
        <v>0</v>
      </c>
      <c r="H228" s="248">
        <v>0</v>
      </c>
      <c r="I228" s="248">
        <v>0</v>
      </c>
      <c r="J228" s="248">
        <v>0</v>
      </c>
      <c r="K228" s="248">
        <v>0</v>
      </c>
      <c r="L228" s="248">
        <v>0</v>
      </c>
      <c r="M228" s="248">
        <v>0</v>
      </c>
      <c r="N228" s="248">
        <v>0</v>
      </c>
      <c r="O228" s="248">
        <v>0</v>
      </c>
      <c r="P228" s="248">
        <v>0</v>
      </c>
      <c r="Q228" s="248">
        <v>0</v>
      </c>
      <c r="R228" s="172"/>
      <c r="S228" s="172"/>
      <c r="T228" s="172"/>
      <c r="U228" s="172"/>
      <c r="V228" s="172"/>
      <c r="W228" s="172"/>
      <c r="X228" s="172"/>
      <c r="Y228" s="172"/>
      <c r="Z228" s="172"/>
      <c r="AA228" s="173"/>
      <c r="AB228" s="173"/>
      <c r="AC228" s="173"/>
      <c r="AD228" s="173"/>
      <c r="AE228" s="173"/>
      <c r="AF228" s="173"/>
      <c r="AG228" s="173"/>
      <c r="AH228" s="173"/>
      <c r="AI228" s="173"/>
      <c r="AJ228" s="173"/>
      <c r="AK228" s="173"/>
      <c r="AL228" s="173"/>
      <c r="AM228" s="173"/>
      <c r="AN228" s="173"/>
      <c r="AO228" s="173"/>
      <c r="AP228" s="173"/>
      <c r="AQ228" s="173"/>
      <c r="AR228" s="173"/>
      <c r="AS228" s="173"/>
      <c r="AT228" s="173"/>
      <c r="AU228" s="173"/>
      <c r="AV228" s="173"/>
      <c r="AW228" s="173"/>
      <c r="AX228" s="173"/>
      <c r="AY228" s="173"/>
      <c r="AZ228" s="173"/>
      <c r="BA228" s="173"/>
      <c r="BB228" s="173"/>
      <c r="BC228" s="173"/>
      <c r="BD228" s="173"/>
      <c r="BE228" s="173"/>
      <c r="BF228" s="173"/>
      <c r="BG228" s="173"/>
      <c r="BH228" s="173"/>
      <c r="BI228" s="173"/>
      <c r="BJ228" s="113"/>
      <c r="BK228" s="113"/>
    </row>
    <row r="229" spans="1:63" x14ac:dyDescent="0.25">
      <c r="A229" s="143"/>
      <c r="B229" s="146"/>
      <c r="C229" s="151"/>
      <c r="D229" s="176"/>
      <c r="E229" s="146"/>
      <c r="F229" s="146"/>
      <c r="G229" s="220"/>
      <c r="H229" s="204"/>
      <c r="I229" s="204"/>
      <c r="J229" s="204"/>
      <c r="K229" s="204"/>
      <c r="L229" s="204"/>
      <c r="M229" s="204"/>
      <c r="N229" s="172"/>
      <c r="O229" s="172"/>
      <c r="P229" s="172"/>
      <c r="Q229" s="172"/>
      <c r="R229" s="172"/>
      <c r="S229" s="172"/>
      <c r="T229" s="172"/>
      <c r="U229" s="172"/>
      <c r="V229" s="172"/>
      <c r="W229" s="172"/>
      <c r="X229" s="172"/>
      <c r="Y229" s="172"/>
      <c r="Z229" s="172"/>
      <c r="AA229" s="173"/>
      <c r="AB229" s="173"/>
      <c r="AC229" s="173"/>
      <c r="AD229" s="173"/>
      <c r="AE229" s="173"/>
      <c r="AF229" s="173"/>
      <c r="AG229" s="173"/>
      <c r="AH229" s="173"/>
      <c r="AI229" s="173"/>
      <c r="AJ229" s="173"/>
      <c r="AK229" s="173"/>
      <c r="AL229" s="173"/>
      <c r="AM229" s="173"/>
      <c r="AN229" s="173"/>
      <c r="AO229" s="173"/>
      <c r="AP229" s="173"/>
      <c r="AQ229" s="173"/>
      <c r="AR229" s="173"/>
      <c r="AS229" s="173"/>
      <c r="AT229" s="173"/>
      <c r="AU229" s="173"/>
      <c r="AV229" s="173"/>
      <c r="AW229" s="173"/>
      <c r="AX229" s="173"/>
      <c r="AY229" s="173"/>
      <c r="AZ229" s="173"/>
      <c r="BA229" s="173"/>
      <c r="BB229" s="173"/>
      <c r="BC229" s="173"/>
      <c r="BD229" s="173"/>
      <c r="BE229" s="173"/>
      <c r="BF229" s="173"/>
      <c r="BG229" s="173"/>
      <c r="BH229" s="173"/>
      <c r="BI229" s="173"/>
      <c r="BJ229" s="113"/>
      <c r="BK229" s="113"/>
    </row>
    <row r="230" spans="1:63" s="143" customFormat="1" x14ac:dyDescent="0.25">
      <c r="B230" s="146"/>
      <c r="C230" s="151" t="s">
        <v>100</v>
      </c>
      <c r="D230" s="146"/>
      <c r="E230" s="146"/>
      <c r="F230" s="146"/>
      <c r="G230" s="47"/>
      <c r="H230" s="178"/>
      <c r="I230" s="178"/>
      <c r="J230" s="178"/>
      <c r="K230" s="178"/>
      <c r="L230" s="178">
        <v>3.2768700344882324</v>
      </c>
      <c r="M230" s="178">
        <v>0</v>
      </c>
      <c r="N230" s="178">
        <v>0</v>
      </c>
      <c r="O230" s="178">
        <v>0</v>
      </c>
      <c r="P230" s="178">
        <v>0</v>
      </c>
      <c r="Q230" s="178">
        <v>0</v>
      </c>
      <c r="R230" s="37"/>
      <c r="S230" s="37"/>
      <c r="T230" s="37"/>
      <c r="U230" s="37"/>
      <c r="V230" s="37"/>
      <c r="W230" s="37"/>
      <c r="X230" s="37"/>
      <c r="Y230" s="37"/>
      <c r="Z230" s="37"/>
      <c r="AA230" s="38"/>
      <c r="AB230" s="38"/>
      <c r="AC230" s="38"/>
      <c r="AD230" s="38"/>
      <c r="AE230" s="38"/>
      <c r="AF230" s="38"/>
      <c r="AG230" s="38"/>
      <c r="AH230" s="38"/>
      <c r="AI230" s="38"/>
      <c r="AJ230" s="38"/>
      <c r="AK230" s="38"/>
      <c r="AL230" s="38"/>
      <c r="AM230" s="38"/>
      <c r="AN230" s="38"/>
      <c r="AO230" s="38"/>
      <c r="AP230" s="38"/>
      <c r="AQ230" s="38"/>
      <c r="AR230" s="38"/>
      <c r="AS230" s="38"/>
      <c r="AT230" s="38"/>
      <c r="AU230" s="38"/>
      <c r="AV230" s="38"/>
      <c r="AW230" s="38"/>
      <c r="AX230" s="38"/>
      <c r="AY230" s="38"/>
      <c r="AZ230" s="38"/>
      <c r="BA230" s="38"/>
      <c r="BB230" s="38"/>
      <c r="BC230" s="38"/>
      <c r="BD230" s="38"/>
      <c r="BE230" s="38"/>
      <c r="BF230" s="38"/>
      <c r="BG230" s="38"/>
      <c r="BH230" s="38"/>
      <c r="BI230" s="38"/>
      <c r="BJ230" s="113"/>
      <c r="BK230" s="113"/>
    </row>
    <row r="231" spans="1:63" ht="12" customHeight="1" outlineLevel="1" x14ac:dyDescent="0.25">
      <c r="A231" s="143"/>
      <c r="B231" s="143"/>
      <c r="C231" s="143"/>
      <c r="D231" s="174" t="s">
        <v>0</v>
      </c>
      <c r="E231" s="143"/>
      <c r="F231" s="143"/>
      <c r="G231" s="143"/>
      <c r="H231" s="175"/>
      <c r="I231" s="175"/>
      <c r="J231" s="175"/>
      <c r="K231" s="175"/>
      <c r="L231" s="175">
        <v>-21.412688066221524</v>
      </c>
      <c r="M231" s="175">
        <v>0</v>
      </c>
      <c r="N231" s="175">
        <v>0</v>
      </c>
      <c r="O231" s="175">
        <v>0</v>
      </c>
      <c r="P231" s="175">
        <v>0</v>
      </c>
      <c r="Q231" s="175">
        <v>0</v>
      </c>
      <c r="R231" s="143"/>
      <c r="S231" s="146"/>
      <c r="T231" s="146"/>
      <c r="U231" s="146"/>
      <c r="V231" s="146"/>
      <c r="W231" s="146"/>
      <c r="X231" s="146"/>
      <c r="Y231" s="146"/>
      <c r="Z231" s="146"/>
      <c r="AA231" s="113"/>
      <c r="AB231" s="113"/>
      <c r="AC231" s="113"/>
      <c r="AD231" s="113"/>
      <c r="AE231" s="113"/>
      <c r="AF231" s="113"/>
      <c r="AG231" s="113"/>
      <c r="AH231" s="113"/>
      <c r="AI231" s="113"/>
      <c r="AJ231" s="113"/>
      <c r="AK231" s="113"/>
      <c r="AL231" s="113"/>
      <c r="AM231" s="113"/>
      <c r="AN231" s="113"/>
      <c r="AO231" s="113"/>
      <c r="AP231" s="113"/>
      <c r="AQ231" s="113"/>
      <c r="AR231" s="113"/>
      <c r="AS231" s="113"/>
      <c r="AT231" s="113"/>
      <c r="AU231" s="113"/>
      <c r="AV231" s="113"/>
      <c r="AW231" s="113"/>
      <c r="AX231" s="113"/>
      <c r="AY231" s="113"/>
      <c r="AZ231" s="113"/>
      <c r="BA231" s="113"/>
      <c r="BB231" s="113"/>
      <c r="BC231" s="113"/>
      <c r="BD231" s="113"/>
      <c r="BE231" s="113"/>
      <c r="BF231" s="113"/>
      <c r="BG231" s="113"/>
      <c r="BH231" s="113"/>
      <c r="BI231" s="113"/>
      <c r="BJ231" s="113"/>
      <c r="BK231" s="113"/>
    </row>
    <row r="232" spans="1:63" ht="12" customHeight="1" outlineLevel="1" x14ac:dyDescent="0.25">
      <c r="A232" s="143"/>
      <c r="B232" s="143"/>
      <c r="C232" s="143"/>
      <c r="D232" s="174" t="s">
        <v>1</v>
      </c>
      <c r="E232" s="143"/>
      <c r="F232" s="143"/>
      <c r="G232" s="143"/>
      <c r="H232" s="175"/>
      <c r="I232" s="175"/>
      <c r="J232" s="175"/>
      <c r="K232" s="175"/>
      <c r="L232" s="175">
        <v>12.761545336276598</v>
      </c>
      <c r="M232" s="175">
        <v>0</v>
      </c>
      <c r="N232" s="175">
        <v>0</v>
      </c>
      <c r="O232" s="175">
        <v>0</v>
      </c>
      <c r="P232" s="175">
        <v>0</v>
      </c>
      <c r="Q232" s="175">
        <v>0</v>
      </c>
      <c r="R232" s="143"/>
      <c r="S232" s="146"/>
      <c r="T232" s="146"/>
      <c r="U232" s="146"/>
      <c r="V232" s="146"/>
      <c r="W232" s="146"/>
      <c r="X232" s="146"/>
      <c r="Y232" s="146"/>
      <c r="Z232" s="146"/>
      <c r="AA232" s="113"/>
      <c r="AB232" s="113"/>
      <c r="AC232" s="113"/>
      <c r="AD232" s="113"/>
      <c r="AE232" s="113"/>
      <c r="AF232" s="113"/>
      <c r="AG232" s="113"/>
      <c r="AH232" s="113"/>
      <c r="AI232" s="113"/>
      <c r="AJ232" s="113"/>
      <c r="AK232" s="113"/>
      <c r="AL232" s="113"/>
      <c r="AM232" s="113"/>
      <c r="AN232" s="113"/>
      <c r="AO232" s="113"/>
      <c r="AP232" s="113"/>
      <c r="AQ232" s="113"/>
      <c r="AR232" s="113"/>
      <c r="AS232" s="113"/>
      <c r="AT232" s="113"/>
      <c r="AU232" s="113"/>
      <c r="AV232" s="113"/>
      <c r="AW232" s="113"/>
      <c r="AX232" s="113"/>
      <c r="AY232" s="113"/>
      <c r="AZ232" s="113"/>
      <c r="BA232" s="113"/>
      <c r="BB232" s="113"/>
      <c r="BC232" s="113"/>
      <c r="BD232" s="113"/>
      <c r="BE232" s="113"/>
      <c r="BF232" s="113"/>
      <c r="BG232" s="113"/>
      <c r="BH232" s="113"/>
      <c r="BI232" s="113"/>
      <c r="BJ232" s="113"/>
      <c r="BK232" s="113"/>
    </row>
    <row r="233" spans="1:63" ht="12" customHeight="1" outlineLevel="1" x14ac:dyDescent="0.25">
      <c r="A233" s="143"/>
      <c r="B233" s="143"/>
      <c r="C233" s="143"/>
      <c r="D233" s="174" t="s">
        <v>2</v>
      </c>
      <c r="E233" s="143"/>
      <c r="F233" s="143"/>
      <c r="G233" s="143"/>
      <c r="H233" s="175"/>
      <c r="I233" s="175"/>
      <c r="J233" s="175"/>
      <c r="K233" s="175"/>
      <c r="L233" s="175">
        <v>0</v>
      </c>
      <c r="M233" s="175">
        <v>0</v>
      </c>
      <c r="N233" s="175">
        <v>0</v>
      </c>
      <c r="O233" s="175">
        <v>0</v>
      </c>
      <c r="P233" s="175">
        <v>0</v>
      </c>
      <c r="Q233" s="175">
        <v>0</v>
      </c>
      <c r="R233" s="143"/>
      <c r="S233" s="146"/>
      <c r="T233" s="146"/>
      <c r="U233" s="146"/>
      <c r="V233" s="146"/>
      <c r="W233" s="146"/>
      <c r="X233" s="146"/>
      <c r="Y233" s="146"/>
      <c r="Z233" s="146"/>
      <c r="AA233" s="113"/>
      <c r="AB233" s="113"/>
      <c r="AC233" s="113"/>
      <c r="AD233" s="113"/>
      <c r="AE233" s="113"/>
      <c r="AF233" s="113"/>
      <c r="AG233" s="113"/>
      <c r="AH233" s="113"/>
      <c r="AI233" s="113"/>
      <c r="AJ233" s="113"/>
      <c r="AK233" s="113"/>
      <c r="AL233" s="113"/>
      <c r="AM233" s="113"/>
      <c r="AN233" s="113"/>
      <c r="AO233" s="113"/>
      <c r="AP233" s="113"/>
      <c r="AQ233" s="113"/>
      <c r="AR233" s="113"/>
      <c r="AS233" s="113"/>
      <c r="AT233" s="113"/>
      <c r="AU233" s="113"/>
      <c r="AV233" s="113"/>
      <c r="AW233" s="113"/>
      <c r="AX233" s="113"/>
      <c r="AY233" s="113"/>
      <c r="AZ233" s="113"/>
      <c r="BA233" s="113"/>
      <c r="BB233" s="113"/>
      <c r="BC233" s="113"/>
      <c r="BD233" s="113"/>
      <c r="BE233" s="113"/>
      <c r="BF233" s="113"/>
      <c r="BG233" s="113"/>
      <c r="BH233" s="113"/>
      <c r="BI233" s="113"/>
      <c r="BJ233" s="113"/>
      <c r="BK233" s="113"/>
    </row>
    <row r="234" spans="1:63" ht="12" customHeight="1" outlineLevel="1" x14ac:dyDescent="0.25">
      <c r="A234" s="143"/>
      <c r="B234" s="143"/>
      <c r="C234" s="143"/>
      <c r="D234" s="174" t="s">
        <v>3</v>
      </c>
      <c r="E234" s="143"/>
      <c r="F234" s="143"/>
      <c r="G234" s="143"/>
      <c r="H234" s="175"/>
      <c r="I234" s="175"/>
      <c r="J234" s="175"/>
      <c r="K234" s="175"/>
      <c r="L234" s="175">
        <v>0</v>
      </c>
      <c r="M234" s="175">
        <v>0</v>
      </c>
      <c r="N234" s="175">
        <v>0</v>
      </c>
      <c r="O234" s="175">
        <v>0</v>
      </c>
      <c r="P234" s="175">
        <v>0</v>
      </c>
      <c r="Q234" s="175">
        <v>0</v>
      </c>
      <c r="R234" s="143"/>
      <c r="S234" s="146"/>
      <c r="T234" s="146"/>
      <c r="U234" s="146"/>
      <c r="V234" s="146"/>
      <c r="W234" s="146"/>
      <c r="X234" s="146"/>
      <c r="Y234" s="146"/>
      <c r="Z234" s="146"/>
      <c r="AA234" s="113"/>
      <c r="AB234" s="113"/>
      <c r="AC234" s="113"/>
      <c r="AD234" s="113"/>
      <c r="AE234" s="113"/>
      <c r="AF234" s="113"/>
      <c r="AG234" s="113"/>
      <c r="AH234" s="113"/>
      <c r="AI234" s="113"/>
      <c r="AJ234" s="113"/>
      <c r="AK234" s="113"/>
      <c r="AL234" s="113"/>
      <c r="AM234" s="113"/>
      <c r="AN234" s="113"/>
      <c r="AO234" s="113"/>
      <c r="AP234" s="113"/>
      <c r="AQ234" s="113"/>
      <c r="AR234" s="113"/>
      <c r="AS234" s="113"/>
      <c r="AT234" s="113"/>
      <c r="AU234" s="113"/>
      <c r="AV234" s="113"/>
      <c r="AW234" s="113"/>
      <c r="AX234" s="113"/>
      <c r="AY234" s="113"/>
      <c r="AZ234" s="113"/>
      <c r="BA234" s="113"/>
      <c r="BB234" s="113"/>
      <c r="BC234" s="113"/>
      <c r="BD234" s="113"/>
      <c r="BE234" s="113"/>
      <c r="BF234" s="113"/>
      <c r="BG234" s="113"/>
      <c r="BH234" s="113"/>
      <c r="BI234" s="113"/>
      <c r="BJ234" s="113"/>
      <c r="BK234" s="113"/>
    </row>
    <row r="235" spans="1:63" ht="12" customHeight="1" outlineLevel="1" x14ac:dyDescent="0.25">
      <c r="A235" s="143"/>
      <c r="B235" s="143"/>
      <c r="C235" s="143"/>
      <c r="D235" s="174" t="s">
        <v>4</v>
      </c>
      <c r="E235" s="143"/>
      <c r="F235" s="143"/>
      <c r="G235" s="143"/>
      <c r="H235" s="175"/>
      <c r="I235" s="175"/>
      <c r="J235" s="175"/>
      <c r="K235" s="175"/>
      <c r="L235" s="175">
        <v>0</v>
      </c>
      <c r="M235" s="175">
        <v>0</v>
      </c>
      <c r="N235" s="175">
        <v>0</v>
      </c>
      <c r="O235" s="175">
        <v>0</v>
      </c>
      <c r="P235" s="175">
        <v>0</v>
      </c>
      <c r="Q235" s="175">
        <v>0</v>
      </c>
      <c r="R235" s="143"/>
      <c r="S235" s="146"/>
      <c r="T235" s="146"/>
      <c r="U235" s="146"/>
      <c r="V235" s="146"/>
      <c r="W235" s="146"/>
      <c r="X235" s="146"/>
      <c r="Y235" s="146"/>
      <c r="Z235" s="146"/>
      <c r="AA235" s="113"/>
      <c r="AB235" s="113"/>
      <c r="AC235" s="113"/>
      <c r="AD235" s="113"/>
      <c r="AE235" s="113"/>
      <c r="AF235" s="113"/>
      <c r="AG235" s="113"/>
      <c r="AH235" s="113"/>
      <c r="AI235" s="113"/>
      <c r="AJ235" s="113"/>
      <c r="AK235" s="113"/>
      <c r="AL235" s="113"/>
      <c r="AM235" s="113"/>
      <c r="AN235" s="113"/>
      <c r="AO235" s="113"/>
      <c r="AP235" s="113"/>
      <c r="AQ235" s="113"/>
      <c r="AR235" s="113"/>
      <c r="AS235" s="113"/>
      <c r="AT235" s="113"/>
      <c r="AU235" s="113"/>
      <c r="AV235" s="113"/>
      <c r="AW235" s="113"/>
      <c r="AX235" s="113"/>
      <c r="AY235" s="113"/>
      <c r="AZ235" s="113"/>
      <c r="BA235" s="113"/>
      <c r="BB235" s="113"/>
      <c r="BC235" s="113"/>
      <c r="BD235" s="113"/>
      <c r="BE235" s="113"/>
      <c r="BF235" s="113"/>
      <c r="BG235" s="113"/>
      <c r="BH235" s="113"/>
      <c r="BI235" s="113"/>
      <c r="BJ235" s="113"/>
      <c r="BK235" s="113"/>
    </row>
    <row r="236" spans="1:63" ht="12" customHeight="1" outlineLevel="1" x14ac:dyDescent="0.25">
      <c r="A236" s="143"/>
      <c r="B236" s="143"/>
      <c r="C236" s="143"/>
      <c r="D236" s="174" t="s">
        <v>5</v>
      </c>
      <c r="E236" s="143"/>
      <c r="F236" s="143"/>
      <c r="G236" s="143"/>
      <c r="H236" s="175"/>
      <c r="I236" s="175"/>
      <c r="J236" s="175"/>
      <c r="K236" s="175"/>
      <c r="L236" s="175">
        <v>9.7848540651142084</v>
      </c>
      <c r="M236" s="175">
        <v>0</v>
      </c>
      <c r="N236" s="175">
        <v>0</v>
      </c>
      <c r="O236" s="175">
        <v>0</v>
      </c>
      <c r="P236" s="175">
        <v>0</v>
      </c>
      <c r="Q236" s="175">
        <v>0</v>
      </c>
      <c r="R236" s="143"/>
      <c r="S236" s="146"/>
      <c r="T236" s="146"/>
      <c r="U236" s="146"/>
      <c r="V236" s="146"/>
      <c r="W236" s="146"/>
      <c r="X236" s="146"/>
      <c r="Y236" s="146"/>
      <c r="Z236" s="146"/>
      <c r="AA236" s="113"/>
      <c r="AB236" s="113"/>
      <c r="AC236" s="113"/>
      <c r="AD236" s="113"/>
      <c r="AE236" s="113"/>
      <c r="AF236" s="113"/>
      <c r="AG236" s="113"/>
      <c r="AH236" s="113"/>
      <c r="AI236" s="113"/>
      <c r="AJ236" s="113"/>
      <c r="AK236" s="113"/>
      <c r="AL236" s="113"/>
      <c r="AM236" s="113"/>
      <c r="AN236" s="113"/>
      <c r="AO236" s="113"/>
      <c r="AP236" s="113"/>
      <c r="AQ236" s="113"/>
      <c r="AR236" s="113"/>
      <c r="AS236" s="113"/>
      <c r="AT236" s="113"/>
      <c r="AU236" s="113"/>
      <c r="AV236" s="113"/>
      <c r="AW236" s="113"/>
      <c r="AX236" s="113"/>
      <c r="AY236" s="113"/>
      <c r="AZ236" s="113"/>
      <c r="BA236" s="113"/>
      <c r="BB236" s="113"/>
      <c r="BC236" s="113"/>
      <c r="BD236" s="113"/>
      <c r="BE236" s="113"/>
      <c r="BF236" s="113"/>
      <c r="BG236" s="113"/>
      <c r="BH236" s="113"/>
      <c r="BI236" s="113"/>
      <c r="BJ236" s="113"/>
      <c r="BK236" s="113"/>
    </row>
    <row r="237" spans="1:63" ht="12" customHeight="1" outlineLevel="1" x14ac:dyDescent="0.25">
      <c r="A237" s="143"/>
      <c r="B237" s="143"/>
      <c r="C237" s="143"/>
      <c r="D237" s="174" t="s">
        <v>6</v>
      </c>
      <c r="E237" s="143"/>
      <c r="F237" s="143"/>
      <c r="G237" s="143"/>
      <c r="H237" s="175"/>
      <c r="I237" s="175"/>
      <c r="J237" s="175"/>
      <c r="K237" s="175"/>
      <c r="L237" s="175">
        <v>2.14315869931895</v>
      </c>
      <c r="M237" s="175">
        <v>0</v>
      </c>
      <c r="N237" s="175">
        <v>0</v>
      </c>
      <c r="O237" s="175">
        <v>0</v>
      </c>
      <c r="P237" s="175">
        <v>0</v>
      </c>
      <c r="Q237" s="175">
        <v>0</v>
      </c>
      <c r="R237" s="143"/>
      <c r="S237" s="146"/>
      <c r="T237" s="146"/>
      <c r="U237" s="146"/>
      <c r="V237" s="146"/>
      <c r="W237" s="146"/>
      <c r="X237" s="146"/>
      <c r="Y237" s="146"/>
      <c r="Z237" s="146"/>
      <c r="AA237" s="113"/>
      <c r="AB237" s="113"/>
      <c r="AC237" s="113"/>
      <c r="AD237" s="113"/>
      <c r="AE237" s="113"/>
      <c r="AF237" s="113"/>
      <c r="AG237" s="113"/>
      <c r="AH237" s="113"/>
      <c r="AI237" s="113"/>
      <c r="AJ237" s="113"/>
      <c r="AK237" s="113"/>
      <c r="AL237" s="113"/>
      <c r="AM237" s="113"/>
      <c r="AN237" s="113"/>
      <c r="AO237" s="113"/>
      <c r="AP237" s="113"/>
      <c r="AQ237" s="113"/>
      <c r="AR237" s="113"/>
      <c r="AS237" s="113"/>
      <c r="AT237" s="113"/>
      <c r="AU237" s="113"/>
      <c r="AV237" s="113"/>
      <c r="AW237" s="113"/>
      <c r="AX237" s="113"/>
      <c r="AY237" s="113"/>
      <c r="AZ237" s="113"/>
      <c r="BA237" s="113"/>
      <c r="BB237" s="113"/>
      <c r="BC237" s="113"/>
      <c r="BD237" s="113"/>
      <c r="BE237" s="113"/>
      <c r="BF237" s="113"/>
      <c r="BG237" s="113"/>
      <c r="BH237" s="113"/>
      <c r="BI237" s="113"/>
      <c r="BJ237" s="113"/>
      <c r="BK237" s="113"/>
    </row>
    <row r="238" spans="1:63" ht="12" customHeight="1" outlineLevel="1" x14ac:dyDescent="0.25">
      <c r="A238" s="143"/>
      <c r="B238" s="143"/>
      <c r="C238" s="143"/>
      <c r="D238" s="174" t="s">
        <v>7</v>
      </c>
      <c r="E238" s="143"/>
      <c r="F238" s="143"/>
      <c r="G238" s="143"/>
      <c r="H238" s="175"/>
      <c r="I238" s="175"/>
      <c r="J238" s="175"/>
      <c r="K238" s="175"/>
      <c r="L238" s="175">
        <v>0</v>
      </c>
      <c r="M238" s="175">
        <v>0</v>
      </c>
      <c r="N238" s="175">
        <v>0</v>
      </c>
      <c r="O238" s="175">
        <v>0</v>
      </c>
      <c r="P238" s="175">
        <v>0</v>
      </c>
      <c r="Q238" s="175">
        <v>0</v>
      </c>
      <c r="R238" s="143"/>
      <c r="S238" s="146"/>
      <c r="T238" s="146"/>
      <c r="U238" s="146"/>
      <c r="V238" s="146"/>
      <c r="W238" s="146"/>
      <c r="X238" s="146"/>
      <c r="Y238" s="146"/>
      <c r="Z238" s="146"/>
      <c r="AA238" s="113"/>
      <c r="AB238" s="113"/>
      <c r="AC238" s="113"/>
      <c r="AD238" s="113"/>
      <c r="AE238" s="113"/>
      <c r="AF238" s="113"/>
      <c r="AG238" s="113"/>
      <c r="AH238" s="113"/>
      <c r="AI238" s="113"/>
      <c r="AJ238" s="113"/>
      <c r="AK238" s="113"/>
      <c r="AL238" s="113"/>
      <c r="AM238" s="113"/>
      <c r="AN238" s="113"/>
      <c r="AO238" s="113"/>
      <c r="AP238" s="113"/>
      <c r="AQ238" s="113"/>
      <c r="AR238" s="113"/>
      <c r="AS238" s="113"/>
      <c r="AT238" s="113"/>
      <c r="AU238" s="113"/>
      <c r="AV238" s="113"/>
      <c r="AW238" s="113"/>
      <c r="AX238" s="113"/>
      <c r="AY238" s="113"/>
      <c r="AZ238" s="113"/>
      <c r="BA238" s="113"/>
      <c r="BB238" s="113"/>
      <c r="BC238" s="113"/>
      <c r="BD238" s="113"/>
      <c r="BE238" s="113"/>
      <c r="BF238" s="113"/>
      <c r="BG238" s="113"/>
      <c r="BH238" s="113"/>
      <c r="BI238" s="113"/>
      <c r="BJ238" s="113"/>
      <c r="BK238" s="113"/>
    </row>
    <row r="239" spans="1:63" ht="12" customHeight="1" outlineLevel="1" x14ac:dyDescent="0.25">
      <c r="A239" s="143"/>
      <c r="B239" s="143"/>
      <c r="C239" s="143"/>
      <c r="D239" s="174" t="s">
        <v>8</v>
      </c>
      <c r="E239" s="143"/>
      <c r="F239" s="143"/>
      <c r="G239" s="143"/>
      <c r="H239" s="175"/>
      <c r="I239" s="175"/>
      <c r="J239" s="175"/>
      <c r="K239" s="175"/>
      <c r="L239" s="175">
        <v>0</v>
      </c>
      <c r="M239" s="175">
        <v>0</v>
      </c>
      <c r="N239" s="175">
        <v>0</v>
      </c>
      <c r="O239" s="175">
        <v>0</v>
      </c>
      <c r="P239" s="175">
        <v>0</v>
      </c>
      <c r="Q239" s="175">
        <v>0</v>
      </c>
      <c r="R239" s="143"/>
      <c r="S239" s="146"/>
      <c r="T239" s="146"/>
      <c r="U239" s="146"/>
      <c r="V239" s="146"/>
      <c r="W239" s="146"/>
      <c r="X239" s="146"/>
      <c r="Y239" s="146"/>
      <c r="Z239" s="146"/>
      <c r="AA239" s="113"/>
      <c r="AB239" s="113"/>
      <c r="AC239" s="113"/>
      <c r="AD239" s="113"/>
      <c r="AE239" s="113"/>
      <c r="AF239" s="113"/>
      <c r="AG239" s="113"/>
      <c r="AH239" s="113"/>
      <c r="AI239" s="113"/>
      <c r="AJ239" s="113"/>
      <c r="AK239" s="113"/>
      <c r="AL239" s="113"/>
      <c r="AM239" s="113"/>
      <c r="AN239" s="113"/>
      <c r="AO239" s="113"/>
      <c r="AP239" s="113"/>
      <c r="AQ239" s="113"/>
      <c r="AR239" s="113"/>
      <c r="AS239" s="113"/>
      <c r="AT239" s="113"/>
      <c r="AU239" s="113"/>
      <c r="AV239" s="113"/>
      <c r="AW239" s="113"/>
      <c r="AX239" s="113"/>
      <c r="AY239" s="113"/>
      <c r="AZ239" s="113"/>
      <c r="BA239" s="113"/>
      <c r="BB239" s="113"/>
      <c r="BC239" s="113"/>
      <c r="BD239" s="113"/>
      <c r="BE239" s="113"/>
      <c r="BF239" s="113"/>
      <c r="BG239" s="113"/>
      <c r="BH239" s="113"/>
      <c r="BI239" s="113"/>
      <c r="BJ239" s="113"/>
      <c r="BK239" s="113"/>
    </row>
    <row r="240" spans="1:63" ht="12" customHeight="1" outlineLevel="1" x14ac:dyDescent="0.25">
      <c r="A240" s="143"/>
      <c r="B240" s="143"/>
      <c r="C240" s="143"/>
      <c r="D240" s="174" t="s">
        <v>14</v>
      </c>
      <c r="E240" s="143"/>
      <c r="F240" s="143"/>
      <c r="G240" s="143"/>
      <c r="H240" s="175"/>
      <c r="I240" s="175"/>
      <c r="J240" s="175"/>
      <c r="K240" s="175"/>
      <c r="L240" s="175">
        <v>0</v>
      </c>
      <c r="M240" s="175">
        <v>0</v>
      </c>
      <c r="N240" s="175">
        <v>0</v>
      </c>
      <c r="O240" s="175">
        <v>0</v>
      </c>
      <c r="P240" s="175">
        <v>0</v>
      </c>
      <c r="Q240" s="175">
        <v>0</v>
      </c>
      <c r="R240" s="143"/>
      <c r="S240" s="146"/>
      <c r="T240" s="146"/>
      <c r="U240" s="146"/>
      <c r="V240" s="146"/>
      <c r="W240" s="146"/>
      <c r="X240" s="146"/>
      <c r="Y240" s="146"/>
      <c r="Z240" s="146"/>
      <c r="AA240" s="113"/>
      <c r="AB240" s="113"/>
      <c r="AC240" s="113"/>
      <c r="AD240" s="113"/>
      <c r="AE240" s="113"/>
      <c r="AF240" s="113"/>
      <c r="AG240" s="113"/>
      <c r="AH240" s="113"/>
      <c r="AI240" s="113"/>
      <c r="AJ240" s="113"/>
      <c r="AK240" s="113"/>
      <c r="AL240" s="113"/>
      <c r="AM240" s="113"/>
      <c r="AN240" s="113"/>
      <c r="AO240" s="113"/>
      <c r="AP240" s="113"/>
      <c r="AQ240" s="113"/>
      <c r="AR240" s="113"/>
      <c r="AS240" s="113"/>
      <c r="AT240" s="113"/>
      <c r="AU240" s="113"/>
      <c r="AV240" s="113"/>
      <c r="AW240" s="113"/>
      <c r="AX240" s="113"/>
      <c r="AY240" s="113"/>
      <c r="AZ240" s="113"/>
      <c r="BA240" s="113"/>
      <c r="BB240" s="113"/>
      <c r="BC240" s="113"/>
      <c r="BD240" s="113"/>
      <c r="BE240" s="113"/>
      <c r="BF240" s="113"/>
      <c r="BG240" s="113"/>
      <c r="BH240" s="113"/>
      <c r="BI240" s="113"/>
      <c r="BJ240" s="113"/>
      <c r="BK240" s="113"/>
    </row>
    <row r="241" spans="1:63" ht="12" customHeight="1" outlineLevel="1" x14ac:dyDescent="0.25">
      <c r="A241" s="143"/>
      <c r="B241" s="143"/>
      <c r="C241" s="143"/>
      <c r="D241" s="174">
        <v>0</v>
      </c>
      <c r="E241" s="143"/>
      <c r="F241" s="143"/>
      <c r="G241" s="143"/>
      <c r="H241" s="175"/>
      <c r="I241" s="175"/>
      <c r="J241" s="175"/>
      <c r="K241" s="175"/>
      <c r="L241" s="175">
        <v>0</v>
      </c>
      <c r="M241" s="175">
        <v>0</v>
      </c>
      <c r="N241" s="175">
        <v>0</v>
      </c>
      <c r="O241" s="175">
        <v>0</v>
      </c>
      <c r="P241" s="175">
        <v>0</v>
      </c>
      <c r="Q241" s="175">
        <v>0</v>
      </c>
      <c r="R241" s="143"/>
      <c r="S241" s="146"/>
      <c r="T241" s="146"/>
      <c r="U241" s="146"/>
      <c r="V241" s="146"/>
      <c r="W241" s="146"/>
      <c r="X241" s="146"/>
      <c r="Y241" s="146"/>
      <c r="Z241" s="146"/>
      <c r="AA241" s="113"/>
      <c r="AB241" s="113"/>
      <c r="AC241" s="113"/>
      <c r="AD241" s="113"/>
      <c r="AE241" s="113"/>
      <c r="AF241" s="113"/>
      <c r="AG241" s="113"/>
      <c r="AH241" s="113"/>
      <c r="AI241" s="113"/>
      <c r="AJ241" s="113"/>
      <c r="AK241" s="113"/>
      <c r="AL241" s="113"/>
      <c r="AM241" s="113"/>
      <c r="AN241" s="113"/>
      <c r="AO241" s="113"/>
      <c r="AP241" s="113"/>
      <c r="AQ241" s="113"/>
      <c r="AR241" s="113"/>
      <c r="AS241" s="113"/>
      <c r="AT241" s="113"/>
      <c r="AU241" s="113"/>
      <c r="AV241" s="113"/>
      <c r="AW241" s="113"/>
      <c r="AX241" s="113"/>
      <c r="AY241" s="113"/>
      <c r="AZ241" s="113"/>
      <c r="BA241" s="113"/>
      <c r="BB241" s="113"/>
      <c r="BC241" s="113"/>
      <c r="BD241" s="113"/>
      <c r="BE241" s="113"/>
      <c r="BF241" s="113"/>
      <c r="BG241" s="113"/>
      <c r="BH241" s="113"/>
      <c r="BI241" s="113"/>
      <c r="BJ241" s="113"/>
      <c r="BK241" s="113"/>
    </row>
    <row r="242" spans="1:63" ht="12" customHeight="1" outlineLevel="1" x14ac:dyDescent="0.25">
      <c r="A242" s="143"/>
      <c r="B242" s="143"/>
      <c r="C242" s="143"/>
      <c r="D242" s="174">
        <v>0</v>
      </c>
      <c r="E242" s="143"/>
      <c r="F242" s="143"/>
      <c r="G242" s="143"/>
      <c r="H242" s="175"/>
      <c r="I242" s="175"/>
      <c r="J242" s="175"/>
      <c r="K242" s="175"/>
      <c r="L242" s="175">
        <v>0</v>
      </c>
      <c r="M242" s="175">
        <v>0</v>
      </c>
      <c r="N242" s="175">
        <v>0</v>
      </c>
      <c r="O242" s="175">
        <v>0</v>
      </c>
      <c r="P242" s="175">
        <v>0</v>
      </c>
      <c r="Q242" s="175">
        <v>0</v>
      </c>
      <c r="R242" s="143"/>
      <c r="S242" s="146"/>
      <c r="T242" s="146"/>
      <c r="U242" s="146"/>
      <c r="V242" s="146"/>
      <c r="W242" s="146"/>
      <c r="X242" s="146"/>
      <c r="Y242" s="146"/>
      <c r="Z242" s="146"/>
      <c r="AA242" s="113"/>
      <c r="AB242" s="113"/>
      <c r="AC242" s="113"/>
      <c r="AD242" s="113"/>
      <c r="AE242" s="113"/>
      <c r="AF242" s="113"/>
      <c r="AG242" s="113"/>
      <c r="AH242" s="113"/>
      <c r="AI242" s="113"/>
      <c r="AJ242" s="113"/>
      <c r="AK242" s="113"/>
      <c r="AL242" s="113"/>
      <c r="AM242" s="113"/>
      <c r="AN242" s="113"/>
      <c r="AO242" s="113"/>
      <c r="AP242" s="113"/>
      <c r="AQ242" s="113"/>
      <c r="AR242" s="113"/>
      <c r="AS242" s="113"/>
      <c r="AT242" s="113"/>
      <c r="AU242" s="113"/>
      <c r="AV242" s="113"/>
      <c r="AW242" s="113"/>
      <c r="AX242" s="113"/>
      <c r="AY242" s="113"/>
      <c r="AZ242" s="113"/>
      <c r="BA242" s="113"/>
      <c r="BB242" s="113"/>
      <c r="BC242" s="113"/>
      <c r="BD242" s="113"/>
      <c r="BE242" s="113"/>
      <c r="BF242" s="113"/>
      <c r="BG242" s="113"/>
      <c r="BH242" s="113"/>
      <c r="BI242" s="113"/>
      <c r="BJ242" s="113"/>
      <c r="BK242" s="113"/>
    </row>
    <row r="243" spans="1:63" ht="12" customHeight="1" outlineLevel="1" x14ac:dyDescent="0.25">
      <c r="A243" s="143"/>
      <c r="B243" s="143"/>
      <c r="C243" s="143"/>
      <c r="D243" s="174">
        <v>0</v>
      </c>
      <c r="E243" s="143"/>
      <c r="F243" s="143"/>
      <c r="G243" s="143"/>
      <c r="H243" s="175"/>
      <c r="I243" s="175"/>
      <c r="J243" s="175"/>
      <c r="K243" s="175"/>
      <c r="L243" s="175">
        <v>0</v>
      </c>
      <c r="M243" s="175">
        <v>0</v>
      </c>
      <c r="N243" s="175">
        <v>0</v>
      </c>
      <c r="O243" s="175">
        <v>0</v>
      </c>
      <c r="P243" s="175">
        <v>0</v>
      </c>
      <c r="Q243" s="175">
        <v>0</v>
      </c>
      <c r="R243" s="143"/>
      <c r="S243" s="146"/>
      <c r="T243" s="146"/>
      <c r="U243" s="146"/>
      <c r="V243" s="146"/>
      <c r="W243" s="146"/>
      <c r="X243" s="146"/>
      <c r="Y243" s="146"/>
      <c r="Z243" s="146"/>
      <c r="AA243" s="113"/>
      <c r="AB243" s="113"/>
      <c r="AC243" s="113"/>
      <c r="AD243" s="113"/>
      <c r="AE243" s="113"/>
      <c r="AF243" s="113"/>
      <c r="AG243" s="113"/>
      <c r="AH243" s="113"/>
      <c r="AI243" s="113"/>
      <c r="AJ243" s="113"/>
      <c r="AK243" s="113"/>
      <c r="AL243" s="113"/>
      <c r="AM243" s="113"/>
      <c r="AN243" s="113"/>
      <c r="AO243" s="113"/>
      <c r="AP243" s="113"/>
      <c r="AQ243" s="113"/>
      <c r="AR243" s="113"/>
      <c r="AS243" s="113"/>
      <c r="AT243" s="113"/>
      <c r="AU243" s="113"/>
      <c r="AV243" s="113"/>
      <c r="AW243" s="113"/>
      <c r="AX243" s="113"/>
      <c r="AY243" s="113"/>
      <c r="AZ243" s="113"/>
      <c r="BA243" s="113"/>
      <c r="BB243" s="113"/>
      <c r="BC243" s="113"/>
      <c r="BD243" s="113"/>
      <c r="BE243" s="113"/>
      <c r="BF243" s="113"/>
      <c r="BG243" s="113"/>
      <c r="BH243" s="113"/>
      <c r="BI243" s="113"/>
      <c r="BJ243" s="113"/>
      <c r="BK243" s="113"/>
    </row>
    <row r="244" spans="1:63" ht="12" customHeight="1" outlineLevel="1" x14ac:dyDescent="0.25">
      <c r="A244" s="143"/>
      <c r="B244" s="143"/>
      <c r="C244" s="143"/>
      <c r="D244" s="174">
        <v>0</v>
      </c>
      <c r="E244" s="143"/>
      <c r="F244" s="143"/>
      <c r="G244" s="143"/>
      <c r="H244" s="175"/>
      <c r="I244" s="175"/>
      <c r="J244" s="175"/>
      <c r="K244" s="175"/>
      <c r="L244" s="175">
        <v>0</v>
      </c>
      <c r="M244" s="175">
        <v>0</v>
      </c>
      <c r="N244" s="175">
        <v>0</v>
      </c>
      <c r="O244" s="175">
        <v>0</v>
      </c>
      <c r="P244" s="175">
        <v>0</v>
      </c>
      <c r="Q244" s="175">
        <v>0</v>
      </c>
      <c r="R244" s="143"/>
      <c r="S244" s="146"/>
      <c r="T244" s="146"/>
      <c r="U244" s="146"/>
      <c r="V244" s="146"/>
      <c r="W244" s="146"/>
      <c r="X244" s="146"/>
      <c r="Y244" s="146"/>
      <c r="Z244" s="146"/>
      <c r="AA244" s="113"/>
      <c r="AB244" s="113"/>
      <c r="AC244" s="113"/>
      <c r="AD244" s="113"/>
      <c r="AE244" s="113"/>
      <c r="AF244" s="113"/>
      <c r="AG244" s="113"/>
      <c r="AH244" s="113"/>
      <c r="AI244" s="113"/>
      <c r="AJ244" s="113"/>
      <c r="AK244" s="113"/>
      <c r="AL244" s="113"/>
      <c r="AM244" s="113"/>
      <c r="AN244" s="113"/>
      <c r="AO244" s="113"/>
      <c r="AP244" s="113"/>
      <c r="AQ244" s="113"/>
      <c r="AR244" s="113"/>
      <c r="AS244" s="113"/>
      <c r="AT244" s="113"/>
      <c r="AU244" s="113"/>
      <c r="AV244" s="113"/>
      <c r="AW244" s="113"/>
      <c r="AX244" s="113"/>
      <c r="AY244" s="113"/>
      <c r="AZ244" s="113"/>
      <c r="BA244" s="113"/>
      <c r="BB244" s="113"/>
      <c r="BC244" s="113"/>
      <c r="BD244" s="113"/>
      <c r="BE244" s="113"/>
      <c r="BF244" s="113"/>
      <c r="BG244" s="113"/>
      <c r="BH244" s="113"/>
      <c r="BI244" s="113"/>
      <c r="BJ244" s="113"/>
      <c r="BK244" s="113"/>
    </row>
    <row r="245" spans="1:63" ht="12" customHeight="1" outlineLevel="1" x14ac:dyDescent="0.25">
      <c r="A245" s="143"/>
      <c r="B245" s="143"/>
      <c r="C245" s="143"/>
      <c r="D245" s="174">
        <v>0</v>
      </c>
      <c r="E245" s="143"/>
      <c r="F245" s="143"/>
      <c r="G245" s="143"/>
      <c r="H245" s="175"/>
      <c r="I245" s="175"/>
      <c r="J245" s="175"/>
      <c r="K245" s="175"/>
      <c r="L245" s="175">
        <v>0</v>
      </c>
      <c r="M245" s="175">
        <v>0</v>
      </c>
      <c r="N245" s="175">
        <v>0</v>
      </c>
      <c r="O245" s="175">
        <v>0</v>
      </c>
      <c r="P245" s="175">
        <v>0</v>
      </c>
      <c r="Q245" s="175">
        <v>0</v>
      </c>
      <c r="R245" s="143"/>
      <c r="S245" s="146"/>
      <c r="T245" s="146"/>
      <c r="U245" s="146"/>
      <c r="V245" s="146"/>
      <c r="W245" s="146"/>
      <c r="X245" s="146"/>
      <c r="Y245" s="146"/>
      <c r="Z245" s="146"/>
      <c r="AA245" s="113"/>
      <c r="AB245" s="113"/>
      <c r="AC245" s="113"/>
      <c r="AD245" s="113"/>
      <c r="AE245" s="113"/>
      <c r="AF245" s="113"/>
      <c r="AG245" s="113"/>
      <c r="AH245" s="113"/>
      <c r="AI245" s="113"/>
      <c r="AJ245" s="113"/>
      <c r="AK245" s="113"/>
      <c r="AL245" s="113"/>
      <c r="AM245" s="113"/>
      <c r="AN245" s="113"/>
      <c r="AO245" s="113"/>
      <c r="AP245" s="113"/>
      <c r="AQ245" s="113"/>
      <c r="AR245" s="113"/>
      <c r="AS245" s="113"/>
      <c r="AT245" s="113"/>
      <c r="AU245" s="113"/>
      <c r="AV245" s="113"/>
      <c r="AW245" s="113"/>
      <c r="AX245" s="113"/>
      <c r="AY245" s="113"/>
      <c r="AZ245" s="113"/>
      <c r="BA245" s="113"/>
      <c r="BB245" s="113"/>
      <c r="BC245" s="113"/>
      <c r="BD245" s="113"/>
      <c r="BE245" s="113"/>
      <c r="BF245" s="113"/>
      <c r="BG245" s="113"/>
      <c r="BH245" s="113"/>
      <c r="BI245" s="113"/>
      <c r="BJ245" s="113"/>
      <c r="BK245" s="113"/>
    </row>
    <row r="246" spans="1:63" ht="12" customHeight="1" outlineLevel="1" x14ac:dyDescent="0.25">
      <c r="A246" s="143"/>
      <c r="B246" s="143"/>
      <c r="C246" s="143"/>
      <c r="D246" s="174">
        <v>0</v>
      </c>
      <c r="E246" s="143"/>
      <c r="F246" s="143"/>
      <c r="G246" s="143"/>
      <c r="H246" s="175"/>
      <c r="I246" s="175"/>
      <c r="J246" s="175"/>
      <c r="K246" s="175"/>
      <c r="L246" s="175">
        <v>0</v>
      </c>
      <c r="M246" s="175">
        <v>0</v>
      </c>
      <c r="N246" s="175">
        <v>0</v>
      </c>
      <c r="O246" s="175">
        <v>0</v>
      </c>
      <c r="P246" s="175">
        <v>0</v>
      </c>
      <c r="Q246" s="175">
        <v>0</v>
      </c>
      <c r="R246" s="143"/>
      <c r="S246" s="146"/>
      <c r="T246" s="146"/>
      <c r="U246" s="146"/>
      <c r="V246" s="146"/>
      <c r="W246" s="146"/>
      <c r="X246" s="146"/>
      <c r="Y246" s="146"/>
      <c r="Z246" s="146"/>
      <c r="AA246" s="113"/>
      <c r="AB246" s="113"/>
      <c r="AC246" s="113"/>
      <c r="AD246" s="113"/>
      <c r="AE246" s="113"/>
      <c r="AF246" s="113"/>
      <c r="AG246" s="113"/>
      <c r="AH246" s="113"/>
      <c r="AI246" s="113"/>
      <c r="AJ246" s="113"/>
      <c r="AK246" s="113"/>
      <c r="AL246" s="113"/>
      <c r="AM246" s="113"/>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row>
    <row r="247" spans="1:63" ht="12" customHeight="1" outlineLevel="1" x14ac:dyDescent="0.25">
      <c r="A247" s="143"/>
      <c r="B247" s="143"/>
      <c r="C247" s="143"/>
      <c r="D247" s="174">
        <v>0</v>
      </c>
      <c r="E247" s="143"/>
      <c r="F247" s="143"/>
      <c r="G247" s="143"/>
      <c r="H247" s="175"/>
      <c r="I247" s="175"/>
      <c r="J247" s="175"/>
      <c r="K247" s="175"/>
      <c r="L247" s="175">
        <v>0</v>
      </c>
      <c r="M247" s="175">
        <v>0</v>
      </c>
      <c r="N247" s="175">
        <v>0</v>
      </c>
      <c r="O247" s="175">
        <v>0</v>
      </c>
      <c r="P247" s="175">
        <v>0</v>
      </c>
      <c r="Q247" s="175">
        <v>0</v>
      </c>
      <c r="R247" s="143"/>
      <c r="S247" s="146"/>
      <c r="T247" s="146"/>
      <c r="U247" s="146"/>
      <c r="V247" s="146"/>
      <c r="W247" s="146"/>
      <c r="X247" s="146"/>
      <c r="Y247" s="146"/>
      <c r="Z247" s="146"/>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3"/>
      <c r="AY247" s="113"/>
      <c r="AZ247" s="113"/>
      <c r="BA247" s="113"/>
      <c r="BB247" s="113"/>
      <c r="BC247" s="113"/>
      <c r="BD247" s="113"/>
      <c r="BE247" s="113"/>
      <c r="BF247" s="113"/>
      <c r="BG247" s="113"/>
      <c r="BH247" s="113"/>
      <c r="BI247" s="113"/>
      <c r="BJ247" s="113"/>
      <c r="BK247" s="113"/>
    </row>
    <row r="248" spans="1:63" ht="12" customHeight="1" outlineLevel="1" x14ac:dyDescent="0.25">
      <c r="A248" s="143"/>
      <c r="B248" s="143"/>
      <c r="C248" s="143"/>
      <c r="D248" s="174">
        <v>0</v>
      </c>
      <c r="E248" s="143"/>
      <c r="F248" s="143"/>
      <c r="G248" s="143"/>
      <c r="H248" s="175"/>
      <c r="I248" s="175"/>
      <c r="J248" s="175"/>
      <c r="K248" s="175"/>
      <c r="L248" s="175">
        <v>0</v>
      </c>
      <c r="M248" s="175">
        <v>0</v>
      </c>
      <c r="N248" s="175">
        <v>0</v>
      </c>
      <c r="O248" s="175">
        <v>0</v>
      </c>
      <c r="P248" s="175">
        <v>0</v>
      </c>
      <c r="Q248" s="175">
        <v>0</v>
      </c>
      <c r="R248" s="143"/>
      <c r="S248" s="146"/>
      <c r="T248" s="146"/>
      <c r="U248" s="146"/>
      <c r="V248" s="146"/>
      <c r="W248" s="146"/>
      <c r="X248" s="146"/>
      <c r="Y248" s="146"/>
      <c r="Z248" s="146"/>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3"/>
      <c r="AY248" s="113"/>
      <c r="AZ248" s="113"/>
      <c r="BA248" s="113"/>
      <c r="BB248" s="113"/>
      <c r="BC248" s="113"/>
      <c r="BD248" s="113"/>
      <c r="BE248" s="113"/>
      <c r="BF248" s="113"/>
      <c r="BG248" s="113"/>
      <c r="BH248" s="113"/>
      <c r="BI248" s="113"/>
      <c r="BJ248" s="113"/>
      <c r="BK248" s="113"/>
    </row>
    <row r="249" spans="1:63" ht="12" customHeight="1" outlineLevel="1" x14ac:dyDescent="0.25">
      <c r="A249" s="143"/>
      <c r="B249" s="143"/>
      <c r="C249" s="143"/>
      <c r="D249" s="174">
        <v>0</v>
      </c>
      <c r="E249" s="143"/>
      <c r="F249" s="143"/>
      <c r="G249" s="143"/>
      <c r="H249" s="175"/>
      <c r="I249" s="175"/>
      <c r="J249" s="175"/>
      <c r="K249" s="175"/>
      <c r="L249" s="175">
        <v>0</v>
      </c>
      <c r="M249" s="175">
        <v>0</v>
      </c>
      <c r="N249" s="175">
        <v>0</v>
      </c>
      <c r="O249" s="175">
        <v>0</v>
      </c>
      <c r="P249" s="175">
        <v>0</v>
      </c>
      <c r="Q249" s="175">
        <v>0</v>
      </c>
      <c r="R249" s="143"/>
      <c r="S249" s="146"/>
      <c r="T249" s="146"/>
      <c r="U249" s="146"/>
      <c r="V249" s="146"/>
      <c r="W249" s="146"/>
      <c r="X249" s="146"/>
      <c r="Y249" s="146"/>
      <c r="Z249" s="146"/>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3"/>
      <c r="AY249" s="113"/>
      <c r="AZ249" s="113"/>
      <c r="BA249" s="113"/>
      <c r="BB249" s="113"/>
      <c r="BC249" s="113"/>
      <c r="BD249" s="113"/>
      <c r="BE249" s="113"/>
      <c r="BF249" s="113"/>
      <c r="BG249" s="113"/>
      <c r="BH249" s="113"/>
      <c r="BI249" s="113"/>
      <c r="BJ249" s="113"/>
      <c r="BK249" s="113"/>
    </row>
    <row r="250" spans="1:63" ht="12" customHeight="1" outlineLevel="1" x14ac:dyDescent="0.25">
      <c r="A250" s="143"/>
      <c r="B250" s="143"/>
      <c r="C250" s="143"/>
      <c r="D250" s="174">
        <v>0</v>
      </c>
      <c r="E250" s="143"/>
      <c r="F250" s="143"/>
      <c r="G250" s="143"/>
      <c r="H250" s="175"/>
      <c r="I250" s="175"/>
      <c r="J250" s="175"/>
      <c r="K250" s="175"/>
      <c r="L250" s="175">
        <v>0</v>
      </c>
      <c r="M250" s="175">
        <v>0</v>
      </c>
      <c r="N250" s="175">
        <v>0</v>
      </c>
      <c r="O250" s="175">
        <v>0</v>
      </c>
      <c r="P250" s="175">
        <v>0</v>
      </c>
      <c r="Q250" s="175">
        <v>0</v>
      </c>
      <c r="R250" s="143"/>
      <c r="S250" s="146"/>
      <c r="T250" s="146"/>
      <c r="U250" s="146"/>
      <c r="V250" s="146"/>
      <c r="W250" s="146"/>
      <c r="X250" s="146"/>
      <c r="Y250" s="146"/>
      <c r="Z250" s="146"/>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3"/>
      <c r="BC250" s="113"/>
      <c r="BD250" s="113"/>
      <c r="BE250" s="113"/>
      <c r="BF250" s="113"/>
      <c r="BG250" s="113"/>
      <c r="BH250" s="113"/>
      <c r="BI250" s="113"/>
      <c r="BJ250" s="113"/>
      <c r="BK250" s="113"/>
    </row>
    <row r="251" spans="1:63" ht="12" customHeight="1" outlineLevel="1" x14ac:dyDescent="0.25">
      <c r="A251" s="143"/>
      <c r="B251" s="143"/>
      <c r="C251" s="143"/>
      <c r="D251" s="174">
        <v>0</v>
      </c>
      <c r="E251" s="143"/>
      <c r="F251" s="143"/>
      <c r="G251" s="143"/>
      <c r="H251" s="175"/>
      <c r="I251" s="175"/>
      <c r="J251" s="175"/>
      <c r="K251" s="175"/>
      <c r="L251" s="175">
        <v>0</v>
      </c>
      <c r="M251" s="175">
        <v>0</v>
      </c>
      <c r="N251" s="175">
        <v>0</v>
      </c>
      <c r="O251" s="175">
        <v>0</v>
      </c>
      <c r="P251" s="175">
        <v>0</v>
      </c>
      <c r="Q251" s="175">
        <v>0</v>
      </c>
      <c r="R251" s="143"/>
      <c r="S251" s="146"/>
      <c r="T251" s="146"/>
      <c r="U251" s="146"/>
      <c r="V251" s="146"/>
      <c r="W251" s="146"/>
      <c r="X251" s="146"/>
      <c r="Y251" s="146"/>
      <c r="Z251" s="146"/>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3"/>
      <c r="AY251" s="113"/>
      <c r="AZ251" s="113"/>
      <c r="BA251" s="113"/>
      <c r="BB251" s="113"/>
      <c r="BC251" s="113"/>
      <c r="BD251" s="113"/>
      <c r="BE251" s="113"/>
      <c r="BF251" s="113"/>
      <c r="BG251" s="113"/>
      <c r="BH251" s="113"/>
      <c r="BI251" s="113"/>
      <c r="BJ251" s="113"/>
      <c r="BK251" s="113"/>
    </row>
    <row r="252" spans="1:63" ht="12" customHeight="1" outlineLevel="1" x14ac:dyDescent="0.25">
      <c r="A252" s="143"/>
      <c r="B252" s="143"/>
      <c r="C252" s="143"/>
      <c r="D252" s="174">
        <v>0</v>
      </c>
      <c r="E252" s="143"/>
      <c r="F252" s="143"/>
      <c r="G252" s="143"/>
      <c r="H252" s="175"/>
      <c r="I252" s="175"/>
      <c r="J252" s="175"/>
      <c r="K252" s="175"/>
      <c r="L252" s="175">
        <v>0</v>
      </c>
      <c r="M252" s="175">
        <v>0</v>
      </c>
      <c r="N252" s="175">
        <v>0</v>
      </c>
      <c r="O252" s="175">
        <v>0</v>
      </c>
      <c r="P252" s="175">
        <v>0</v>
      </c>
      <c r="Q252" s="175">
        <v>0</v>
      </c>
      <c r="R252" s="143"/>
      <c r="S252" s="146"/>
      <c r="T252" s="146"/>
      <c r="U252" s="146"/>
      <c r="V252" s="146"/>
      <c r="W252" s="146"/>
      <c r="X252" s="146"/>
      <c r="Y252" s="146"/>
      <c r="Z252" s="146"/>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3"/>
      <c r="AY252" s="113"/>
      <c r="AZ252" s="113"/>
      <c r="BA252" s="113"/>
      <c r="BB252" s="113"/>
      <c r="BC252" s="113"/>
      <c r="BD252" s="113"/>
      <c r="BE252" s="113"/>
      <c r="BF252" s="113"/>
      <c r="BG252" s="113"/>
      <c r="BH252" s="113"/>
      <c r="BI252" s="113"/>
      <c r="BJ252" s="113"/>
      <c r="BK252" s="113"/>
    </row>
    <row r="253" spans="1:63" ht="12" customHeight="1" outlineLevel="1" x14ac:dyDescent="0.25">
      <c r="A253" s="143"/>
      <c r="B253" s="143"/>
      <c r="C253" s="143"/>
      <c r="D253" s="174">
        <v>0</v>
      </c>
      <c r="E253" s="143"/>
      <c r="F253" s="143"/>
      <c r="G253" s="143"/>
      <c r="H253" s="175"/>
      <c r="I253" s="175"/>
      <c r="J253" s="175"/>
      <c r="K253" s="175"/>
      <c r="L253" s="175">
        <v>0</v>
      </c>
      <c r="M253" s="175">
        <v>0</v>
      </c>
      <c r="N253" s="175">
        <v>0</v>
      </c>
      <c r="O253" s="175">
        <v>0</v>
      </c>
      <c r="P253" s="175">
        <v>0</v>
      </c>
      <c r="Q253" s="175">
        <v>0</v>
      </c>
      <c r="R253" s="143"/>
      <c r="S253" s="146"/>
      <c r="T253" s="146"/>
      <c r="U253" s="146"/>
      <c r="V253" s="146"/>
      <c r="W253" s="146"/>
      <c r="X253" s="146"/>
      <c r="Y253" s="146"/>
      <c r="Z253" s="146"/>
      <c r="AA253" s="113"/>
      <c r="AB253" s="113"/>
      <c r="AC253" s="113"/>
      <c r="AD253" s="113"/>
      <c r="AE253" s="113"/>
      <c r="AF253" s="113"/>
      <c r="AG253" s="113"/>
      <c r="AH253" s="113"/>
      <c r="AI253" s="113"/>
      <c r="AJ253" s="113"/>
      <c r="AK253" s="113"/>
      <c r="AL253" s="113"/>
      <c r="AM253" s="113"/>
      <c r="AN253" s="113"/>
      <c r="AO253" s="113"/>
      <c r="AP253" s="113"/>
      <c r="AQ253" s="113"/>
      <c r="AR253" s="113"/>
      <c r="AS253" s="113"/>
      <c r="AT253" s="113"/>
      <c r="AU253" s="113"/>
      <c r="AV253" s="113"/>
      <c r="AW253" s="113"/>
      <c r="AX253" s="113"/>
      <c r="AY253" s="113"/>
      <c r="AZ253" s="113"/>
      <c r="BA253" s="113"/>
      <c r="BB253" s="113"/>
      <c r="BC253" s="113"/>
      <c r="BD253" s="113"/>
      <c r="BE253" s="113"/>
      <c r="BF253" s="113"/>
      <c r="BG253" s="113"/>
      <c r="BH253" s="113"/>
      <c r="BI253" s="113"/>
      <c r="BJ253" s="113"/>
      <c r="BK253" s="113"/>
    </row>
    <row r="254" spans="1:63" ht="12" customHeight="1" outlineLevel="1" x14ac:dyDescent="0.25">
      <c r="A254" s="143"/>
      <c r="B254" s="143"/>
      <c r="C254" s="143"/>
      <c r="D254" s="174">
        <v>0</v>
      </c>
      <c r="E254" s="143"/>
      <c r="F254" s="143"/>
      <c r="G254" s="143"/>
      <c r="H254" s="175"/>
      <c r="I254" s="175"/>
      <c r="J254" s="175"/>
      <c r="K254" s="175"/>
      <c r="L254" s="175">
        <v>0</v>
      </c>
      <c r="M254" s="175">
        <v>0</v>
      </c>
      <c r="N254" s="175">
        <v>0</v>
      </c>
      <c r="O254" s="175">
        <v>0</v>
      </c>
      <c r="P254" s="175">
        <v>0</v>
      </c>
      <c r="Q254" s="175">
        <v>0</v>
      </c>
      <c r="R254" s="143"/>
      <c r="S254" s="146"/>
      <c r="T254" s="146"/>
      <c r="U254" s="146"/>
      <c r="V254" s="146"/>
      <c r="W254" s="146"/>
      <c r="X254" s="146"/>
      <c r="Y254" s="146"/>
      <c r="Z254" s="146"/>
      <c r="AA254" s="113"/>
      <c r="AB254" s="113"/>
      <c r="AC254" s="113"/>
      <c r="AD254" s="113"/>
      <c r="AE254" s="113"/>
      <c r="AF254" s="113"/>
      <c r="AG254" s="113"/>
      <c r="AH254" s="113"/>
      <c r="AI254" s="113"/>
      <c r="AJ254" s="113"/>
      <c r="AK254" s="113"/>
      <c r="AL254" s="113"/>
      <c r="AM254" s="113"/>
      <c r="AN254" s="113"/>
      <c r="AO254" s="113"/>
      <c r="AP254" s="113"/>
      <c r="AQ254" s="113"/>
      <c r="AR254" s="113"/>
      <c r="AS254" s="113"/>
      <c r="AT254" s="113"/>
      <c r="AU254" s="113"/>
      <c r="AV254" s="113"/>
      <c r="AW254" s="113"/>
      <c r="AX254" s="113"/>
      <c r="AY254" s="113"/>
      <c r="AZ254" s="113"/>
      <c r="BA254" s="113"/>
      <c r="BB254" s="113"/>
      <c r="BC254" s="113"/>
      <c r="BD254" s="113"/>
      <c r="BE254" s="113"/>
      <c r="BF254" s="113"/>
      <c r="BG254" s="113"/>
      <c r="BH254" s="113"/>
      <c r="BI254" s="113"/>
      <c r="BJ254" s="113"/>
      <c r="BK254" s="113"/>
    </row>
    <row r="255" spans="1:63" ht="12" customHeight="1" outlineLevel="1" x14ac:dyDescent="0.25">
      <c r="A255" s="143"/>
      <c r="B255" s="143"/>
      <c r="C255" s="143"/>
      <c r="D255" s="174">
        <v>0</v>
      </c>
      <c r="E255" s="143"/>
      <c r="F255" s="143"/>
      <c r="G255" s="143"/>
      <c r="H255" s="175"/>
      <c r="I255" s="175"/>
      <c r="J255" s="175"/>
      <c r="K255" s="175"/>
      <c r="L255" s="175">
        <v>0</v>
      </c>
      <c r="M255" s="175">
        <v>0</v>
      </c>
      <c r="N255" s="175">
        <v>0</v>
      </c>
      <c r="O255" s="175">
        <v>0</v>
      </c>
      <c r="P255" s="175">
        <v>0</v>
      </c>
      <c r="Q255" s="175">
        <v>0</v>
      </c>
      <c r="R255" s="143"/>
      <c r="S255" s="146"/>
      <c r="T255" s="146"/>
      <c r="U255" s="146"/>
      <c r="V255" s="146"/>
      <c r="W255" s="146"/>
      <c r="X255" s="146"/>
      <c r="Y255" s="146"/>
      <c r="Z255" s="146"/>
      <c r="AA255" s="113"/>
      <c r="AB255" s="113"/>
      <c r="AC255" s="113"/>
      <c r="AD255" s="113"/>
      <c r="AE255" s="113"/>
      <c r="AF255" s="113"/>
      <c r="AG255" s="113"/>
      <c r="AH255" s="113"/>
      <c r="AI255" s="113"/>
      <c r="AJ255" s="113"/>
      <c r="AK255" s="113"/>
      <c r="AL255" s="113"/>
      <c r="AM255" s="113"/>
      <c r="AN255" s="113"/>
      <c r="AO255" s="113"/>
      <c r="AP255" s="113"/>
      <c r="AQ255" s="113"/>
      <c r="AR255" s="113"/>
      <c r="AS255" s="113"/>
      <c r="AT255" s="113"/>
      <c r="AU255" s="113"/>
      <c r="AV255" s="113"/>
      <c r="AW255" s="113"/>
      <c r="AX255" s="113"/>
      <c r="AY255" s="113"/>
      <c r="AZ255" s="113"/>
      <c r="BA255" s="113"/>
      <c r="BB255" s="113"/>
      <c r="BC255" s="113"/>
      <c r="BD255" s="113"/>
      <c r="BE255" s="113"/>
      <c r="BF255" s="113"/>
      <c r="BG255" s="113"/>
      <c r="BH255" s="113"/>
      <c r="BI255" s="113"/>
      <c r="BJ255" s="113"/>
      <c r="BK255" s="113"/>
    </row>
    <row r="256" spans="1:63" ht="12" customHeight="1" outlineLevel="1" x14ac:dyDescent="0.25">
      <c r="A256" s="143"/>
      <c r="B256" s="143"/>
      <c r="C256" s="143"/>
      <c r="D256" s="174">
        <v>0</v>
      </c>
      <c r="E256" s="143"/>
      <c r="F256" s="143"/>
      <c r="G256" s="143"/>
      <c r="H256" s="175"/>
      <c r="I256" s="175"/>
      <c r="J256" s="175"/>
      <c r="K256" s="175"/>
      <c r="L256" s="175">
        <v>0</v>
      </c>
      <c r="M256" s="175">
        <v>0</v>
      </c>
      <c r="N256" s="175">
        <v>0</v>
      </c>
      <c r="O256" s="175">
        <v>0</v>
      </c>
      <c r="P256" s="175">
        <v>0</v>
      </c>
      <c r="Q256" s="175">
        <v>0</v>
      </c>
      <c r="R256" s="143"/>
      <c r="S256" s="146"/>
      <c r="T256" s="146"/>
      <c r="U256" s="146"/>
      <c r="V256" s="146"/>
      <c r="W256" s="146"/>
      <c r="X256" s="146"/>
      <c r="Y256" s="146"/>
      <c r="Z256" s="146"/>
      <c r="AA256" s="113"/>
      <c r="AB256" s="113"/>
      <c r="AC256" s="113"/>
      <c r="AD256" s="113"/>
      <c r="AE256" s="113"/>
      <c r="AF256" s="113"/>
      <c r="AG256" s="113"/>
      <c r="AH256" s="113"/>
      <c r="AI256" s="113"/>
      <c r="AJ256" s="113"/>
      <c r="AK256" s="113"/>
      <c r="AL256" s="113"/>
      <c r="AM256" s="113"/>
      <c r="AN256" s="113"/>
      <c r="AO256" s="113"/>
      <c r="AP256" s="113"/>
      <c r="AQ256" s="113"/>
      <c r="AR256" s="113"/>
      <c r="AS256" s="113"/>
      <c r="AT256" s="113"/>
      <c r="AU256" s="113"/>
      <c r="AV256" s="113"/>
      <c r="AW256" s="113"/>
      <c r="AX256" s="113"/>
      <c r="AY256" s="113"/>
      <c r="AZ256" s="113"/>
      <c r="BA256" s="113"/>
      <c r="BB256" s="113"/>
      <c r="BC256" s="113"/>
      <c r="BD256" s="113"/>
      <c r="BE256" s="113"/>
      <c r="BF256" s="113"/>
      <c r="BG256" s="113"/>
      <c r="BH256" s="113"/>
      <c r="BI256" s="113"/>
      <c r="BJ256" s="113"/>
      <c r="BK256" s="113"/>
    </row>
    <row r="257" spans="1:63" ht="12" customHeight="1" outlineLevel="1" x14ac:dyDescent="0.25">
      <c r="A257" s="143"/>
      <c r="B257" s="143"/>
      <c r="C257" s="143"/>
      <c r="D257" s="174">
        <v>0</v>
      </c>
      <c r="E257" s="143"/>
      <c r="F257" s="143"/>
      <c r="G257" s="143"/>
      <c r="H257" s="175"/>
      <c r="I257" s="175"/>
      <c r="J257" s="175"/>
      <c r="K257" s="175"/>
      <c r="L257" s="175">
        <v>0</v>
      </c>
      <c r="M257" s="175">
        <v>0</v>
      </c>
      <c r="N257" s="175">
        <v>0</v>
      </c>
      <c r="O257" s="175">
        <v>0</v>
      </c>
      <c r="P257" s="175">
        <v>0</v>
      </c>
      <c r="Q257" s="175">
        <v>0</v>
      </c>
      <c r="R257" s="143"/>
      <c r="S257" s="146"/>
      <c r="T257" s="146"/>
      <c r="U257" s="146"/>
      <c r="V257" s="146"/>
      <c r="W257" s="146"/>
      <c r="X257" s="146"/>
      <c r="Y257" s="146"/>
      <c r="Z257" s="146"/>
      <c r="AA257" s="113"/>
      <c r="AB257" s="113"/>
      <c r="AC257" s="113"/>
      <c r="AD257" s="113"/>
      <c r="AE257" s="113"/>
      <c r="AF257" s="113"/>
      <c r="AG257" s="113"/>
      <c r="AH257" s="113"/>
      <c r="AI257" s="113"/>
      <c r="AJ257" s="113"/>
      <c r="AK257" s="113"/>
      <c r="AL257" s="113"/>
      <c r="AM257" s="113"/>
      <c r="AN257" s="113"/>
      <c r="AO257" s="113"/>
      <c r="AP257" s="113"/>
      <c r="AQ257" s="113"/>
      <c r="AR257" s="113"/>
      <c r="AS257" s="113"/>
      <c r="AT257" s="113"/>
      <c r="AU257" s="113"/>
      <c r="AV257" s="113"/>
      <c r="AW257" s="113"/>
      <c r="AX257" s="113"/>
      <c r="AY257" s="113"/>
      <c r="AZ257" s="113"/>
      <c r="BA257" s="113"/>
      <c r="BB257" s="113"/>
      <c r="BC257" s="113"/>
      <c r="BD257" s="113"/>
      <c r="BE257" s="113"/>
      <c r="BF257" s="113"/>
      <c r="BG257" s="113"/>
      <c r="BH257" s="113"/>
      <c r="BI257" s="113"/>
      <c r="BJ257" s="113"/>
      <c r="BK257" s="113"/>
    </row>
    <row r="258" spans="1:63" ht="12" customHeight="1" outlineLevel="1" x14ac:dyDescent="0.25">
      <c r="A258" s="143"/>
      <c r="B258" s="143"/>
      <c r="C258" s="143"/>
      <c r="D258" s="174">
        <v>0</v>
      </c>
      <c r="E258" s="143"/>
      <c r="F258" s="143"/>
      <c r="G258" s="143"/>
      <c r="H258" s="175"/>
      <c r="I258" s="175"/>
      <c r="J258" s="175"/>
      <c r="K258" s="175"/>
      <c r="L258" s="175">
        <v>0</v>
      </c>
      <c r="M258" s="175">
        <v>0</v>
      </c>
      <c r="N258" s="175">
        <v>0</v>
      </c>
      <c r="O258" s="175">
        <v>0</v>
      </c>
      <c r="P258" s="175">
        <v>0</v>
      </c>
      <c r="Q258" s="175">
        <v>0</v>
      </c>
      <c r="R258" s="143"/>
      <c r="S258" s="146"/>
      <c r="T258" s="146"/>
      <c r="U258" s="146"/>
      <c r="V258" s="146"/>
      <c r="W258" s="146"/>
      <c r="X258" s="146"/>
      <c r="Y258" s="146"/>
      <c r="Z258" s="146"/>
      <c r="AA258" s="113"/>
      <c r="AB258" s="113"/>
      <c r="AC258" s="113"/>
      <c r="AD258" s="113"/>
      <c r="AE258" s="113"/>
      <c r="AF258" s="113"/>
      <c r="AG258" s="113"/>
      <c r="AH258" s="113"/>
      <c r="AI258" s="113"/>
      <c r="AJ258" s="113"/>
      <c r="AK258" s="113"/>
      <c r="AL258" s="113"/>
      <c r="AM258" s="113"/>
      <c r="AN258" s="113"/>
      <c r="AO258" s="113"/>
      <c r="AP258" s="113"/>
      <c r="AQ258" s="113"/>
      <c r="AR258" s="113"/>
      <c r="AS258" s="113"/>
      <c r="AT258" s="113"/>
      <c r="AU258" s="113"/>
      <c r="AV258" s="113"/>
      <c r="AW258" s="113"/>
      <c r="AX258" s="113"/>
      <c r="AY258" s="113"/>
      <c r="AZ258" s="113"/>
      <c r="BA258" s="113"/>
      <c r="BB258" s="113"/>
      <c r="BC258" s="113"/>
      <c r="BD258" s="113"/>
      <c r="BE258" s="113"/>
      <c r="BF258" s="113"/>
      <c r="BG258" s="113"/>
      <c r="BH258" s="113"/>
      <c r="BI258" s="113"/>
      <c r="BJ258" s="113"/>
      <c r="BK258" s="113"/>
    </row>
    <row r="259" spans="1:63" ht="12" customHeight="1" outlineLevel="1" x14ac:dyDescent="0.25">
      <c r="A259" s="143"/>
      <c r="B259" s="143"/>
      <c r="C259" s="143"/>
      <c r="D259" s="174">
        <v>0</v>
      </c>
      <c r="E259" s="143"/>
      <c r="F259" s="143"/>
      <c r="G259" s="143"/>
      <c r="H259" s="175"/>
      <c r="I259" s="175"/>
      <c r="J259" s="175"/>
      <c r="K259" s="175"/>
      <c r="L259" s="175">
        <v>0</v>
      </c>
      <c r="M259" s="175">
        <v>0</v>
      </c>
      <c r="N259" s="175">
        <v>0</v>
      </c>
      <c r="O259" s="175">
        <v>0</v>
      </c>
      <c r="P259" s="175">
        <v>0</v>
      </c>
      <c r="Q259" s="175">
        <v>0</v>
      </c>
      <c r="R259" s="143"/>
      <c r="S259" s="146"/>
      <c r="T259" s="146"/>
      <c r="U259" s="146"/>
      <c r="V259" s="146"/>
      <c r="W259" s="146"/>
      <c r="X259" s="146"/>
      <c r="Y259" s="146"/>
      <c r="Z259" s="146"/>
      <c r="AA259" s="113"/>
      <c r="AB259" s="113"/>
      <c r="AC259" s="113"/>
      <c r="AD259" s="113"/>
      <c r="AE259" s="113"/>
      <c r="AF259" s="113"/>
      <c r="AG259" s="113"/>
      <c r="AH259" s="113"/>
      <c r="AI259" s="113"/>
      <c r="AJ259" s="113"/>
      <c r="AK259" s="113"/>
      <c r="AL259" s="113"/>
      <c r="AM259" s="113"/>
      <c r="AN259" s="113"/>
      <c r="AO259" s="113"/>
      <c r="AP259" s="113"/>
      <c r="AQ259" s="113"/>
      <c r="AR259" s="113"/>
      <c r="AS259" s="113"/>
      <c r="AT259" s="113"/>
      <c r="AU259" s="113"/>
      <c r="AV259" s="113"/>
      <c r="AW259" s="113"/>
      <c r="AX259" s="113"/>
      <c r="AY259" s="113"/>
      <c r="AZ259" s="113"/>
      <c r="BA259" s="113"/>
      <c r="BB259" s="113"/>
      <c r="BC259" s="113"/>
      <c r="BD259" s="113"/>
      <c r="BE259" s="113"/>
      <c r="BF259" s="113"/>
      <c r="BG259" s="113"/>
      <c r="BH259" s="113"/>
      <c r="BI259" s="113"/>
      <c r="BJ259" s="113"/>
      <c r="BK259" s="113"/>
    </row>
    <row r="260" spans="1:63" ht="12" customHeight="1" outlineLevel="1" x14ac:dyDescent="0.25">
      <c r="A260" s="143"/>
      <c r="B260" s="143"/>
      <c r="C260" s="143"/>
      <c r="D260" s="174">
        <v>0</v>
      </c>
      <c r="E260" s="143"/>
      <c r="F260" s="143"/>
      <c r="G260" s="143"/>
      <c r="H260" s="175"/>
      <c r="I260" s="175"/>
      <c r="J260" s="175"/>
      <c r="K260" s="175"/>
      <c r="L260" s="175">
        <v>0</v>
      </c>
      <c r="M260" s="175">
        <v>0</v>
      </c>
      <c r="N260" s="175">
        <v>0</v>
      </c>
      <c r="O260" s="175">
        <v>0</v>
      </c>
      <c r="P260" s="175">
        <v>0</v>
      </c>
      <c r="Q260" s="175">
        <v>0</v>
      </c>
      <c r="R260" s="143"/>
      <c r="S260" s="146"/>
      <c r="T260" s="146"/>
      <c r="U260" s="146"/>
      <c r="V260" s="146"/>
      <c r="W260" s="146"/>
      <c r="X260" s="146"/>
      <c r="Y260" s="146"/>
      <c r="Z260" s="146"/>
      <c r="AA260" s="113"/>
      <c r="AB260" s="113"/>
      <c r="AC260" s="113"/>
      <c r="AD260" s="113"/>
      <c r="AE260" s="113"/>
      <c r="AF260" s="113"/>
      <c r="AG260" s="113"/>
      <c r="AH260" s="113"/>
      <c r="AI260" s="113"/>
      <c r="AJ260" s="113"/>
      <c r="AK260" s="113"/>
      <c r="AL260" s="113"/>
      <c r="AM260" s="113"/>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row>
    <row r="261" spans="1:63" ht="12" customHeight="1" x14ac:dyDescent="0.25">
      <c r="A261" s="143"/>
      <c r="B261" s="143"/>
      <c r="C261" s="143"/>
      <c r="D261" s="143"/>
      <c r="E261" s="143"/>
      <c r="F261" s="143"/>
      <c r="G261" s="143"/>
      <c r="H261" s="143"/>
      <c r="I261" s="143"/>
      <c r="J261" s="143"/>
      <c r="K261" s="143"/>
      <c r="L261" s="143"/>
      <c r="M261" s="143"/>
      <c r="N261" s="146"/>
      <c r="O261" s="143"/>
      <c r="P261" s="143"/>
      <c r="Q261" s="143"/>
      <c r="R261" s="143"/>
      <c r="S261" s="146"/>
      <c r="T261" s="146"/>
      <c r="U261" s="146"/>
      <c r="V261" s="146"/>
      <c r="W261" s="146"/>
      <c r="X261" s="146"/>
      <c r="Y261" s="146"/>
      <c r="Z261" s="146"/>
      <c r="AA261" s="113"/>
      <c r="AB261" s="113"/>
      <c r="AC261" s="113"/>
      <c r="AD261" s="113"/>
      <c r="AE261" s="113"/>
      <c r="AF261" s="113"/>
      <c r="AG261" s="113"/>
      <c r="AH261" s="113"/>
      <c r="AI261" s="113"/>
      <c r="AJ261" s="113"/>
      <c r="AK261" s="113"/>
      <c r="AL261" s="113"/>
      <c r="AM261" s="113"/>
      <c r="AN261" s="113"/>
      <c r="AO261" s="113"/>
      <c r="AP261" s="113"/>
      <c r="AQ261" s="113"/>
      <c r="AR261" s="113"/>
      <c r="AS261" s="113"/>
      <c r="AT261" s="113"/>
      <c r="AU261" s="113"/>
      <c r="AV261" s="113"/>
      <c r="AW261" s="113"/>
      <c r="AX261" s="113"/>
      <c r="AY261" s="113"/>
      <c r="AZ261" s="113"/>
      <c r="BA261" s="113"/>
      <c r="BB261" s="113"/>
      <c r="BC261" s="113"/>
      <c r="BD261" s="113"/>
      <c r="BE261" s="113"/>
      <c r="BF261" s="113"/>
      <c r="BG261" s="113"/>
      <c r="BH261" s="113"/>
      <c r="BI261" s="113"/>
      <c r="BJ261" s="113"/>
      <c r="BK261" s="113"/>
    </row>
    <row r="262" spans="1:63" ht="12" customHeight="1" x14ac:dyDescent="0.25">
      <c r="A262" s="143"/>
      <c r="B262" s="146"/>
      <c r="C262" s="151" t="s">
        <v>101</v>
      </c>
      <c r="D262" s="146"/>
      <c r="E262" s="146"/>
      <c r="F262" s="146"/>
      <c r="G262" s="47"/>
      <c r="H262" s="36"/>
      <c r="I262" s="36"/>
      <c r="J262" s="36"/>
      <c r="K262" s="36"/>
      <c r="L262" s="36">
        <v>1.8741008089581455</v>
      </c>
      <c r="M262" s="36">
        <v>0</v>
      </c>
      <c r="N262" s="36">
        <v>0</v>
      </c>
      <c r="O262" s="36">
        <v>0</v>
      </c>
      <c r="P262" s="36">
        <v>0</v>
      </c>
      <c r="Q262" s="36">
        <v>0</v>
      </c>
      <c r="R262" s="143"/>
      <c r="S262" s="146"/>
      <c r="T262" s="146"/>
      <c r="U262" s="146"/>
      <c r="V262" s="146"/>
      <c r="W262" s="146"/>
      <c r="X262" s="146"/>
      <c r="Y262" s="146"/>
      <c r="Z262" s="146"/>
      <c r="AA262" s="113"/>
      <c r="AB262" s="113"/>
      <c r="AC262" s="113"/>
      <c r="AD262" s="113"/>
      <c r="AE262" s="113"/>
      <c r="AF262" s="113"/>
      <c r="AG262" s="113"/>
      <c r="AH262" s="113"/>
      <c r="AI262" s="113"/>
      <c r="AJ262" s="113"/>
      <c r="AK262" s="113"/>
      <c r="AL262" s="113"/>
      <c r="AM262" s="113"/>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3"/>
      <c r="BI262" s="113"/>
      <c r="BJ262" s="113"/>
      <c r="BK262" s="113"/>
    </row>
    <row r="263" spans="1:63" ht="12" customHeight="1" outlineLevel="1" x14ac:dyDescent="0.25">
      <c r="A263" s="143"/>
      <c r="B263" s="143"/>
      <c r="C263" s="143"/>
      <c r="D263" s="174" t="s">
        <v>0</v>
      </c>
      <c r="E263" s="143"/>
      <c r="F263" s="143"/>
      <c r="G263" s="143"/>
      <c r="H263" s="175"/>
      <c r="I263" s="175"/>
      <c r="J263" s="175"/>
      <c r="K263" s="175"/>
      <c r="L263" s="175">
        <v>-12.246300770101012</v>
      </c>
      <c r="M263" s="175">
        <v>0</v>
      </c>
      <c r="N263" s="175">
        <v>0</v>
      </c>
      <c r="O263" s="175">
        <v>0</v>
      </c>
      <c r="P263" s="175">
        <v>0</v>
      </c>
      <c r="Q263" s="175">
        <v>0</v>
      </c>
      <c r="R263" s="143"/>
      <c r="S263" s="146"/>
      <c r="T263" s="146"/>
      <c r="U263" s="146"/>
      <c r="V263" s="146"/>
      <c r="W263" s="146"/>
      <c r="X263" s="146"/>
      <c r="Y263" s="146"/>
      <c r="Z263" s="146"/>
      <c r="AA263" s="113"/>
      <c r="AB263" s="113"/>
      <c r="AC263" s="113"/>
      <c r="AD263" s="113"/>
      <c r="AE263" s="113"/>
      <c r="AF263" s="113"/>
      <c r="AG263" s="113"/>
      <c r="AH263" s="113"/>
      <c r="AI263" s="113"/>
      <c r="AJ263" s="113"/>
      <c r="AK263" s="113"/>
      <c r="AL263" s="113"/>
      <c r="AM263" s="113"/>
      <c r="AN263" s="113"/>
      <c r="AO263" s="113"/>
      <c r="AP263" s="113"/>
      <c r="AQ263" s="113"/>
      <c r="AR263" s="113"/>
      <c r="AS263" s="113"/>
      <c r="AT263" s="113"/>
      <c r="AU263" s="113"/>
      <c r="AV263" s="113"/>
      <c r="AW263" s="113"/>
      <c r="AX263" s="113"/>
      <c r="AY263" s="113"/>
      <c r="AZ263" s="113"/>
      <c r="BA263" s="113"/>
      <c r="BB263" s="113"/>
      <c r="BC263" s="113"/>
      <c r="BD263" s="113"/>
      <c r="BE263" s="113"/>
      <c r="BF263" s="113"/>
      <c r="BG263" s="113"/>
      <c r="BH263" s="113"/>
      <c r="BI263" s="113"/>
      <c r="BJ263" s="113"/>
      <c r="BK263" s="113"/>
    </row>
    <row r="264" spans="1:63" outlineLevel="1" x14ac:dyDescent="0.25">
      <c r="A264" s="143"/>
      <c r="B264" s="143"/>
      <c r="C264" s="143"/>
      <c r="D264" s="174" t="s">
        <v>1</v>
      </c>
      <c r="E264" s="143"/>
      <c r="F264" s="143"/>
      <c r="G264" s="143"/>
      <c r="H264" s="175"/>
      <c r="I264" s="175"/>
      <c r="J264" s="175"/>
      <c r="K264" s="175"/>
      <c r="L264" s="175">
        <v>7.2985569114910529</v>
      </c>
      <c r="M264" s="175">
        <v>0</v>
      </c>
      <c r="N264" s="175">
        <v>0</v>
      </c>
      <c r="O264" s="175">
        <v>0</v>
      </c>
      <c r="P264" s="175">
        <v>0</v>
      </c>
      <c r="Q264" s="175">
        <v>0</v>
      </c>
      <c r="R264" s="171"/>
      <c r="S264" s="172"/>
      <c r="T264" s="172"/>
      <c r="U264" s="172"/>
      <c r="V264" s="172"/>
      <c r="W264" s="172"/>
      <c r="X264" s="172"/>
      <c r="Y264" s="172"/>
      <c r="Z264" s="172"/>
      <c r="AA264" s="173"/>
      <c r="AB264" s="173"/>
      <c r="AC264" s="173"/>
      <c r="AD264" s="173"/>
      <c r="AE264" s="173"/>
      <c r="AF264" s="173"/>
      <c r="AG264" s="173"/>
      <c r="AH264" s="173"/>
      <c r="AI264" s="173"/>
      <c r="AJ264" s="173"/>
      <c r="AK264" s="173"/>
      <c r="AL264" s="173"/>
      <c r="AM264" s="173"/>
      <c r="AN264" s="173"/>
      <c r="AO264" s="173"/>
      <c r="AP264" s="173"/>
      <c r="AQ264" s="173"/>
      <c r="AR264" s="173"/>
      <c r="AS264" s="173"/>
      <c r="AT264" s="173"/>
      <c r="AU264" s="173"/>
      <c r="AV264" s="173"/>
      <c r="AW264" s="173"/>
      <c r="AX264" s="173"/>
      <c r="AY264" s="173"/>
      <c r="AZ264" s="173"/>
      <c r="BA264" s="173"/>
      <c r="BB264" s="173"/>
      <c r="BC264" s="173"/>
      <c r="BD264" s="173"/>
      <c r="BE264" s="173"/>
      <c r="BF264" s="173"/>
      <c r="BG264" s="173"/>
      <c r="BH264" s="173"/>
      <c r="BI264" s="173"/>
      <c r="BJ264" s="113"/>
      <c r="BK264" s="113"/>
    </row>
    <row r="265" spans="1:63" ht="12" customHeight="1" outlineLevel="1" x14ac:dyDescent="0.25">
      <c r="A265" s="143"/>
      <c r="B265" s="143"/>
      <c r="C265" s="143"/>
      <c r="D265" s="174" t="s">
        <v>2</v>
      </c>
      <c r="E265" s="143"/>
      <c r="F265" s="143"/>
      <c r="G265" s="143"/>
      <c r="H265" s="175"/>
      <c r="I265" s="175"/>
      <c r="J265" s="175"/>
      <c r="K265" s="175"/>
      <c r="L265" s="175">
        <v>0</v>
      </c>
      <c r="M265" s="175">
        <v>0</v>
      </c>
      <c r="N265" s="175">
        <v>0</v>
      </c>
      <c r="O265" s="175">
        <v>0</v>
      </c>
      <c r="P265" s="175">
        <v>0</v>
      </c>
      <c r="Q265" s="175">
        <v>0</v>
      </c>
      <c r="R265" s="143"/>
      <c r="S265" s="146"/>
      <c r="T265" s="146"/>
      <c r="U265" s="146"/>
      <c r="V265" s="146"/>
      <c r="W265" s="146"/>
      <c r="X265" s="146"/>
      <c r="Y265" s="146"/>
      <c r="Z265" s="146"/>
      <c r="AA265" s="113"/>
      <c r="AB265" s="113"/>
      <c r="AC265" s="113"/>
      <c r="AD265" s="113"/>
      <c r="AE265" s="113"/>
      <c r="AF265" s="113"/>
      <c r="AG265" s="113"/>
      <c r="AH265" s="113"/>
      <c r="AI265" s="113"/>
      <c r="AJ265" s="113"/>
      <c r="AK265" s="113"/>
      <c r="AL265" s="113"/>
      <c r="AM265" s="113"/>
      <c r="AN265" s="113"/>
      <c r="AO265" s="113"/>
      <c r="AP265" s="113"/>
      <c r="AQ265" s="113"/>
      <c r="AR265" s="113"/>
      <c r="AS265" s="113"/>
      <c r="AT265" s="113"/>
      <c r="AU265" s="113"/>
      <c r="AV265" s="113"/>
      <c r="AW265" s="113"/>
      <c r="AX265" s="113"/>
      <c r="AY265" s="113"/>
      <c r="AZ265" s="113"/>
      <c r="BA265" s="113"/>
      <c r="BB265" s="113"/>
      <c r="BC265" s="113"/>
      <c r="BD265" s="113"/>
      <c r="BE265" s="113"/>
      <c r="BF265" s="113"/>
      <c r="BG265" s="113"/>
      <c r="BH265" s="113"/>
      <c r="BI265" s="113"/>
      <c r="BJ265" s="113"/>
      <c r="BK265" s="113"/>
    </row>
    <row r="266" spans="1:63" ht="12" customHeight="1" outlineLevel="1" x14ac:dyDescent="0.25">
      <c r="A266" s="143"/>
      <c r="B266" s="143"/>
      <c r="C266" s="143"/>
      <c r="D266" s="174" t="s">
        <v>3</v>
      </c>
      <c r="E266" s="143"/>
      <c r="F266" s="143"/>
      <c r="G266" s="143"/>
      <c r="H266" s="175"/>
      <c r="I266" s="175"/>
      <c r="J266" s="175"/>
      <c r="K266" s="175"/>
      <c r="L266" s="175">
        <v>0</v>
      </c>
      <c r="M266" s="175">
        <v>0</v>
      </c>
      <c r="N266" s="175">
        <v>0</v>
      </c>
      <c r="O266" s="175">
        <v>0</v>
      </c>
      <c r="P266" s="175">
        <v>0</v>
      </c>
      <c r="Q266" s="175">
        <v>0</v>
      </c>
      <c r="R266" s="143"/>
      <c r="S266" s="146"/>
      <c r="T266" s="146"/>
      <c r="U266" s="146"/>
      <c r="V266" s="146"/>
      <c r="W266" s="146"/>
      <c r="X266" s="146"/>
      <c r="Y266" s="146"/>
      <c r="Z266" s="146"/>
      <c r="AA266" s="113"/>
      <c r="AB266" s="113"/>
      <c r="AC266" s="113"/>
      <c r="AD266" s="113"/>
      <c r="AE266" s="113"/>
      <c r="AF266" s="113"/>
      <c r="AG266" s="113"/>
      <c r="AH266" s="113"/>
      <c r="AI266" s="113"/>
      <c r="AJ266" s="113"/>
      <c r="AK266" s="113"/>
      <c r="AL266" s="113"/>
      <c r="AM266" s="113"/>
      <c r="AN266" s="113"/>
      <c r="AO266" s="113"/>
      <c r="AP266" s="113"/>
      <c r="AQ266" s="113"/>
      <c r="AR266" s="113"/>
      <c r="AS266" s="113"/>
      <c r="AT266" s="113"/>
      <c r="AU266" s="113"/>
      <c r="AV266" s="113"/>
      <c r="AW266" s="113"/>
      <c r="AX266" s="113"/>
      <c r="AY266" s="113"/>
      <c r="AZ266" s="113"/>
      <c r="BA266" s="113"/>
      <c r="BB266" s="113"/>
      <c r="BC266" s="113"/>
      <c r="BD266" s="113"/>
      <c r="BE266" s="113"/>
      <c r="BF266" s="113"/>
      <c r="BG266" s="113"/>
      <c r="BH266" s="113"/>
      <c r="BI266" s="113"/>
      <c r="BJ266" s="113"/>
      <c r="BK266" s="113"/>
    </row>
    <row r="267" spans="1:63" ht="12" customHeight="1" outlineLevel="1" x14ac:dyDescent="0.25">
      <c r="A267" s="143"/>
      <c r="B267" s="143"/>
      <c r="C267" s="143"/>
      <c r="D267" s="174" t="s">
        <v>4</v>
      </c>
      <c r="E267" s="143"/>
      <c r="F267" s="143"/>
      <c r="G267" s="143"/>
      <c r="H267" s="175"/>
      <c r="I267" s="175"/>
      <c r="J267" s="175"/>
      <c r="K267" s="175"/>
      <c r="L267" s="175">
        <v>0</v>
      </c>
      <c r="M267" s="175">
        <v>0</v>
      </c>
      <c r="N267" s="175">
        <v>0</v>
      </c>
      <c r="O267" s="175">
        <v>0</v>
      </c>
      <c r="P267" s="175">
        <v>0</v>
      </c>
      <c r="Q267" s="175">
        <v>0</v>
      </c>
      <c r="R267" s="143"/>
      <c r="S267" s="146"/>
      <c r="T267" s="146"/>
      <c r="U267" s="146"/>
      <c r="V267" s="146"/>
      <c r="W267" s="146"/>
      <c r="X267" s="146"/>
      <c r="Y267" s="146"/>
      <c r="Z267" s="146"/>
      <c r="AA267" s="113"/>
      <c r="AB267" s="113"/>
      <c r="AC267" s="113"/>
      <c r="AD267" s="113"/>
      <c r="AE267" s="113"/>
      <c r="AF267" s="113"/>
      <c r="AG267" s="113"/>
      <c r="AH267" s="113"/>
      <c r="AI267" s="113"/>
      <c r="AJ267" s="113"/>
      <c r="AK267" s="113"/>
      <c r="AL267" s="113"/>
      <c r="AM267" s="113"/>
      <c r="AN267" s="113"/>
      <c r="AO267" s="113"/>
      <c r="AP267" s="113"/>
      <c r="AQ267" s="113"/>
      <c r="AR267" s="113"/>
      <c r="AS267" s="113"/>
      <c r="AT267" s="113"/>
      <c r="AU267" s="113"/>
      <c r="AV267" s="113"/>
      <c r="AW267" s="113"/>
      <c r="AX267" s="113"/>
      <c r="AY267" s="113"/>
      <c r="AZ267" s="113"/>
      <c r="BA267" s="113"/>
      <c r="BB267" s="113"/>
      <c r="BC267" s="113"/>
      <c r="BD267" s="113"/>
      <c r="BE267" s="113"/>
      <c r="BF267" s="113"/>
      <c r="BG267" s="113"/>
      <c r="BH267" s="113"/>
      <c r="BI267" s="113"/>
      <c r="BJ267" s="113"/>
      <c r="BK267" s="113"/>
    </row>
    <row r="268" spans="1:63" outlineLevel="1" x14ac:dyDescent="0.25">
      <c r="A268" s="143"/>
      <c r="B268" s="143"/>
      <c r="C268" s="143"/>
      <c r="D268" s="174" t="s">
        <v>5</v>
      </c>
      <c r="E268" s="143"/>
      <c r="F268" s="143"/>
      <c r="G268" s="143"/>
      <c r="H268" s="175"/>
      <c r="I268" s="175"/>
      <c r="J268" s="175"/>
      <c r="K268" s="175"/>
      <c r="L268" s="175">
        <v>5.5961337269916624</v>
      </c>
      <c r="M268" s="175">
        <v>0</v>
      </c>
      <c r="N268" s="175">
        <v>0</v>
      </c>
      <c r="O268" s="175">
        <v>0</v>
      </c>
      <c r="P268" s="175">
        <v>0</v>
      </c>
      <c r="Q268" s="175">
        <v>0</v>
      </c>
      <c r="R268" s="143"/>
      <c r="S268" s="146"/>
      <c r="T268" s="146"/>
      <c r="U268" s="146"/>
      <c r="V268" s="146"/>
      <c r="W268" s="146"/>
      <c r="X268" s="146"/>
      <c r="Y268" s="146"/>
      <c r="Z268" s="146"/>
      <c r="AA268" s="113"/>
      <c r="AB268" s="113"/>
      <c r="AC268" s="113"/>
      <c r="AD268" s="113"/>
      <c r="AE268" s="113"/>
      <c r="AF268" s="113"/>
      <c r="AG268" s="113"/>
      <c r="AH268" s="113"/>
      <c r="AI268" s="113"/>
      <c r="AJ268" s="113"/>
      <c r="AK268" s="113"/>
      <c r="AL268" s="113"/>
      <c r="AM268" s="113"/>
      <c r="AN268" s="113"/>
      <c r="AO268" s="113"/>
      <c r="AP268" s="113"/>
      <c r="AQ268" s="113"/>
      <c r="AR268" s="113"/>
      <c r="AS268" s="113"/>
      <c r="AT268" s="113"/>
      <c r="AU268" s="113"/>
      <c r="AV268" s="113"/>
      <c r="AW268" s="113"/>
      <c r="AX268" s="113"/>
      <c r="AY268" s="113"/>
      <c r="AZ268" s="113"/>
      <c r="BA268" s="113"/>
      <c r="BB268" s="113"/>
      <c r="BC268" s="113"/>
      <c r="BD268" s="113"/>
      <c r="BE268" s="113"/>
      <c r="BF268" s="113"/>
      <c r="BG268" s="113"/>
      <c r="BH268" s="113"/>
      <c r="BI268" s="113"/>
      <c r="BJ268" s="113"/>
      <c r="BK268" s="113"/>
    </row>
    <row r="269" spans="1:63" outlineLevel="1" x14ac:dyDescent="0.25">
      <c r="A269" s="143"/>
      <c r="B269" s="143"/>
      <c r="C269" s="143"/>
      <c r="D269" s="174" t="s">
        <v>6</v>
      </c>
      <c r="E269" s="143"/>
      <c r="F269" s="143"/>
      <c r="G269" s="143"/>
      <c r="H269" s="175"/>
      <c r="I269" s="175"/>
      <c r="J269" s="175"/>
      <c r="K269" s="175"/>
      <c r="L269" s="175">
        <v>1.2257109405764421</v>
      </c>
      <c r="M269" s="175">
        <v>0</v>
      </c>
      <c r="N269" s="175">
        <v>0</v>
      </c>
      <c r="O269" s="175">
        <v>0</v>
      </c>
      <c r="P269" s="175">
        <v>0</v>
      </c>
      <c r="Q269" s="175">
        <v>0</v>
      </c>
      <c r="R269" s="143"/>
      <c r="S269" s="143"/>
      <c r="T269" s="143"/>
      <c r="U269" s="143"/>
      <c r="V269" s="143"/>
      <c r="W269" s="143"/>
      <c r="X269" s="143"/>
      <c r="Y269" s="143"/>
      <c r="Z269" s="143"/>
      <c r="AA269" s="179"/>
      <c r="AB269" s="179"/>
      <c r="AC269" s="179"/>
      <c r="AD269" s="179"/>
      <c r="AE269" s="179"/>
      <c r="AF269" s="179"/>
      <c r="AG269" s="179"/>
      <c r="AH269" s="179"/>
      <c r="AI269" s="179"/>
      <c r="AJ269" s="179"/>
      <c r="AK269" s="179"/>
      <c r="AL269" s="179"/>
      <c r="AM269" s="179"/>
      <c r="AN269" s="179"/>
      <c r="AO269" s="179"/>
      <c r="AP269" s="179"/>
      <c r="AQ269" s="179"/>
      <c r="AR269" s="179"/>
      <c r="AS269" s="179"/>
      <c r="AT269" s="179"/>
      <c r="AU269" s="179"/>
      <c r="AV269" s="179"/>
      <c r="AW269" s="179"/>
      <c r="AX269" s="179"/>
      <c r="AY269" s="179"/>
      <c r="AZ269" s="179"/>
      <c r="BA269" s="179"/>
      <c r="BB269" s="179"/>
      <c r="BC269" s="179"/>
      <c r="BD269" s="179"/>
      <c r="BE269" s="179"/>
      <c r="BF269" s="179"/>
      <c r="BG269" s="179"/>
      <c r="BH269" s="179"/>
      <c r="BI269" s="179"/>
      <c r="BJ269" s="179"/>
      <c r="BK269" s="179"/>
    </row>
    <row r="270" spans="1:63" outlineLevel="1" x14ac:dyDescent="0.25">
      <c r="A270" s="143"/>
      <c r="B270" s="143"/>
      <c r="C270" s="143"/>
      <c r="D270" s="174" t="s">
        <v>7</v>
      </c>
      <c r="E270" s="143"/>
      <c r="F270" s="143"/>
      <c r="G270" s="143"/>
      <c r="H270" s="175"/>
      <c r="I270" s="175"/>
      <c r="J270" s="175"/>
      <c r="K270" s="175"/>
      <c r="L270" s="175">
        <v>0</v>
      </c>
      <c r="M270" s="175">
        <v>0</v>
      </c>
      <c r="N270" s="175">
        <v>0</v>
      </c>
      <c r="O270" s="175">
        <v>0</v>
      </c>
      <c r="P270" s="175">
        <v>0</v>
      </c>
      <c r="Q270" s="175">
        <v>0</v>
      </c>
      <c r="R270" s="143"/>
      <c r="S270" s="143"/>
      <c r="T270" s="143"/>
      <c r="U270" s="143"/>
      <c r="V270" s="143"/>
      <c r="W270" s="143"/>
      <c r="X270" s="143"/>
      <c r="Y270" s="143"/>
      <c r="Z270" s="143"/>
      <c r="AA270" s="179"/>
      <c r="AB270" s="179"/>
      <c r="AC270" s="179"/>
      <c r="AD270" s="179"/>
      <c r="AE270" s="179"/>
      <c r="AF270" s="179"/>
      <c r="AG270" s="179"/>
      <c r="AH270" s="179"/>
      <c r="AI270" s="179"/>
      <c r="AJ270" s="179"/>
      <c r="AK270" s="179"/>
      <c r="AL270" s="179"/>
      <c r="AM270" s="179"/>
      <c r="AN270" s="179"/>
      <c r="AO270" s="179"/>
      <c r="AP270" s="179"/>
      <c r="AQ270" s="179"/>
      <c r="AR270" s="179"/>
      <c r="AS270" s="179"/>
      <c r="AT270" s="179"/>
      <c r="AU270" s="179"/>
      <c r="AV270" s="179"/>
      <c r="AW270" s="179"/>
      <c r="AX270" s="179"/>
      <c r="AY270" s="179"/>
      <c r="AZ270" s="179"/>
      <c r="BA270" s="179"/>
      <c r="BB270" s="179"/>
      <c r="BC270" s="179"/>
      <c r="BD270" s="179"/>
      <c r="BE270" s="179"/>
      <c r="BF270" s="179"/>
      <c r="BG270" s="179"/>
      <c r="BH270" s="179"/>
      <c r="BI270" s="179"/>
      <c r="BJ270" s="179"/>
      <c r="BK270" s="179"/>
    </row>
    <row r="271" spans="1:63" outlineLevel="1" x14ac:dyDescent="0.25">
      <c r="A271" s="143"/>
      <c r="B271" s="143"/>
      <c r="C271" s="143"/>
      <c r="D271" s="174" t="s">
        <v>8</v>
      </c>
      <c r="E271" s="143"/>
      <c r="F271" s="143"/>
      <c r="G271" s="143"/>
      <c r="H271" s="175"/>
      <c r="I271" s="175"/>
      <c r="J271" s="175"/>
      <c r="K271" s="175"/>
      <c r="L271" s="175">
        <v>0</v>
      </c>
      <c r="M271" s="175">
        <v>0</v>
      </c>
      <c r="N271" s="175">
        <v>0</v>
      </c>
      <c r="O271" s="175">
        <v>0</v>
      </c>
      <c r="P271" s="175">
        <v>0</v>
      </c>
      <c r="Q271" s="175">
        <v>0</v>
      </c>
      <c r="R271" s="143"/>
      <c r="S271" s="143"/>
      <c r="T271" s="143"/>
      <c r="U271" s="143"/>
      <c r="V271" s="143"/>
      <c r="W271" s="143"/>
      <c r="X271" s="143"/>
      <c r="Y271" s="143"/>
      <c r="Z271" s="143"/>
      <c r="AA271" s="179"/>
      <c r="AB271" s="179"/>
      <c r="AC271" s="179"/>
      <c r="AD271" s="179"/>
      <c r="AE271" s="179"/>
      <c r="AF271" s="179"/>
      <c r="AG271" s="179"/>
      <c r="AH271" s="179"/>
      <c r="AI271" s="179"/>
      <c r="AJ271" s="179"/>
      <c r="AK271" s="179"/>
      <c r="AL271" s="179"/>
      <c r="AM271" s="179"/>
      <c r="AN271" s="179"/>
      <c r="AO271" s="179"/>
      <c r="AP271" s="179"/>
      <c r="AQ271" s="179"/>
      <c r="AR271" s="179"/>
      <c r="AS271" s="179"/>
      <c r="AT271" s="179"/>
      <c r="AU271" s="179"/>
      <c r="AV271" s="179"/>
      <c r="AW271" s="179"/>
      <c r="AX271" s="179"/>
      <c r="AY271" s="179"/>
      <c r="AZ271" s="179"/>
      <c r="BA271" s="179"/>
      <c r="BB271" s="179"/>
      <c r="BC271" s="179"/>
      <c r="BD271" s="179"/>
      <c r="BE271" s="179"/>
      <c r="BF271" s="179"/>
      <c r="BG271" s="179"/>
      <c r="BH271" s="179"/>
      <c r="BI271" s="179"/>
      <c r="BJ271" s="179"/>
      <c r="BK271" s="179"/>
    </row>
    <row r="272" spans="1:63" outlineLevel="1" x14ac:dyDescent="0.25">
      <c r="A272" s="143"/>
      <c r="B272" s="143"/>
      <c r="C272" s="143"/>
      <c r="D272" s="174" t="s">
        <v>14</v>
      </c>
      <c r="E272" s="143"/>
      <c r="F272" s="143"/>
      <c r="G272" s="143"/>
      <c r="H272" s="175"/>
      <c r="I272" s="175"/>
      <c r="J272" s="175"/>
      <c r="K272" s="175"/>
      <c r="L272" s="175">
        <v>0</v>
      </c>
      <c r="M272" s="175">
        <v>0</v>
      </c>
      <c r="N272" s="175">
        <v>0</v>
      </c>
      <c r="O272" s="175">
        <v>0</v>
      </c>
      <c r="P272" s="175">
        <v>0</v>
      </c>
      <c r="Q272" s="175">
        <v>0</v>
      </c>
      <c r="R272" s="143"/>
      <c r="S272" s="143"/>
      <c r="T272" s="143"/>
      <c r="U272" s="143"/>
      <c r="V272" s="143"/>
      <c r="W272" s="143"/>
      <c r="X272" s="143"/>
      <c r="Y272" s="143"/>
      <c r="Z272" s="143"/>
      <c r="AA272" s="179"/>
      <c r="AB272" s="179"/>
      <c r="AC272" s="179"/>
      <c r="AD272" s="179"/>
      <c r="AE272" s="179"/>
      <c r="AF272" s="179"/>
      <c r="AG272" s="179"/>
      <c r="AH272" s="179"/>
      <c r="AI272" s="179"/>
      <c r="AJ272" s="179"/>
      <c r="AK272" s="179"/>
      <c r="AL272" s="179"/>
      <c r="AM272" s="179"/>
      <c r="AN272" s="179"/>
      <c r="AO272" s="179"/>
      <c r="AP272" s="179"/>
      <c r="AQ272" s="179"/>
      <c r="AR272" s="179"/>
      <c r="AS272" s="179"/>
      <c r="AT272" s="179"/>
      <c r="AU272" s="179"/>
      <c r="AV272" s="179"/>
      <c r="AW272" s="179"/>
      <c r="AX272" s="179"/>
      <c r="AY272" s="179"/>
      <c r="AZ272" s="179"/>
      <c r="BA272" s="179"/>
      <c r="BB272" s="179"/>
      <c r="BC272" s="179"/>
      <c r="BD272" s="179"/>
      <c r="BE272" s="179"/>
      <c r="BF272" s="179"/>
      <c r="BG272" s="179"/>
      <c r="BH272" s="179"/>
      <c r="BI272" s="179"/>
      <c r="BJ272" s="179"/>
      <c r="BK272" s="179"/>
    </row>
    <row r="273" spans="1:63" outlineLevel="1" x14ac:dyDescent="0.25">
      <c r="A273" s="143"/>
      <c r="B273" s="143"/>
      <c r="C273" s="143"/>
      <c r="D273" s="174">
        <v>0</v>
      </c>
      <c r="E273" s="143"/>
      <c r="F273" s="143"/>
      <c r="G273" s="143"/>
      <c r="H273" s="175"/>
      <c r="I273" s="175"/>
      <c r="J273" s="175"/>
      <c r="K273" s="175"/>
      <c r="L273" s="175">
        <v>0</v>
      </c>
      <c r="M273" s="175">
        <v>0</v>
      </c>
      <c r="N273" s="175">
        <v>0</v>
      </c>
      <c r="O273" s="175">
        <v>0</v>
      </c>
      <c r="P273" s="175">
        <v>0</v>
      </c>
      <c r="Q273" s="175">
        <v>0</v>
      </c>
      <c r="R273" s="143"/>
      <c r="S273" s="143"/>
      <c r="T273" s="143"/>
      <c r="U273" s="143"/>
      <c r="V273" s="143"/>
      <c r="W273" s="143"/>
      <c r="X273" s="143"/>
      <c r="Y273" s="143"/>
      <c r="Z273" s="143"/>
      <c r="AA273" s="179"/>
      <c r="AB273" s="179"/>
      <c r="AC273" s="179"/>
      <c r="AD273" s="179"/>
      <c r="AE273" s="179"/>
      <c r="AF273" s="179"/>
      <c r="AG273" s="179"/>
      <c r="AH273" s="179"/>
      <c r="AI273" s="179"/>
      <c r="AJ273" s="179"/>
      <c r="AK273" s="179"/>
      <c r="AL273" s="179"/>
      <c r="AM273" s="179"/>
      <c r="AN273" s="179"/>
      <c r="AO273" s="179"/>
      <c r="AP273" s="179"/>
      <c r="AQ273" s="179"/>
      <c r="AR273" s="179"/>
      <c r="AS273" s="179"/>
      <c r="AT273" s="179"/>
      <c r="AU273" s="179"/>
      <c r="AV273" s="179"/>
      <c r="AW273" s="179"/>
      <c r="AX273" s="179"/>
      <c r="AY273" s="179"/>
      <c r="AZ273" s="179"/>
      <c r="BA273" s="179"/>
      <c r="BB273" s="179"/>
      <c r="BC273" s="179"/>
      <c r="BD273" s="179"/>
      <c r="BE273" s="179"/>
      <c r="BF273" s="179"/>
      <c r="BG273" s="179"/>
      <c r="BH273" s="179"/>
      <c r="BI273" s="179"/>
      <c r="BJ273" s="179"/>
      <c r="BK273" s="179"/>
    </row>
    <row r="274" spans="1:63" outlineLevel="1" x14ac:dyDescent="0.25">
      <c r="A274" s="143"/>
      <c r="B274" s="143"/>
      <c r="C274" s="143"/>
      <c r="D274" s="174">
        <v>0</v>
      </c>
      <c r="E274" s="143"/>
      <c r="F274" s="143"/>
      <c r="G274" s="143"/>
      <c r="H274" s="175"/>
      <c r="I274" s="175"/>
      <c r="J274" s="175"/>
      <c r="K274" s="175"/>
      <c r="L274" s="175">
        <v>0</v>
      </c>
      <c r="M274" s="175">
        <v>0</v>
      </c>
      <c r="N274" s="175">
        <v>0</v>
      </c>
      <c r="O274" s="175">
        <v>0</v>
      </c>
      <c r="P274" s="175">
        <v>0</v>
      </c>
      <c r="Q274" s="175">
        <v>0</v>
      </c>
      <c r="R274" s="143"/>
      <c r="S274" s="143"/>
      <c r="T274" s="143"/>
      <c r="U274" s="143"/>
      <c r="V274" s="143"/>
      <c r="W274" s="143"/>
      <c r="X274" s="143"/>
      <c r="Y274" s="143"/>
      <c r="Z274" s="143"/>
      <c r="AA274" s="179"/>
      <c r="AB274" s="179"/>
      <c r="AC274" s="179"/>
      <c r="AD274" s="179"/>
      <c r="AE274" s="179"/>
      <c r="AF274" s="179"/>
      <c r="AG274" s="179"/>
      <c r="AH274" s="179"/>
      <c r="AI274" s="179"/>
      <c r="AJ274" s="179"/>
      <c r="AK274" s="179"/>
      <c r="AL274" s="179"/>
      <c r="AM274" s="179"/>
      <c r="AN274" s="179"/>
      <c r="AO274" s="179"/>
      <c r="AP274" s="179"/>
      <c r="AQ274" s="179"/>
      <c r="AR274" s="179"/>
      <c r="AS274" s="179"/>
      <c r="AT274" s="179"/>
      <c r="AU274" s="179"/>
      <c r="AV274" s="179"/>
      <c r="AW274" s="179"/>
      <c r="AX274" s="179"/>
      <c r="AY274" s="179"/>
      <c r="AZ274" s="179"/>
      <c r="BA274" s="179"/>
      <c r="BB274" s="179"/>
      <c r="BC274" s="179"/>
      <c r="BD274" s="179"/>
      <c r="BE274" s="179"/>
      <c r="BF274" s="179"/>
      <c r="BG274" s="179"/>
      <c r="BH274" s="179"/>
      <c r="BI274" s="179"/>
      <c r="BJ274" s="179"/>
      <c r="BK274" s="179"/>
    </row>
    <row r="275" spans="1:63" outlineLevel="1" x14ac:dyDescent="0.25">
      <c r="A275" s="143"/>
      <c r="B275" s="143"/>
      <c r="C275" s="143"/>
      <c r="D275" s="174">
        <v>0</v>
      </c>
      <c r="E275" s="143"/>
      <c r="F275" s="143"/>
      <c r="G275" s="143"/>
      <c r="H275" s="175"/>
      <c r="I275" s="175"/>
      <c r="J275" s="175"/>
      <c r="K275" s="175"/>
      <c r="L275" s="175">
        <v>0</v>
      </c>
      <c r="M275" s="175">
        <v>0</v>
      </c>
      <c r="N275" s="175">
        <v>0</v>
      </c>
      <c r="O275" s="175">
        <v>0</v>
      </c>
      <c r="P275" s="175">
        <v>0</v>
      </c>
      <c r="Q275" s="175">
        <v>0</v>
      </c>
      <c r="R275" s="143"/>
      <c r="S275" s="143"/>
      <c r="T275" s="143"/>
      <c r="U275" s="143"/>
      <c r="V275" s="143"/>
      <c r="W275" s="143"/>
      <c r="X275" s="143"/>
      <c r="Y275" s="143"/>
      <c r="Z275" s="143"/>
      <c r="AA275" s="179"/>
      <c r="AB275" s="179"/>
      <c r="AC275" s="179"/>
      <c r="AD275" s="179"/>
      <c r="AE275" s="179"/>
      <c r="AF275" s="179"/>
      <c r="AG275" s="179"/>
      <c r="AH275" s="179"/>
      <c r="AI275" s="179"/>
      <c r="AJ275" s="179"/>
      <c r="AK275" s="179"/>
      <c r="AL275" s="179"/>
      <c r="AM275" s="179"/>
      <c r="AN275" s="179"/>
      <c r="AO275" s="179"/>
      <c r="AP275" s="179"/>
      <c r="AQ275" s="179"/>
      <c r="AR275" s="179"/>
      <c r="AS275" s="179"/>
      <c r="AT275" s="179"/>
      <c r="AU275" s="179"/>
      <c r="AV275" s="179"/>
      <c r="AW275" s="179"/>
      <c r="AX275" s="179"/>
      <c r="AY275" s="179"/>
      <c r="AZ275" s="179"/>
      <c r="BA275" s="179"/>
      <c r="BB275" s="179"/>
      <c r="BC275" s="179"/>
      <c r="BD275" s="179"/>
      <c r="BE275" s="179"/>
      <c r="BF275" s="179"/>
      <c r="BG275" s="179"/>
      <c r="BH275" s="179"/>
      <c r="BI275" s="179"/>
      <c r="BJ275" s="179"/>
      <c r="BK275" s="179"/>
    </row>
    <row r="276" spans="1:63" outlineLevel="1" x14ac:dyDescent="0.25">
      <c r="A276" s="143"/>
      <c r="B276" s="143"/>
      <c r="C276" s="143"/>
      <c r="D276" s="174">
        <v>0</v>
      </c>
      <c r="E276" s="143"/>
      <c r="F276" s="143"/>
      <c r="G276" s="143"/>
      <c r="H276" s="175"/>
      <c r="I276" s="175"/>
      <c r="J276" s="175"/>
      <c r="K276" s="175"/>
      <c r="L276" s="175">
        <v>0</v>
      </c>
      <c r="M276" s="175">
        <v>0</v>
      </c>
      <c r="N276" s="175">
        <v>0</v>
      </c>
      <c r="O276" s="175">
        <v>0</v>
      </c>
      <c r="P276" s="175">
        <v>0</v>
      </c>
      <c r="Q276" s="175">
        <v>0</v>
      </c>
      <c r="R276" s="143"/>
      <c r="S276" s="143"/>
      <c r="T276" s="143"/>
      <c r="U276" s="143"/>
      <c r="V276" s="143"/>
      <c r="W276" s="143"/>
      <c r="X276" s="143"/>
      <c r="Y276" s="143"/>
      <c r="Z276" s="143"/>
      <c r="AA276" s="179"/>
      <c r="AB276" s="179"/>
      <c r="AC276" s="179"/>
      <c r="AD276" s="179"/>
      <c r="AE276" s="179"/>
      <c r="AF276" s="179"/>
      <c r="AG276" s="179"/>
      <c r="AH276" s="179"/>
      <c r="AI276" s="179"/>
      <c r="AJ276" s="179"/>
      <c r="AK276" s="179"/>
      <c r="AL276" s="179"/>
      <c r="AM276" s="179"/>
      <c r="AN276" s="179"/>
      <c r="AO276" s="179"/>
      <c r="AP276" s="179"/>
      <c r="AQ276" s="179"/>
      <c r="AR276" s="179"/>
      <c r="AS276" s="179"/>
      <c r="AT276" s="179"/>
      <c r="AU276" s="179"/>
      <c r="AV276" s="179"/>
      <c r="AW276" s="179"/>
      <c r="AX276" s="179"/>
      <c r="AY276" s="179"/>
      <c r="AZ276" s="179"/>
      <c r="BA276" s="179"/>
      <c r="BB276" s="179"/>
      <c r="BC276" s="179"/>
      <c r="BD276" s="179"/>
      <c r="BE276" s="179"/>
      <c r="BF276" s="179"/>
      <c r="BG276" s="179"/>
      <c r="BH276" s="179"/>
      <c r="BI276" s="179"/>
      <c r="BJ276" s="179"/>
      <c r="BK276" s="179"/>
    </row>
    <row r="277" spans="1:63" outlineLevel="1" x14ac:dyDescent="0.25">
      <c r="A277" s="143"/>
      <c r="B277" s="143"/>
      <c r="C277" s="143"/>
      <c r="D277" s="174">
        <v>0</v>
      </c>
      <c r="E277" s="143"/>
      <c r="F277" s="143"/>
      <c r="G277" s="143"/>
      <c r="H277" s="175"/>
      <c r="I277" s="175"/>
      <c r="J277" s="175"/>
      <c r="K277" s="175"/>
      <c r="L277" s="175">
        <v>0</v>
      </c>
      <c r="M277" s="175">
        <v>0</v>
      </c>
      <c r="N277" s="175">
        <v>0</v>
      </c>
      <c r="O277" s="175">
        <v>0</v>
      </c>
      <c r="P277" s="175">
        <v>0</v>
      </c>
      <c r="Q277" s="175">
        <v>0</v>
      </c>
      <c r="R277" s="143"/>
      <c r="S277" s="143"/>
      <c r="T277" s="143"/>
      <c r="U277" s="143"/>
      <c r="V277" s="143"/>
      <c r="W277" s="143"/>
      <c r="X277" s="143"/>
      <c r="Y277" s="143"/>
      <c r="Z277" s="143"/>
      <c r="AA277" s="179"/>
      <c r="AB277" s="179"/>
      <c r="AC277" s="179"/>
      <c r="AD277" s="179"/>
      <c r="AE277" s="179"/>
      <c r="AF277" s="179"/>
      <c r="AG277" s="179"/>
      <c r="AH277" s="179"/>
      <c r="AI277" s="179"/>
      <c r="AJ277" s="179"/>
      <c r="AK277" s="179"/>
      <c r="AL277" s="179"/>
      <c r="AM277" s="179"/>
      <c r="AN277" s="179"/>
      <c r="AO277" s="179"/>
      <c r="AP277" s="179"/>
      <c r="AQ277" s="179"/>
      <c r="AR277" s="179"/>
      <c r="AS277" s="179"/>
      <c r="AT277" s="179"/>
      <c r="AU277" s="179"/>
      <c r="AV277" s="179"/>
      <c r="AW277" s="179"/>
      <c r="AX277" s="179"/>
      <c r="AY277" s="179"/>
      <c r="AZ277" s="179"/>
      <c r="BA277" s="179"/>
      <c r="BB277" s="179"/>
      <c r="BC277" s="179"/>
      <c r="BD277" s="179"/>
      <c r="BE277" s="179"/>
      <c r="BF277" s="179"/>
      <c r="BG277" s="179"/>
      <c r="BH277" s="179"/>
      <c r="BI277" s="179"/>
      <c r="BJ277" s="179"/>
      <c r="BK277" s="179"/>
    </row>
    <row r="278" spans="1:63" outlineLevel="1" x14ac:dyDescent="0.25">
      <c r="A278" s="143"/>
      <c r="B278" s="143"/>
      <c r="C278" s="143"/>
      <c r="D278" s="174">
        <v>0</v>
      </c>
      <c r="E278" s="143"/>
      <c r="F278" s="143"/>
      <c r="G278" s="143"/>
      <c r="H278" s="175"/>
      <c r="I278" s="175"/>
      <c r="J278" s="175"/>
      <c r="K278" s="175"/>
      <c r="L278" s="175">
        <v>0</v>
      </c>
      <c r="M278" s="175">
        <v>0</v>
      </c>
      <c r="N278" s="175">
        <v>0</v>
      </c>
      <c r="O278" s="175">
        <v>0</v>
      </c>
      <c r="P278" s="175">
        <v>0</v>
      </c>
      <c r="Q278" s="175">
        <v>0</v>
      </c>
      <c r="R278" s="143"/>
      <c r="S278" s="143"/>
      <c r="T278" s="143"/>
      <c r="U278" s="143"/>
      <c r="V278" s="143"/>
      <c r="W278" s="143"/>
      <c r="X278" s="143"/>
      <c r="Y278" s="143"/>
      <c r="Z278" s="143"/>
      <c r="AA278" s="179"/>
      <c r="AB278" s="179"/>
      <c r="AC278" s="179"/>
      <c r="AD278" s="179"/>
      <c r="AE278" s="179"/>
      <c r="AF278" s="179"/>
      <c r="AG278" s="179"/>
      <c r="AH278" s="179"/>
      <c r="AI278" s="179"/>
      <c r="AJ278" s="179"/>
      <c r="AK278" s="179"/>
      <c r="AL278" s="179"/>
      <c r="AM278" s="179"/>
      <c r="AN278" s="179"/>
      <c r="AO278" s="179"/>
      <c r="AP278" s="179"/>
      <c r="AQ278" s="179"/>
      <c r="AR278" s="179"/>
      <c r="AS278" s="179"/>
      <c r="AT278" s="179"/>
      <c r="AU278" s="179"/>
      <c r="AV278" s="179"/>
      <c r="AW278" s="179"/>
      <c r="AX278" s="179"/>
      <c r="AY278" s="179"/>
      <c r="AZ278" s="179"/>
      <c r="BA278" s="179"/>
      <c r="BB278" s="179"/>
      <c r="BC278" s="179"/>
      <c r="BD278" s="179"/>
      <c r="BE278" s="179"/>
      <c r="BF278" s="179"/>
      <c r="BG278" s="179"/>
      <c r="BH278" s="179"/>
      <c r="BI278" s="179"/>
      <c r="BJ278" s="179"/>
      <c r="BK278" s="179"/>
    </row>
    <row r="279" spans="1:63" outlineLevel="1" x14ac:dyDescent="0.25">
      <c r="A279" s="143"/>
      <c r="B279" s="143"/>
      <c r="C279" s="143"/>
      <c r="D279" s="174">
        <v>0</v>
      </c>
      <c r="E279" s="143"/>
      <c r="F279" s="143"/>
      <c r="G279" s="143"/>
      <c r="H279" s="175"/>
      <c r="I279" s="175"/>
      <c r="J279" s="175"/>
      <c r="K279" s="175"/>
      <c r="L279" s="175">
        <v>0</v>
      </c>
      <c r="M279" s="175">
        <v>0</v>
      </c>
      <c r="N279" s="175">
        <v>0</v>
      </c>
      <c r="O279" s="175">
        <v>0</v>
      </c>
      <c r="P279" s="175">
        <v>0</v>
      </c>
      <c r="Q279" s="175">
        <v>0</v>
      </c>
      <c r="R279" s="143"/>
      <c r="S279" s="143"/>
      <c r="T279" s="143"/>
      <c r="U279" s="143"/>
      <c r="V279" s="143"/>
      <c r="W279" s="143"/>
      <c r="X279" s="143"/>
      <c r="Y279" s="143"/>
      <c r="Z279" s="143"/>
      <c r="AA279" s="179"/>
      <c r="AB279" s="179"/>
      <c r="AC279" s="179"/>
      <c r="AD279" s="179"/>
      <c r="AE279" s="179"/>
      <c r="AF279" s="179"/>
      <c r="AG279" s="179"/>
      <c r="AH279" s="179"/>
      <c r="AI279" s="179"/>
      <c r="AJ279" s="179"/>
      <c r="AK279" s="179"/>
      <c r="AL279" s="179"/>
      <c r="AM279" s="179"/>
      <c r="AN279" s="179"/>
      <c r="AO279" s="179"/>
      <c r="AP279" s="179"/>
      <c r="AQ279" s="179"/>
      <c r="AR279" s="179"/>
      <c r="AS279" s="179"/>
      <c r="AT279" s="179"/>
      <c r="AU279" s="179"/>
      <c r="AV279" s="179"/>
      <c r="AW279" s="179"/>
      <c r="AX279" s="179"/>
      <c r="AY279" s="179"/>
      <c r="AZ279" s="179"/>
      <c r="BA279" s="179"/>
      <c r="BB279" s="179"/>
      <c r="BC279" s="179"/>
      <c r="BD279" s="179"/>
      <c r="BE279" s="179"/>
      <c r="BF279" s="179"/>
      <c r="BG279" s="179"/>
      <c r="BH279" s="179"/>
      <c r="BI279" s="179"/>
      <c r="BJ279" s="179"/>
      <c r="BK279" s="179"/>
    </row>
    <row r="280" spans="1:63" outlineLevel="1" x14ac:dyDescent="0.25">
      <c r="A280" s="143"/>
      <c r="B280" s="143"/>
      <c r="C280" s="143"/>
      <c r="D280" s="174">
        <v>0</v>
      </c>
      <c r="E280" s="143"/>
      <c r="F280" s="143"/>
      <c r="G280" s="143"/>
      <c r="H280" s="175"/>
      <c r="I280" s="175"/>
      <c r="J280" s="175"/>
      <c r="K280" s="175"/>
      <c r="L280" s="175">
        <v>0</v>
      </c>
      <c r="M280" s="175">
        <v>0</v>
      </c>
      <c r="N280" s="175">
        <v>0</v>
      </c>
      <c r="O280" s="175">
        <v>0</v>
      </c>
      <c r="P280" s="175">
        <v>0</v>
      </c>
      <c r="Q280" s="175">
        <v>0</v>
      </c>
      <c r="R280" s="143"/>
      <c r="S280" s="143"/>
      <c r="T280" s="143"/>
      <c r="U280" s="143"/>
      <c r="V280" s="143"/>
      <c r="W280" s="143"/>
      <c r="X280" s="143"/>
      <c r="Y280" s="143"/>
      <c r="Z280" s="143"/>
      <c r="AA280" s="179"/>
      <c r="AB280" s="179"/>
      <c r="AC280" s="179"/>
      <c r="AD280" s="179"/>
      <c r="AE280" s="179"/>
      <c r="AF280" s="179"/>
      <c r="AG280" s="179"/>
      <c r="AH280" s="179"/>
      <c r="AI280" s="179"/>
      <c r="AJ280" s="179"/>
      <c r="AK280" s="179"/>
      <c r="AL280" s="179"/>
      <c r="AM280" s="179"/>
      <c r="AN280" s="179"/>
      <c r="AO280" s="179"/>
      <c r="AP280" s="179"/>
      <c r="AQ280" s="179"/>
      <c r="AR280" s="179"/>
      <c r="AS280" s="179"/>
      <c r="AT280" s="179"/>
      <c r="AU280" s="179"/>
      <c r="AV280" s="179"/>
      <c r="AW280" s="179"/>
      <c r="AX280" s="179"/>
      <c r="AY280" s="179"/>
      <c r="AZ280" s="179"/>
      <c r="BA280" s="179"/>
      <c r="BB280" s="179"/>
      <c r="BC280" s="179"/>
      <c r="BD280" s="179"/>
      <c r="BE280" s="179"/>
      <c r="BF280" s="179"/>
      <c r="BG280" s="179"/>
      <c r="BH280" s="179"/>
      <c r="BI280" s="179"/>
      <c r="BJ280" s="179"/>
      <c r="BK280" s="179"/>
    </row>
    <row r="281" spans="1:63" outlineLevel="1" x14ac:dyDescent="0.25">
      <c r="A281" s="143"/>
      <c r="B281" s="143"/>
      <c r="C281" s="143"/>
      <c r="D281" s="174">
        <v>0</v>
      </c>
      <c r="E281" s="143"/>
      <c r="F281" s="143"/>
      <c r="G281" s="143"/>
      <c r="H281" s="175"/>
      <c r="I281" s="175"/>
      <c r="J281" s="175"/>
      <c r="K281" s="175"/>
      <c r="L281" s="175">
        <v>0</v>
      </c>
      <c r="M281" s="175">
        <v>0</v>
      </c>
      <c r="N281" s="175">
        <v>0</v>
      </c>
      <c r="O281" s="175">
        <v>0</v>
      </c>
      <c r="P281" s="175">
        <v>0</v>
      </c>
      <c r="Q281" s="175">
        <v>0</v>
      </c>
      <c r="R281" s="143"/>
      <c r="S281" s="143"/>
      <c r="T281" s="143"/>
      <c r="U281" s="143"/>
      <c r="V281" s="143"/>
      <c r="W281" s="143"/>
      <c r="X281" s="143"/>
      <c r="Y281" s="143"/>
      <c r="Z281" s="143"/>
      <c r="AA281" s="179"/>
      <c r="AB281" s="179"/>
      <c r="AC281" s="179"/>
      <c r="AD281" s="179"/>
      <c r="AE281" s="179"/>
      <c r="AF281" s="179"/>
      <c r="AG281" s="179"/>
      <c r="AH281" s="179"/>
      <c r="AI281" s="179"/>
      <c r="AJ281" s="179"/>
      <c r="AK281" s="179"/>
      <c r="AL281" s="179"/>
      <c r="AM281" s="179"/>
      <c r="AN281" s="179"/>
      <c r="AO281" s="179"/>
      <c r="AP281" s="179"/>
      <c r="AQ281" s="179"/>
      <c r="AR281" s="179"/>
      <c r="AS281" s="179"/>
      <c r="AT281" s="179"/>
      <c r="AU281" s="179"/>
      <c r="AV281" s="179"/>
      <c r="AW281" s="179"/>
      <c r="AX281" s="179"/>
      <c r="AY281" s="179"/>
      <c r="AZ281" s="179"/>
      <c r="BA281" s="179"/>
      <c r="BB281" s="179"/>
      <c r="BC281" s="179"/>
      <c r="BD281" s="179"/>
      <c r="BE281" s="179"/>
      <c r="BF281" s="179"/>
      <c r="BG281" s="179"/>
      <c r="BH281" s="179"/>
      <c r="BI281" s="179"/>
      <c r="BJ281" s="179"/>
      <c r="BK281" s="179"/>
    </row>
    <row r="282" spans="1:63" outlineLevel="1" x14ac:dyDescent="0.25">
      <c r="A282" s="143"/>
      <c r="B282" s="143"/>
      <c r="C282" s="143"/>
      <c r="D282" s="174">
        <v>0</v>
      </c>
      <c r="E282" s="143"/>
      <c r="F282" s="143"/>
      <c r="G282" s="143"/>
      <c r="H282" s="175"/>
      <c r="I282" s="175"/>
      <c r="J282" s="175"/>
      <c r="K282" s="175"/>
      <c r="L282" s="175">
        <v>0</v>
      </c>
      <c r="M282" s="175">
        <v>0</v>
      </c>
      <c r="N282" s="175">
        <v>0</v>
      </c>
      <c r="O282" s="175">
        <v>0</v>
      </c>
      <c r="P282" s="175">
        <v>0</v>
      </c>
      <c r="Q282" s="175">
        <v>0</v>
      </c>
      <c r="R282" s="143"/>
      <c r="S282" s="143"/>
      <c r="T282" s="143"/>
      <c r="U282" s="143"/>
      <c r="V282" s="143"/>
      <c r="W282" s="143"/>
      <c r="X282" s="143"/>
      <c r="Y282" s="143"/>
      <c r="Z282" s="143"/>
      <c r="AA282" s="179"/>
      <c r="AB282" s="179"/>
      <c r="AC282" s="179"/>
      <c r="AD282" s="179"/>
      <c r="AE282" s="179"/>
      <c r="AF282" s="179"/>
      <c r="AG282" s="179"/>
      <c r="AH282" s="179"/>
      <c r="AI282" s="179"/>
      <c r="AJ282" s="179"/>
      <c r="AK282" s="179"/>
      <c r="AL282" s="179"/>
      <c r="AM282" s="179"/>
      <c r="AN282" s="179"/>
      <c r="AO282" s="179"/>
      <c r="AP282" s="179"/>
      <c r="AQ282" s="179"/>
      <c r="AR282" s="179"/>
      <c r="AS282" s="179"/>
      <c r="AT282" s="179"/>
      <c r="AU282" s="179"/>
      <c r="AV282" s="179"/>
      <c r="AW282" s="179"/>
      <c r="AX282" s="179"/>
      <c r="AY282" s="179"/>
      <c r="AZ282" s="179"/>
      <c r="BA282" s="179"/>
      <c r="BB282" s="179"/>
      <c r="BC282" s="179"/>
      <c r="BD282" s="179"/>
      <c r="BE282" s="179"/>
      <c r="BF282" s="179"/>
      <c r="BG282" s="179"/>
      <c r="BH282" s="179"/>
      <c r="BI282" s="179"/>
      <c r="BJ282" s="179"/>
      <c r="BK282" s="179"/>
    </row>
    <row r="283" spans="1:63" outlineLevel="1" x14ac:dyDescent="0.25">
      <c r="A283" s="143"/>
      <c r="B283" s="143"/>
      <c r="C283" s="143"/>
      <c r="D283" s="174">
        <v>0</v>
      </c>
      <c r="E283" s="143"/>
      <c r="F283" s="143"/>
      <c r="G283" s="143"/>
      <c r="H283" s="175"/>
      <c r="I283" s="175"/>
      <c r="J283" s="175"/>
      <c r="K283" s="175"/>
      <c r="L283" s="175">
        <v>0</v>
      </c>
      <c r="M283" s="175">
        <v>0</v>
      </c>
      <c r="N283" s="175">
        <v>0</v>
      </c>
      <c r="O283" s="175">
        <v>0</v>
      </c>
      <c r="P283" s="175">
        <v>0</v>
      </c>
      <c r="Q283" s="175">
        <v>0</v>
      </c>
      <c r="R283" s="143"/>
      <c r="S283" s="143"/>
      <c r="T283" s="143"/>
      <c r="U283" s="143"/>
      <c r="V283" s="143"/>
      <c r="W283" s="143"/>
      <c r="X283" s="143"/>
      <c r="Y283" s="143"/>
      <c r="Z283" s="143"/>
      <c r="AA283" s="179"/>
      <c r="AB283" s="179"/>
      <c r="AC283" s="179"/>
      <c r="AD283" s="179"/>
      <c r="AE283" s="179"/>
      <c r="AF283" s="179"/>
      <c r="AG283" s="179"/>
      <c r="AH283" s="179"/>
      <c r="AI283" s="179"/>
      <c r="AJ283" s="179"/>
      <c r="AK283" s="179"/>
      <c r="AL283" s="179"/>
      <c r="AM283" s="179"/>
      <c r="AN283" s="179"/>
      <c r="AO283" s="179"/>
      <c r="AP283" s="179"/>
      <c r="AQ283" s="179"/>
      <c r="AR283" s="179"/>
      <c r="AS283" s="179"/>
      <c r="AT283" s="179"/>
      <c r="AU283" s="179"/>
      <c r="AV283" s="179"/>
      <c r="AW283" s="179"/>
      <c r="AX283" s="179"/>
      <c r="AY283" s="179"/>
      <c r="AZ283" s="179"/>
      <c r="BA283" s="179"/>
      <c r="BB283" s="179"/>
      <c r="BC283" s="179"/>
      <c r="BD283" s="179"/>
      <c r="BE283" s="179"/>
      <c r="BF283" s="179"/>
      <c r="BG283" s="179"/>
      <c r="BH283" s="179"/>
      <c r="BI283" s="179"/>
      <c r="BJ283" s="179"/>
      <c r="BK283" s="179"/>
    </row>
    <row r="284" spans="1:63" outlineLevel="1" x14ac:dyDescent="0.25">
      <c r="A284" s="143"/>
      <c r="B284" s="143"/>
      <c r="C284" s="143"/>
      <c r="D284" s="174">
        <v>0</v>
      </c>
      <c r="E284" s="143"/>
      <c r="F284" s="143"/>
      <c r="G284" s="143"/>
      <c r="H284" s="175"/>
      <c r="I284" s="175"/>
      <c r="J284" s="175"/>
      <c r="K284" s="175"/>
      <c r="L284" s="175">
        <v>0</v>
      </c>
      <c r="M284" s="175">
        <v>0</v>
      </c>
      <c r="N284" s="175">
        <v>0</v>
      </c>
      <c r="O284" s="175">
        <v>0</v>
      </c>
      <c r="P284" s="175">
        <v>0</v>
      </c>
      <c r="Q284" s="175">
        <v>0</v>
      </c>
      <c r="R284" s="143"/>
      <c r="S284" s="143"/>
      <c r="T284" s="143"/>
      <c r="U284" s="143"/>
      <c r="V284" s="143"/>
      <c r="W284" s="143"/>
      <c r="X284" s="143"/>
      <c r="Y284" s="143"/>
      <c r="Z284" s="143"/>
      <c r="AA284" s="179"/>
      <c r="AB284" s="179"/>
      <c r="AC284" s="179"/>
      <c r="AD284" s="179"/>
      <c r="AE284" s="179"/>
      <c r="AF284" s="179"/>
      <c r="AG284" s="179"/>
      <c r="AH284" s="179"/>
      <c r="AI284" s="179"/>
      <c r="AJ284" s="179"/>
      <c r="AK284" s="179"/>
      <c r="AL284" s="179"/>
      <c r="AM284" s="179"/>
      <c r="AN284" s="179"/>
      <c r="AO284" s="179"/>
      <c r="AP284" s="179"/>
      <c r="AQ284" s="179"/>
      <c r="AR284" s="179"/>
      <c r="AS284" s="179"/>
      <c r="AT284" s="179"/>
      <c r="AU284" s="179"/>
      <c r="AV284" s="179"/>
      <c r="AW284" s="179"/>
      <c r="AX284" s="179"/>
      <c r="AY284" s="179"/>
      <c r="AZ284" s="179"/>
      <c r="BA284" s="179"/>
      <c r="BB284" s="179"/>
      <c r="BC284" s="179"/>
      <c r="BD284" s="179"/>
      <c r="BE284" s="179"/>
      <c r="BF284" s="179"/>
      <c r="BG284" s="179"/>
      <c r="BH284" s="179"/>
      <c r="BI284" s="179"/>
      <c r="BJ284" s="179"/>
      <c r="BK284" s="179"/>
    </row>
    <row r="285" spans="1:63" outlineLevel="1" x14ac:dyDescent="0.25">
      <c r="A285" s="143"/>
      <c r="B285" s="143"/>
      <c r="C285" s="143"/>
      <c r="D285" s="174">
        <v>0</v>
      </c>
      <c r="E285" s="143"/>
      <c r="F285" s="143"/>
      <c r="G285" s="143"/>
      <c r="H285" s="175"/>
      <c r="I285" s="175"/>
      <c r="J285" s="175"/>
      <c r="K285" s="175"/>
      <c r="L285" s="175">
        <v>0</v>
      </c>
      <c r="M285" s="175">
        <v>0</v>
      </c>
      <c r="N285" s="175">
        <v>0</v>
      </c>
      <c r="O285" s="175">
        <v>0</v>
      </c>
      <c r="P285" s="175">
        <v>0</v>
      </c>
      <c r="Q285" s="175">
        <v>0</v>
      </c>
      <c r="R285" s="143"/>
      <c r="S285" s="143"/>
      <c r="T285" s="143"/>
      <c r="U285" s="143"/>
      <c r="V285" s="143"/>
      <c r="W285" s="143"/>
      <c r="X285" s="143"/>
      <c r="Y285" s="143"/>
      <c r="Z285" s="143"/>
      <c r="AA285" s="179"/>
      <c r="AB285" s="179"/>
      <c r="AC285" s="179"/>
      <c r="AD285" s="179"/>
      <c r="AE285" s="179"/>
      <c r="AF285" s="179"/>
      <c r="AG285" s="179"/>
      <c r="AH285" s="179"/>
      <c r="AI285" s="179"/>
      <c r="AJ285" s="179"/>
      <c r="AK285" s="179"/>
      <c r="AL285" s="179"/>
      <c r="AM285" s="179"/>
      <c r="AN285" s="179"/>
      <c r="AO285" s="179"/>
      <c r="AP285" s="179"/>
      <c r="AQ285" s="179"/>
      <c r="AR285" s="179"/>
      <c r="AS285" s="179"/>
      <c r="AT285" s="179"/>
      <c r="AU285" s="179"/>
      <c r="AV285" s="179"/>
      <c r="AW285" s="179"/>
      <c r="AX285" s="179"/>
      <c r="AY285" s="179"/>
      <c r="AZ285" s="179"/>
      <c r="BA285" s="179"/>
      <c r="BB285" s="179"/>
      <c r="BC285" s="179"/>
      <c r="BD285" s="179"/>
      <c r="BE285" s="179"/>
      <c r="BF285" s="179"/>
      <c r="BG285" s="179"/>
      <c r="BH285" s="179"/>
      <c r="BI285" s="179"/>
      <c r="BJ285" s="179"/>
      <c r="BK285" s="179"/>
    </row>
    <row r="286" spans="1:63" outlineLevel="1" x14ac:dyDescent="0.25">
      <c r="A286" s="143"/>
      <c r="B286" s="143"/>
      <c r="C286" s="143"/>
      <c r="D286" s="174">
        <v>0</v>
      </c>
      <c r="E286" s="143"/>
      <c r="F286" s="143"/>
      <c r="G286" s="143"/>
      <c r="H286" s="175"/>
      <c r="I286" s="175"/>
      <c r="J286" s="175"/>
      <c r="K286" s="175"/>
      <c r="L286" s="175">
        <v>0</v>
      </c>
      <c r="M286" s="175">
        <v>0</v>
      </c>
      <c r="N286" s="175">
        <v>0</v>
      </c>
      <c r="O286" s="175">
        <v>0</v>
      </c>
      <c r="P286" s="175">
        <v>0</v>
      </c>
      <c r="Q286" s="175">
        <v>0</v>
      </c>
      <c r="R286" s="143"/>
      <c r="S286" s="143"/>
      <c r="T286" s="143"/>
      <c r="U286" s="143"/>
      <c r="V286" s="143"/>
      <c r="W286" s="143"/>
      <c r="X286" s="143"/>
      <c r="Y286" s="143"/>
      <c r="Z286" s="143"/>
      <c r="AA286" s="179"/>
      <c r="AB286" s="179"/>
      <c r="AC286" s="179"/>
      <c r="AD286" s="179"/>
      <c r="AE286" s="179"/>
      <c r="AF286" s="179"/>
      <c r="AG286" s="179"/>
      <c r="AH286" s="179"/>
      <c r="AI286" s="179"/>
      <c r="AJ286" s="179"/>
      <c r="AK286" s="179"/>
      <c r="AL286" s="179"/>
      <c r="AM286" s="179"/>
      <c r="AN286" s="179"/>
      <c r="AO286" s="179"/>
      <c r="AP286" s="179"/>
      <c r="AQ286" s="179"/>
      <c r="AR286" s="179"/>
      <c r="AS286" s="179"/>
      <c r="AT286" s="179"/>
      <c r="AU286" s="179"/>
      <c r="AV286" s="179"/>
      <c r="AW286" s="179"/>
      <c r="AX286" s="179"/>
      <c r="AY286" s="179"/>
      <c r="AZ286" s="179"/>
      <c r="BA286" s="179"/>
      <c r="BB286" s="179"/>
      <c r="BC286" s="179"/>
      <c r="BD286" s="179"/>
      <c r="BE286" s="179"/>
      <c r="BF286" s="179"/>
      <c r="BG286" s="179"/>
      <c r="BH286" s="179"/>
      <c r="BI286" s="179"/>
      <c r="BJ286" s="179"/>
      <c r="BK286" s="179"/>
    </row>
    <row r="287" spans="1:63" outlineLevel="1" x14ac:dyDescent="0.25">
      <c r="A287" s="143"/>
      <c r="B287" s="143"/>
      <c r="C287" s="143"/>
      <c r="D287" s="174">
        <v>0</v>
      </c>
      <c r="E287" s="143"/>
      <c r="F287" s="143"/>
      <c r="G287" s="143"/>
      <c r="H287" s="175"/>
      <c r="I287" s="175"/>
      <c r="J287" s="175"/>
      <c r="K287" s="175"/>
      <c r="L287" s="175">
        <v>0</v>
      </c>
      <c r="M287" s="175">
        <v>0</v>
      </c>
      <c r="N287" s="175">
        <v>0</v>
      </c>
      <c r="O287" s="175">
        <v>0</v>
      </c>
      <c r="P287" s="175">
        <v>0</v>
      </c>
      <c r="Q287" s="175">
        <v>0</v>
      </c>
      <c r="R287" s="143"/>
      <c r="S287" s="143"/>
      <c r="T287" s="143"/>
      <c r="U287" s="143"/>
      <c r="V287" s="143"/>
      <c r="W287" s="143"/>
      <c r="X287" s="143"/>
      <c r="Y287" s="143"/>
      <c r="Z287" s="143"/>
      <c r="AA287" s="179"/>
      <c r="AB287" s="179"/>
      <c r="AC287" s="179"/>
      <c r="AD287" s="179"/>
      <c r="AE287" s="179"/>
      <c r="AF287" s="179"/>
      <c r="AG287" s="179"/>
      <c r="AH287" s="179"/>
      <c r="AI287" s="179"/>
      <c r="AJ287" s="179"/>
      <c r="AK287" s="179"/>
      <c r="AL287" s="179"/>
      <c r="AM287" s="179"/>
      <c r="AN287" s="179"/>
      <c r="AO287" s="179"/>
      <c r="AP287" s="179"/>
      <c r="AQ287" s="179"/>
      <c r="AR287" s="179"/>
      <c r="AS287" s="179"/>
      <c r="AT287" s="179"/>
      <c r="AU287" s="179"/>
      <c r="AV287" s="179"/>
      <c r="AW287" s="179"/>
      <c r="AX287" s="179"/>
      <c r="AY287" s="179"/>
      <c r="AZ287" s="179"/>
      <c r="BA287" s="179"/>
      <c r="BB287" s="179"/>
      <c r="BC287" s="179"/>
      <c r="BD287" s="179"/>
      <c r="BE287" s="179"/>
      <c r="BF287" s="179"/>
      <c r="BG287" s="179"/>
      <c r="BH287" s="179"/>
      <c r="BI287" s="179"/>
      <c r="BJ287" s="179"/>
      <c r="BK287" s="179"/>
    </row>
    <row r="288" spans="1:63" outlineLevel="1" x14ac:dyDescent="0.25">
      <c r="A288" s="143"/>
      <c r="B288" s="143"/>
      <c r="C288" s="143"/>
      <c r="D288" s="174">
        <v>0</v>
      </c>
      <c r="E288" s="143"/>
      <c r="F288" s="143"/>
      <c r="G288" s="143"/>
      <c r="H288" s="175"/>
      <c r="I288" s="175"/>
      <c r="J288" s="175"/>
      <c r="K288" s="175"/>
      <c r="L288" s="175">
        <v>0</v>
      </c>
      <c r="M288" s="175">
        <v>0</v>
      </c>
      <c r="N288" s="175">
        <v>0</v>
      </c>
      <c r="O288" s="175">
        <v>0</v>
      </c>
      <c r="P288" s="175">
        <v>0</v>
      </c>
      <c r="Q288" s="175">
        <v>0</v>
      </c>
      <c r="R288" s="143"/>
      <c r="S288" s="143"/>
      <c r="T288" s="143"/>
      <c r="U288" s="143"/>
      <c r="V288" s="143"/>
      <c r="W288" s="143"/>
      <c r="X288" s="143"/>
      <c r="Y288" s="143"/>
      <c r="Z288" s="143"/>
      <c r="AA288" s="179"/>
      <c r="AB288" s="179"/>
      <c r="AC288" s="179"/>
      <c r="AD288" s="179"/>
      <c r="AE288" s="179"/>
      <c r="AF288" s="179"/>
      <c r="AG288" s="179"/>
      <c r="AH288" s="179"/>
      <c r="AI288" s="179"/>
      <c r="AJ288" s="179"/>
      <c r="AK288" s="179"/>
      <c r="AL288" s="179"/>
      <c r="AM288" s="179"/>
      <c r="AN288" s="179"/>
      <c r="AO288" s="179"/>
      <c r="AP288" s="179"/>
      <c r="AQ288" s="179"/>
      <c r="AR288" s="179"/>
      <c r="AS288" s="179"/>
      <c r="AT288" s="179"/>
      <c r="AU288" s="179"/>
      <c r="AV288" s="179"/>
      <c r="AW288" s="179"/>
      <c r="AX288" s="179"/>
      <c r="AY288" s="179"/>
      <c r="AZ288" s="179"/>
      <c r="BA288" s="179"/>
      <c r="BB288" s="179"/>
      <c r="BC288" s="179"/>
      <c r="BD288" s="179"/>
      <c r="BE288" s="179"/>
      <c r="BF288" s="179"/>
      <c r="BG288" s="179"/>
      <c r="BH288" s="179"/>
      <c r="BI288" s="179"/>
      <c r="BJ288" s="179"/>
      <c r="BK288" s="179"/>
    </row>
    <row r="289" spans="1:63" outlineLevel="1" x14ac:dyDescent="0.25">
      <c r="A289" s="143"/>
      <c r="B289" s="143"/>
      <c r="C289" s="143"/>
      <c r="D289" s="174">
        <v>0</v>
      </c>
      <c r="E289" s="143"/>
      <c r="F289" s="143"/>
      <c r="G289" s="143"/>
      <c r="H289" s="175"/>
      <c r="I289" s="175"/>
      <c r="J289" s="175"/>
      <c r="K289" s="175"/>
      <c r="L289" s="175">
        <v>0</v>
      </c>
      <c r="M289" s="175">
        <v>0</v>
      </c>
      <c r="N289" s="175">
        <v>0</v>
      </c>
      <c r="O289" s="175">
        <v>0</v>
      </c>
      <c r="P289" s="175">
        <v>0</v>
      </c>
      <c r="Q289" s="175">
        <v>0</v>
      </c>
      <c r="R289" s="143"/>
      <c r="S289" s="143"/>
      <c r="T289" s="143"/>
      <c r="U289" s="143"/>
      <c r="V289" s="143"/>
      <c r="W289" s="143"/>
      <c r="X289" s="143"/>
      <c r="Y289" s="143"/>
      <c r="Z289" s="143"/>
      <c r="AA289" s="179"/>
      <c r="AB289" s="179"/>
      <c r="AC289" s="179"/>
      <c r="AD289" s="179"/>
      <c r="AE289" s="179"/>
      <c r="AF289" s="179"/>
      <c r="AG289" s="179"/>
      <c r="AH289" s="179"/>
      <c r="AI289" s="179"/>
      <c r="AJ289" s="179"/>
      <c r="AK289" s="179"/>
      <c r="AL289" s="179"/>
      <c r="AM289" s="179"/>
      <c r="AN289" s="179"/>
      <c r="AO289" s="179"/>
      <c r="AP289" s="179"/>
      <c r="AQ289" s="179"/>
      <c r="AR289" s="179"/>
      <c r="AS289" s="179"/>
      <c r="AT289" s="179"/>
      <c r="AU289" s="179"/>
      <c r="AV289" s="179"/>
      <c r="AW289" s="179"/>
      <c r="AX289" s="179"/>
      <c r="AY289" s="179"/>
      <c r="AZ289" s="179"/>
      <c r="BA289" s="179"/>
      <c r="BB289" s="179"/>
      <c r="BC289" s="179"/>
      <c r="BD289" s="179"/>
      <c r="BE289" s="179"/>
      <c r="BF289" s="179"/>
      <c r="BG289" s="179"/>
      <c r="BH289" s="179"/>
      <c r="BI289" s="179"/>
      <c r="BJ289" s="179"/>
      <c r="BK289" s="179"/>
    </row>
    <row r="290" spans="1:63" outlineLevel="1" x14ac:dyDescent="0.25">
      <c r="A290" s="143"/>
      <c r="B290" s="143"/>
      <c r="C290" s="143"/>
      <c r="D290" s="174">
        <v>0</v>
      </c>
      <c r="E290" s="143"/>
      <c r="F290" s="143"/>
      <c r="G290" s="143"/>
      <c r="H290" s="175"/>
      <c r="I290" s="175"/>
      <c r="J290" s="175"/>
      <c r="K290" s="175"/>
      <c r="L290" s="175">
        <v>0</v>
      </c>
      <c r="M290" s="175">
        <v>0</v>
      </c>
      <c r="N290" s="175">
        <v>0</v>
      </c>
      <c r="O290" s="175">
        <v>0</v>
      </c>
      <c r="P290" s="175">
        <v>0</v>
      </c>
      <c r="Q290" s="175">
        <v>0</v>
      </c>
      <c r="R290" s="143"/>
      <c r="S290" s="143"/>
      <c r="T290" s="143"/>
      <c r="U290" s="143"/>
      <c r="V290" s="143"/>
      <c r="W290" s="143"/>
      <c r="X290" s="143"/>
      <c r="Y290" s="143"/>
      <c r="Z290" s="143"/>
      <c r="AA290" s="179"/>
      <c r="AB290" s="179"/>
      <c r="AC290" s="179"/>
      <c r="AD290" s="179"/>
      <c r="AE290" s="179"/>
      <c r="AF290" s="179"/>
      <c r="AG290" s="179"/>
      <c r="AH290" s="179"/>
      <c r="AI290" s="179"/>
      <c r="AJ290" s="179"/>
      <c r="AK290" s="179"/>
      <c r="AL290" s="179"/>
      <c r="AM290" s="179"/>
      <c r="AN290" s="179"/>
      <c r="AO290" s="179"/>
      <c r="AP290" s="179"/>
      <c r="AQ290" s="179"/>
      <c r="AR290" s="179"/>
      <c r="AS290" s="179"/>
      <c r="AT290" s="179"/>
      <c r="AU290" s="179"/>
      <c r="AV290" s="179"/>
      <c r="AW290" s="179"/>
      <c r="AX290" s="179"/>
      <c r="AY290" s="179"/>
      <c r="AZ290" s="179"/>
      <c r="BA290" s="179"/>
      <c r="BB290" s="179"/>
      <c r="BC290" s="179"/>
      <c r="BD290" s="179"/>
      <c r="BE290" s="179"/>
      <c r="BF290" s="179"/>
      <c r="BG290" s="179"/>
      <c r="BH290" s="179"/>
      <c r="BI290" s="179"/>
      <c r="BJ290" s="179"/>
      <c r="BK290" s="179"/>
    </row>
    <row r="291" spans="1:63" outlineLevel="1" x14ac:dyDescent="0.25">
      <c r="A291" s="143"/>
      <c r="B291" s="143"/>
      <c r="C291" s="143"/>
      <c r="D291" s="174">
        <v>0</v>
      </c>
      <c r="E291" s="143"/>
      <c r="F291" s="143"/>
      <c r="G291" s="143"/>
      <c r="H291" s="175"/>
      <c r="I291" s="175"/>
      <c r="J291" s="175"/>
      <c r="K291" s="175"/>
      <c r="L291" s="175">
        <v>0</v>
      </c>
      <c r="M291" s="175">
        <v>0</v>
      </c>
      <c r="N291" s="175">
        <v>0</v>
      </c>
      <c r="O291" s="175">
        <v>0</v>
      </c>
      <c r="P291" s="175">
        <v>0</v>
      </c>
      <c r="Q291" s="175">
        <v>0</v>
      </c>
      <c r="R291" s="143"/>
      <c r="S291" s="143"/>
      <c r="T291" s="143"/>
      <c r="U291" s="143"/>
      <c r="V291" s="143"/>
      <c r="W291" s="143"/>
      <c r="X291" s="143"/>
      <c r="Y291" s="143"/>
      <c r="Z291" s="143"/>
      <c r="AA291" s="179"/>
      <c r="AB291" s="179"/>
      <c r="AC291" s="179"/>
      <c r="AD291" s="179"/>
      <c r="AE291" s="179"/>
      <c r="AF291" s="179"/>
      <c r="AG291" s="179"/>
      <c r="AH291" s="179"/>
      <c r="AI291" s="179"/>
      <c r="AJ291" s="179"/>
      <c r="AK291" s="179"/>
      <c r="AL291" s="179"/>
      <c r="AM291" s="179"/>
      <c r="AN291" s="179"/>
      <c r="AO291" s="179"/>
      <c r="AP291" s="179"/>
      <c r="AQ291" s="179"/>
      <c r="AR291" s="179"/>
      <c r="AS291" s="179"/>
      <c r="AT291" s="179"/>
      <c r="AU291" s="179"/>
      <c r="AV291" s="179"/>
      <c r="AW291" s="179"/>
      <c r="AX291" s="179"/>
      <c r="AY291" s="179"/>
      <c r="AZ291" s="179"/>
      <c r="BA291" s="179"/>
      <c r="BB291" s="179"/>
      <c r="BC291" s="179"/>
      <c r="BD291" s="179"/>
      <c r="BE291" s="179"/>
      <c r="BF291" s="179"/>
      <c r="BG291" s="179"/>
      <c r="BH291" s="179"/>
      <c r="BI291" s="179"/>
      <c r="BJ291" s="179"/>
      <c r="BK291" s="179"/>
    </row>
    <row r="292" spans="1:63" outlineLevel="1" x14ac:dyDescent="0.25">
      <c r="A292" s="143"/>
      <c r="B292" s="143"/>
      <c r="C292" s="143"/>
      <c r="D292" s="174">
        <v>0</v>
      </c>
      <c r="E292" s="143"/>
      <c r="F292" s="143"/>
      <c r="G292" s="143"/>
      <c r="H292" s="175"/>
      <c r="I292" s="175"/>
      <c r="J292" s="175"/>
      <c r="K292" s="175"/>
      <c r="L292" s="175">
        <v>0</v>
      </c>
      <c r="M292" s="175">
        <v>0</v>
      </c>
      <c r="N292" s="175">
        <v>0</v>
      </c>
      <c r="O292" s="175">
        <v>0</v>
      </c>
      <c r="P292" s="175">
        <v>0</v>
      </c>
      <c r="Q292" s="175">
        <v>0</v>
      </c>
      <c r="R292" s="143"/>
      <c r="S292" s="143"/>
      <c r="T292" s="143"/>
      <c r="U292" s="143"/>
      <c r="V292" s="143"/>
      <c r="W292" s="143"/>
      <c r="X292" s="143"/>
      <c r="Y292" s="143"/>
      <c r="Z292" s="143"/>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79"/>
      <c r="AY292" s="179"/>
      <c r="AZ292" s="179"/>
      <c r="BA292" s="179"/>
      <c r="BB292" s="179"/>
      <c r="BC292" s="179"/>
      <c r="BD292" s="179"/>
      <c r="BE292" s="179"/>
      <c r="BF292" s="179"/>
      <c r="BG292" s="179"/>
      <c r="BH292" s="179"/>
      <c r="BI292" s="179"/>
      <c r="BJ292" s="179"/>
      <c r="BK292" s="179"/>
    </row>
    <row r="293" spans="1:63" x14ac:dyDescent="0.25">
      <c r="A293" s="143"/>
      <c r="B293" s="143"/>
      <c r="C293" s="143"/>
      <c r="D293" s="143"/>
      <c r="E293" s="143"/>
      <c r="F293" s="143"/>
      <c r="G293" s="143"/>
      <c r="H293" s="143"/>
      <c r="I293" s="143"/>
      <c r="J293" s="143"/>
      <c r="K293" s="143"/>
      <c r="L293" s="143"/>
      <c r="M293" s="143"/>
      <c r="N293" s="146"/>
      <c r="O293" s="143"/>
      <c r="P293" s="143"/>
      <c r="Q293" s="143"/>
      <c r="R293" s="143"/>
      <c r="S293" s="143"/>
      <c r="T293" s="143"/>
      <c r="U293" s="143"/>
      <c r="V293" s="143"/>
      <c r="W293" s="143"/>
      <c r="X293" s="143"/>
      <c r="Y293" s="143"/>
      <c r="Z293" s="143"/>
      <c r="AA293" s="179"/>
      <c r="AB293" s="179"/>
      <c r="AC293" s="179"/>
      <c r="AD293" s="179"/>
      <c r="AE293" s="179"/>
      <c r="AF293" s="179"/>
      <c r="AG293" s="179"/>
      <c r="AH293" s="179"/>
      <c r="AI293" s="179"/>
      <c r="AJ293" s="179"/>
      <c r="AK293" s="179"/>
      <c r="AL293" s="179"/>
      <c r="AM293" s="179"/>
      <c r="AN293" s="179"/>
      <c r="AO293" s="179"/>
      <c r="AP293" s="179"/>
      <c r="AQ293" s="179"/>
      <c r="AR293" s="179"/>
      <c r="AS293" s="179"/>
      <c r="AT293" s="179"/>
      <c r="AU293" s="179"/>
      <c r="AV293" s="179"/>
      <c r="AW293" s="179"/>
      <c r="AX293" s="179"/>
      <c r="AY293" s="179"/>
      <c r="AZ293" s="179"/>
      <c r="BA293" s="179"/>
      <c r="BB293" s="179"/>
      <c r="BC293" s="179"/>
      <c r="BD293" s="179"/>
      <c r="BE293" s="179"/>
      <c r="BF293" s="179"/>
      <c r="BG293" s="179"/>
      <c r="BH293" s="179"/>
      <c r="BI293" s="179"/>
      <c r="BJ293" s="179"/>
      <c r="BK293" s="179"/>
    </row>
    <row r="294" spans="1:63" x14ac:dyDescent="0.25">
      <c r="A294" s="143"/>
      <c r="B294" s="143"/>
      <c r="C294" s="143" t="s">
        <v>102</v>
      </c>
      <c r="D294" s="143"/>
      <c r="E294" s="143"/>
      <c r="F294" s="143"/>
      <c r="G294" s="143"/>
      <c r="H294" s="143"/>
      <c r="I294" s="143"/>
      <c r="J294" s="143"/>
      <c r="K294" s="143"/>
      <c r="L294" s="170">
        <v>0</v>
      </c>
      <c r="M294" s="170">
        <v>0</v>
      </c>
      <c r="N294" s="170">
        <v>0</v>
      </c>
      <c r="O294" s="170">
        <v>0</v>
      </c>
      <c r="P294" s="170">
        <v>0</v>
      </c>
      <c r="Q294" s="170">
        <v>0</v>
      </c>
      <c r="R294" s="143"/>
      <c r="S294" s="143"/>
      <c r="T294" s="143"/>
      <c r="U294" s="143"/>
      <c r="V294" s="143"/>
      <c r="W294" s="143"/>
      <c r="X294" s="143"/>
      <c r="Y294" s="143"/>
      <c r="Z294" s="143"/>
      <c r="AA294" s="179"/>
      <c r="AB294" s="179"/>
      <c r="AC294" s="179"/>
      <c r="AD294" s="179"/>
      <c r="AE294" s="179"/>
      <c r="AF294" s="179"/>
      <c r="AG294" s="179"/>
      <c r="AH294" s="179"/>
      <c r="AI294" s="179"/>
      <c r="AJ294" s="179"/>
      <c r="AK294" s="179"/>
      <c r="AL294" s="179"/>
      <c r="AM294" s="179"/>
      <c r="AN294" s="179"/>
      <c r="AO294" s="179"/>
      <c r="AP294" s="179"/>
      <c r="AQ294" s="179"/>
      <c r="AR294" s="179"/>
      <c r="AS294" s="179"/>
      <c r="AT294" s="179"/>
      <c r="AU294" s="179"/>
      <c r="AV294" s="179"/>
      <c r="AW294" s="179"/>
      <c r="AX294" s="179"/>
      <c r="AY294" s="179"/>
      <c r="AZ294" s="179"/>
      <c r="BA294" s="179"/>
      <c r="BB294" s="179"/>
      <c r="BC294" s="179"/>
      <c r="BD294" s="179"/>
      <c r="BE294" s="179"/>
      <c r="BF294" s="179"/>
      <c r="BG294" s="179"/>
      <c r="BH294" s="179"/>
      <c r="BI294" s="179"/>
      <c r="BJ294" s="179"/>
      <c r="BK294" s="179"/>
    </row>
    <row r="295" spans="1:63" outlineLevel="1" x14ac:dyDescent="0.25">
      <c r="A295" s="143"/>
      <c r="B295" s="143"/>
      <c r="C295" s="143"/>
      <c r="D295" s="174" t="s">
        <v>0</v>
      </c>
      <c r="E295" s="143"/>
      <c r="F295" s="143"/>
      <c r="G295" s="143"/>
      <c r="H295" s="143"/>
      <c r="I295" s="143"/>
      <c r="J295" s="143"/>
      <c r="K295" s="143"/>
      <c r="L295" s="175">
        <v>0</v>
      </c>
      <c r="M295" s="175">
        <v>0</v>
      </c>
      <c r="N295" s="175">
        <v>0</v>
      </c>
      <c r="O295" s="175">
        <v>0</v>
      </c>
      <c r="P295" s="175">
        <v>0</v>
      </c>
      <c r="Q295" s="175">
        <v>0</v>
      </c>
      <c r="R295" s="143"/>
      <c r="S295" s="143"/>
      <c r="T295" s="143"/>
      <c r="U295" s="143"/>
      <c r="V295" s="143"/>
      <c r="W295" s="143"/>
      <c r="X295" s="143"/>
      <c r="Y295" s="143"/>
      <c r="Z295" s="143"/>
      <c r="AA295" s="179"/>
      <c r="AB295" s="179"/>
      <c r="AC295" s="179"/>
      <c r="AD295" s="179"/>
      <c r="AE295" s="179"/>
      <c r="AF295" s="179"/>
      <c r="AG295" s="179"/>
      <c r="AH295" s="179"/>
      <c r="AI295" s="179"/>
      <c r="AJ295" s="179"/>
      <c r="AK295" s="179"/>
      <c r="AL295" s="179"/>
      <c r="AM295" s="179"/>
      <c r="AN295" s="179"/>
      <c r="AO295" s="179"/>
      <c r="AP295" s="179"/>
      <c r="AQ295" s="179"/>
      <c r="AR295" s="179"/>
      <c r="AS295" s="179"/>
      <c r="AT295" s="179"/>
      <c r="AU295" s="179"/>
      <c r="AV295" s="179"/>
      <c r="AW295" s="179"/>
      <c r="AX295" s="179"/>
      <c r="AY295" s="179"/>
      <c r="AZ295" s="179"/>
      <c r="BA295" s="179"/>
      <c r="BB295" s="179"/>
      <c r="BC295" s="179"/>
      <c r="BD295" s="179"/>
      <c r="BE295" s="179"/>
      <c r="BF295" s="179"/>
      <c r="BG295" s="179"/>
      <c r="BH295" s="179"/>
      <c r="BI295" s="179"/>
      <c r="BJ295" s="179"/>
      <c r="BK295" s="179"/>
    </row>
    <row r="296" spans="1:63" outlineLevel="1" x14ac:dyDescent="0.25">
      <c r="A296" s="143"/>
      <c r="B296" s="143"/>
      <c r="C296" s="143"/>
      <c r="D296" s="174" t="s">
        <v>1</v>
      </c>
      <c r="E296" s="143"/>
      <c r="F296" s="143"/>
      <c r="G296" s="143"/>
      <c r="H296" s="143"/>
      <c r="I296" s="143"/>
      <c r="J296" s="143"/>
      <c r="K296" s="143"/>
      <c r="L296" s="175">
        <v>0</v>
      </c>
      <c r="M296" s="175">
        <v>0</v>
      </c>
      <c r="N296" s="175">
        <v>0</v>
      </c>
      <c r="O296" s="175">
        <v>0</v>
      </c>
      <c r="P296" s="175">
        <v>0</v>
      </c>
      <c r="Q296" s="175">
        <v>0</v>
      </c>
      <c r="R296" s="143"/>
      <c r="S296" s="143"/>
      <c r="T296" s="143"/>
      <c r="U296" s="143"/>
      <c r="V296" s="143"/>
      <c r="W296" s="143"/>
      <c r="X296" s="143"/>
      <c r="Y296" s="143"/>
      <c r="Z296" s="143"/>
      <c r="AA296" s="179"/>
      <c r="AB296" s="179"/>
      <c r="AC296" s="179"/>
      <c r="AD296" s="179"/>
      <c r="AE296" s="179"/>
      <c r="AF296" s="179"/>
      <c r="AG296" s="179"/>
      <c r="AH296" s="179"/>
      <c r="AI296" s="179"/>
      <c r="AJ296" s="179"/>
      <c r="AK296" s="179"/>
      <c r="AL296" s="179"/>
      <c r="AM296" s="179"/>
      <c r="AN296" s="179"/>
      <c r="AO296" s="179"/>
      <c r="AP296" s="179"/>
      <c r="AQ296" s="179"/>
      <c r="AR296" s="179"/>
      <c r="AS296" s="179"/>
      <c r="AT296" s="179"/>
      <c r="AU296" s="179"/>
      <c r="AV296" s="179"/>
      <c r="AW296" s="179"/>
      <c r="AX296" s="179"/>
      <c r="AY296" s="179"/>
      <c r="AZ296" s="179"/>
      <c r="BA296" s="179"/>
      <c r="BB296" s="179"/>
      <c r="BC296" s="179"/>
      <c r="BD296" s="179"/>
      <c r="BE296" s="179"/>
      <c r="BF296" s="179"/>
      <c r="BG296" s="179"/>
      <c r="BH296" s="179"/>
      <c r="BI296" s="179"/>
      <c r="BJ296" s="179"/>
      <c r="BK296" s="179"/>
    </row>
    <row r="297" spans="1:63" outlineLevel="1" x14ac:dyDescent="0.25">
      <c r="A297" s="143"/>
      <c r="B297" s="143"/>
      <c r="C297" s="143"/>
      <c r="D297" s="174" t="s">
        <v>2</v>
      </c>
      <c r="E297" s="143"/>
      <c r="F297" s="143"/>
      <c r="G297" s="143"/>
      <c r="H297" s="143"/>
      <c r="I297" s="143"/>
      <c r="J297" s="143"/>
      <c r="K297" s="143"/>
      <c r="L297" s="175">
        <v>0</v>
      </c>
      <c r="M297" s="175">
        <v>0</v>
      </c>
      <c r="N297" s="175">
        <v>0</v>
      </c>
      <c r="O297" s="175">
        <v>0</v>
      </c>
      <c r="P297" s="175">
        <v>0</v>
      </c>
      <c r="Q297" s="175">
        <v>0</v>
      </c>
      <c r="R297" s="143"/>
      <c r="S297" s="143"/>
      <c r="T297" s="143"/>
      <c r="U297" s="143"/>
      <c r="V297" s="143"/>
      <c r="W297" s="143"/>
      <c r="X297" s="143"/>
      <c r="Y297" s="143"/>
      <c r="Z297" s="143"/>
      <c r="AA297" s="179"/>
      <c r="AB297" s="179"/>
      <c r="AC297" s="179"/>
      <c r="AD297" s="179"/>
      <c r="AE297" s="179"/>
      <c r="AF297" s="179"/>
      <c r="AG297" s="179"/>
      <c r="AH297" s="179"/>
      <c r="AI297" s="179"/>
      <c r="AJ297" s="179"/>
      <c r="AK297" s="179"/>
      <c r="AL297" s="179"/>
      <c r="AM297" s="179"/>
      <c r="AN297" s="179"/>
      <c r="AO297" s="179"/>
      <c r="AP297" s="179"/>
      <c r="AQ297" s="179"/>
      <c r="AR297" s="179"/>
      <c r="AS297" s="179"/>
      <c r="AT297" s="179"/>
      <c r="AU297" s="179"/>
      <c r="AV297" s="179"/>
      <c r="AW297" s="179"/>
      <c r="AX297" s="179"/>
      <c r="AY297" s="179"/>
      <c r="AZ297" s="179"/>
      <c r="BA297" s="179"/>
      <c r="BB297" s="179"/>
      <c r="BC297" s="179"/>
      <c r="BD297" s="179"/>
      <c r="BE297" s="179"/>
      <c r="BF297" s="179"/>
      <c r="BG297" s="179"/>
      <c r="BH297" s="179"/>
      <c r="BI297" s="179"/>
      <c r="BJ297" s="179"/>
      <c r="BK297" s="179"/>
    </row>
    <row r="298" spans="1:63" outlineLevel="1" x14ac:dyDescent="0.25">
      <c r="A298" s="143"/>
      <c r="B298" s="143"/>
      <c r="C298" s="143"/>
      <c r="D298" s="174" t="s">
        <v>3</v>
      </c>
      <c r="E298" s="143"/>
      <c r="F298" s="143"/>
      <c r="G298" s="143"/>
      <c r="H298" s="143"/>
      <c r="I298" s="143"/>
      <c r="J298" s="143"/>
      <c r="K298" s="143"/>
      <c r="L298" s="175">
        <v>0</v>
      </c>
      <c r="M298" s="175">
        <v>0</v>
      </c>
      <c r="N298" s="175">
        <v>0</v>
      </c>
      <c r="O298" s="175">
        <v>0</v>
      </c>
      <c r="P298" s="175">
        <v>0</v>
      </c>
      <c r="Q298" s="175">
        <v>0</v>
      </c>
      <c r="R298" s="143"/>
      <c r="S298" s="143"/>
      <c r="T298" s="143"/>
      <c r="U298" s="143"/>
      <c r="V298" s="143"/>
      <c r="W298" s="143"/>
      <c r="X298" s="143"/>
      <c r="Y298" s="143"/>
      <c r="Z298" s="143"/>
      <c r="AA298" s="179"/>
      <c r="AB298" s="179"/>
      <c r="AC298" s="179"/>
      <c r="AD298" s="179"/>
      <c r="AE298" s="179"/>
      <c r="AF298" s="179"/>
      <c r="AG298" s="179"/>
      <c r="AH298" s="179"/>
      <c r="AI298" s="179"/>
      <c r="AJ298" s="179"/>
      <c r="AK298" s="179"/>
      <c r="AL298" s="179"/>
      <c r="AM298" s="179"/>
      <c r="AN298" s="179"/>
      <c r="AO298" s="179"/>
      <c r="AP298" s="179"/>
      <c r="AQ298" s="179"/>
      <c r="AR298" s="179"/>
      <c r="AS298" s="179"/>
      <c r="AT298" s="179"/>
      <c r="AU298" s="179"/>
      <c r="AV298" s="179"/>
      <c r="AW298" s="179"/>
      <c r="AX298" s="179"/>
      <c r="AY298" s="179"/>
      <c r="AZ298" s="179"/>
      <c r="BA298" s="179"/>
      <c r="BB298" s="179"/>
      <c r="BC298" s="179"/>
      <c r="BD298" s="179"/>
      <c r="BE298" s="179"/>
      <c r="BF298" s="179"/>
      <c r="BG298" s="179"/>
      <c r="BH298" s="179"/>
      <c r="BI298" s="179"/>
      <c r="BJ298" s="179"/>
      <c r="BK298" s="179"/>
    </row>
    <row r="299" spans="1:63" outlineLevel="1" x14ac:dyDescent="0.25">
      <c r="A299" s="143"/>
      <c r="B299" s="143"/>
      <c r="C299" s="143"/>
      <c r="D299" s="174" t="s">
        <v>4</v>
      </c>
      <c r="E299" s="143"/>
      <c r="F299" s="143"/>
      <c r="G299" s="143"/>
      <c r="H299" s="143"/>
      <c r="I299" s="143"/>
      <c r="J299" s="143"/>
      <c r="K299" s="143"/>
      <c r="L299" s="175">
        <v>0</v>
      </c>
      <c r="M299" s="175">
        <v>0</v>
      </c>
      <c r="N299" s="175">
        <v>0</v>
      </c>
      <c r="O299" s="175">
        <v>0</v>
      </c>
      <c r="P299" s="175">
        <v>0</v>
      </c>
      <c r="Q299" s="175">
        <v>0</v>
      </c>
      <c r="R299" s="143"/>
      <c r="S299" s="143"/>
      <c r="T299" s="143"/>
      <c r="U299" s="143"/>
      <c r="V299" s="143"/>
      <c r="W299" s="143"/>
      <c r="X299" s="143"/>
      <c r="Y299" s="143"/>
      <c r="Z299" s="143"/>
      <c r="AA299" s="179"/>
      <c r="AB299" s="179"/>
      <c r="AC299" s="179"/>
      <c r="AD299" s="179"/>
      <c r="AE299" s="179"/>
      <c r="AF299" s="179"/>
      <c r="AG299" s="179"/>
      <c r="AH299" s="179"/>
      <c r="AI299" s="179"/>
      <c r="AJ299" s="179"/>
      <c r="AK299" s="179"/>
      <c r="AL299" s="179"/>
      <c r="AM299" s="179"/>
      <c r="AN299" s="179"/>
      <c r="AO299" s="179"/>
      <c r="AP299" s="179"/>
      <c r="AQ299" s="179"/>
      <c r="AR299" s="179"/>
      <c r="AS299" s="179"/>
      <c r="AT299" s="179"/>
      <c r="AU299" s="179"/>
      <c r="AV299" s="179"/>
      <c r="AW299" s="179"/>
      <c r="AX299" s="179"/>
      <c r="AY299" s="179"/>
      <c r="AZ299" s="179"/>
      <c r="BA299" s="179"/>
      <c r="BB299" s="179"/>
      <c r="BC299" s="179"/>
      <c r="BD299" s="179"/>
      <c r="BE299" s="179"/>
      <c r="BF299" s="179"/>
      <c r="BG299" s="179"/>
      <c r="BH299" s="179"/>
      <c r="BI299" s="179"/>
      <c r="BJ299" s="179"/>
      <c r="BK299" s="179"/>
    </row>
    <row r="300" spans="1:63" outlineLevel="1" x14ac:dyDescent="0.25">
      <c r="A300" s="143"/>
      <c r="B300" s="143"/>
      <c r="C300" s="143"/>
      <c r="D300" s="174" t="s">
        <v>5</v>
      </c>
      <c r="E300" s="143"/>
      <c r="F300" s="143"/>
      <c r="G300" s="143"/>
      <c r="H300" s="143"/>
      <c r="I300" s="143"/>
      <c r="J300" s="143"/>
      <c r="K300" s="143"/>
      <c r="L300" s="175">
        <v>0</v>
      </c>
      <c r="M300" s="175">
        <v>0</v>
      </c>
      <c r="N300" s="175">
        <v>0</v>
      </c>
      <c r="O300" s="175">
        <v>0</v>
      </c>
      <c r="P300" s="175">
        <v>0</v>
      </c>
      <c r="Q300" s="175">
        <v>0</v>
      </c>
      <c r="R300" s="143"/>
      <c r="S300" s="143"/>
      <c r="T300" s="143"/>
      <c r="U300" s="143"/>
      <c r="V300" s="143"/>
      <c r="W300" s="143"/>
      <c r="X300" s="143"/>
      <c r="Y300" s="143"/>
      <c r="Z300" s="143"/>
      <c r="AA300" s="179"/>
      <c r="AB300" s="179"/>
      <c r="AC300" s="179"/>
      <c r="AD300" s="179"/>
      <c r="AE300" s="179"/>
      <c r="AF300" s="179"/>
      <c r="AG300" s="179"/>
      <c r="AH300" s="179"/>
      <c r="AI300" s="179"/>
      <c r="AJ300" s="179"/>
      <c r="AK300" s="179"/>
      <c r="AL300" s="179"/>
      <c r="AM300" s="179"/>
      <c r="AN300" s="179"/>
      <c r="AO300" s="179"/>
      <c r="AP300" s="179"/>
      <c r="AQ300" s="179"/>
      <c r="AR300" s="179"/>
      <c r="AS300" s="179"/>
      <c r="AT300" s="179"/>
      <c r="AU300" s="179"/>
      <c r="AV300" s="179"/>
      <c r="AW300" s="179"/>
      <c r="AX300" s="179"/>
      <c r="AY300" s="179"/>
      <c r="AZ300" s="179"/>
      <c r="BA300" s="179"/>
      <c r="BB300" s="179"/>
      <c r="BC300" s="179"/>
      <c r="BD300" s="179"/>
      <c r="BE300" s="179"/>
      <c r="BF300" s="179"/>
      <c r="BG300" s="179"/>
      <c r="BH300" s="179"/>
      <c r="BI300" s="179"/>
      <c r="BJ300" s="179"/>
      <c r="BK300" s="179"/>
    </row>
    <row r="301" spans="1:63" outlineLevel="1" x14ac:dyDescent="0.25">
      <c r="A301" s="143"/>
      <c r="B301" s="143"/>
      <c r="C301" s="143"/>
      <c r="D301" s="174" t="s">
        <v>6</v>
      </c>
      <c r="E301" s="143"/>
      <c r="F301" s="143"/>
      <c r="G301" s="143"/>
      <c r="H301" s="143"/>
      <c r="I301" s="143"/>
      <c r="J301" s="143"/>
      <c r="K301" s="143"/>
      <c r="L301" s="175">
        <v>0</v>
      </c>
      <c r="M301" s="175">
        <v>0</v>
      </c>
      <c r="N301" s="175">
        <v>0</v>
      </c>
      <c r="O301" s="175">
        <v>0</v>
      </c>
      <c r="P301" s="175">
        <v>0</v>
      </c>
      <c r="Q301" s="175">
        <v>0</v>
      </c>
      <c r="R301" s="143"/>
      <c r="S301" s="143"/>
      <c r="T301" s="143"/>
      <c r="U301" s="143"/>
      <c r="V301" s="143"/>
      <c r="W301" s="143"/>
      <c r="X301" s="143"/>
      <c r="Y301" s="143"/>
      <c r="Z301" s="143"/>
      <c r="AA301" s="179"/>
      <c r="AB301" s="179"/>
      <c r="AC301" s="179"/>
      <c r="AD301" s="179"/>
      <c r="AE301" s="179"/>
      <c r="AF301" s="179"/>
      <c r="AG301" s="179"/>
      <c r="AH301" s="179"/>
      <c r="AI301" s="179"/>
      <c r="AJ301" s="179"/>
      <c r="AK301" s="179"/>
      <c r="AL301" s="179"/>
      <c r="AM301" s="179"/>
      <c r="AN301" s="179"/>
      <c r="AO301" s="179"/>
      <c r="AP301" s="179"/>
      <c r="AQ301" s="179"/>
      <c r="AR301" s="179"/>
      <c r="AS301" s="179"/>
      <c r="AT301" s="179"/>
      <c r="AU301" s="179"/>
      <c r="AV301" s="179"/>
      <c r="AW301" s="179"/>
      <c r="AX301" s="179"/>
      <c r="AY301" s="179"/>
      <c r="AZ301" s="179"/>
      <c r="BA301" s="179"/>
      <c r="BB301" s="179"/>
      <c r="BC301" s="179"/>
      <c r="BD301" s="179"/>
      <c r="BE301" s="179"/>
      <c r="BF301" s="179"/>
      <c r="BG301" s="179"/>
      <c r="BH301" s="179"/>
      <c r="BI301" s="179"/>
      <c r="BJ301" s="179"/>
      <c r="BK301" s="179"/>
    </row>
    <row r="302" spans="1:63" outlineLevel="1" x14ac:dyDescent="0.25">
      <c r="A302" s="143"/>
      <c r="B302" s="143"/>
      <c r="C302" s="143"/>
      <c r="D302" s="174" t="s">
        <v>7</v>
      </c>
      <c r="E302" s="143"/>
      <c r="F302" s="143"/>
      <c r="G302" s="143"/>
      <c r="H302" s="143"/>
      <c r="I302" s="143"/>
      <c r="J302" s="143"/>
      <c r="K302" s="143"/>
      <c r="L302" s="175">
        <v>0</v>
      </c>
      <c r="M302" s="175">
        <v>0</v>
      </c>
      <c r="N302" s="175">
        <v>0</v>
      </c>
      <c r="O302" s="175">
        <v>0</v>
      </c>
      <c r="P302" s="175">
        <v>0</v>
      </c>
      <c r="Q302" s="175">
        <v>0</v>
      </c>
      <c r="R302" s="143"/>
      <c r="S302" s="143"/>
      <c r="T302" s="143"/>
      <c r="U302" s="143"/>
      <c r="V302" s="143"/>
      <c r="W302" s="143"/>
      <c r="X302" s="143"/>
      <c r="Y302" s="143"/>
      <c r="Z302" s="143"/>
      <c r="AA302" s="179"/>
      <c r="AB302" s="179"/>
      <c r="AC302" s="179"/>
      <c r="AD302" s="179"/>
      <c r="AE302" s="179"/>
      <c r="AF302" s="179"/>
      <c r="AG302" s="179"/>
      <c r="AH302" s="179"/>
      <c r="AI302" s="179"/>
      <c r="AJ302" s="179"/>
      <c r="AK302" s="179"/>
      <c r="AL302" s="179"/>
      <c r="AM302" s="179"/>
      <c r="AN302" s="179"/>
      <c r="AO302" s="179"/>
      <c r="AP302" s="179"/>
      <c r="AQ302" s="179"/>
      <c r="AR302" s="179"/>
      <c r="AS302" s="179"/>
      <c r="AT302" s="179"/>
      <c r="AU302" s="179"/>
      <c r="AV302" s="179"/>
      <c r="AW302" s="179"/>
      <c r="AX302" s="179"/>
      <c r="AY302" s="179"/>
      <c r="AZ302" s="179"/>
      <c r="BA302" s="179"/>
      <c r="BB302" s="179"/>
      <c r="BC302" s="179"/>
      <c r="BD302" s="179"/>
      <c r="BE302" s="179"/>
      <c r="BF302" s="179"/>
      <c r="BG302" s="179"/>
      <c r="BH302" s="179"/>
      <c r="BI302" s="179"/>
      <c r="BJ302" s="179"/>
      <c r="BK302" s="179"/>
    </row>
    <row r="303" spans="1:63" outlineLevel="1" x14ac:dyDescent="0.25">
      <c r="A303" s="143"/>
      <c r="B303" s="143"/>
      <c r="C303" s="143"/>
      <c r="D303" s="174" t="s">
        <v>8</v>
      </c>
      <c r="E303" s="143"/>
      <c r="F303" s="143"/>
      <c r="G303" s="143"/>
      <c r="H303" s="143"/>
      <c r="I303" s="143"/>
      <c r="J303" s="143"/>
      <c r="K303" s="143"/>
      <c r="L303" s="175">
        <v>0</v>
      </c>
      <c r="M303" s="175">
        <v>0</v>
      </c>
      <c r="N303" s="175">
        <v>0</v>
      </c>
      <c r="O303" s="175">
        <v>0</v>
      </c>
      <c r="P303" s="175">
        <v>0</v>
      </c>
      <c r="Q303" s="175">
        <v>0</v>
      </c>
      <c r="R303" s="143"/>
      <c r="S303" s="143"/>
      <c r="T303" s="143"/>
      <c r="U303" s="143"/>
      <c r="V303" s="143"/>
      <c r="W303" s="143"/>
      <c r="X303" s="143"/>
      <c r="Y303" s="143"/>
      <c r="Z303" s="143"/>
      <c r="AA303" s="179"/>
      <c r="AB303" s="179"/>
      <c r="AC303" s="179"/>
      <c r="AD303" s="179"/>
      <c r="AE303" s="179"/>
      <c r="AF303" s="179"/>
      <c r="AG303" s="179"/>
      <c r="AH303" s="179"/>
      <c r="AI303" s="179"/>
      <c r="AJ303" s="179"/>
      <c r="AK303" s="179"/>
      <c r="AL303" s="179"/>
      <c r="AM303" s="179"/>
      <c r="AN303" s="179"/>
      <c r="AO303" s="179"/>
      <c r="AP303" s="179"/>
      <c r="AQ303" s="179"/>
      <c r="AR303" s="179"/>
      <c r="AS303" s="179"/>
      <c r="AT303" s="179"/>
      <c r="AU303" s="179"/>
      <c r="AV303" s="179"/>
      <c r="AW303" s="179"/>
      <c r="AX303" s="179"/>
      <c r="AY303" s="179"/>
      <c r="AZ303" s="179"/>
      <c r="BA303" s="179"/>
      <c r="BB303" s="179"/>
      <c r="BC303" s="179"/>
      <c r="BD303" s="179"/>
      <c r="BE303" s="179"/>
      <c r="BF303" s="179"/>
      <c r="BG303" s="179"/>
      <c r="BH303" s="179"/>
      <c r="BI303" s="179"/>
      <c r="BJ303" s="179"/>
      <c r="BK303" s="179"/>
    </row>
    <row r="304" spans="1:63" outlineLevel="1" x14ac:dyDescent="0.25">
      <c r="A304" s="143"/>
      <c r="B304" s="143"/>
      <c r="C304" s="143"/>
      <c r="D304" s="174" t="s">
        <v>14</v>
      </c>
      <c r="E304" s="143"/>
      <c r="F304" s="143"/>
      <c r="G304" s="143"/>
      <c r="H304" s="143"/>
      <c r="I304" s="143"/>
      <c r="J304" s="143"/>
      <c r="K304" s="143"/>
      <c r="L304" s="175">
        <v>0</v>
      </c>
      <c r="M304" s="175">
        <v>0</v>
      </c>
      <c r="N304" s="175">
        <v>0</v>
      </c>
      <c r="O304" s="175">
        <v>0</v>
      </c>
      <c r="P304" s="175">
        <v>0</v>
      </c>
      <c r="Q304" s="175">
        <v>0</v>
      </c>
      <c r="R304" s="143"/>
      <c r="S304" s="143"/>
      <c r="T304" s="143"/>
      <c r="U304" s="143"/>
      <c r="V304" s="143"/>
      <c r="W304" s="143"/>
      <c r="X304" s="143"/>
      <c r="Y304" s="143"/>
      <c r="Z304" s="143"/>
      <c r="AA304" s="179"/>
      <c r="AB304" s="179"/>
      <c r="AC304" s="179"/>
      <c r="AD304" s="179"/>
      <c r="AE304" s="179"/>
      <c r="AF304" s="179"/>
      <c r="AG304" s="179"/>
      <c r="AH304" s="179"/>
      <c r="AI304" s="179"/>
      <c r="AJ304" s="179"/>
      <c r="AK304" s="179"/>
      <c r="AL304" s="179"/>
      <c r="AM304" s="179"/>
      <c r="AN304" s="179"/>
      <c r="AO304" s="179"/>
      <c r="AP304" s="179"/>
      <c r="AQ304" s="179"/>
      <c r="AR304" s="179"/>
      <c r="AS304" s="179"/>
      <c r="AT304" s="179"/>
      <c r="AU304" s="179"/>
      <c r="AV304" s="179"/>
      <c r="AW304" s="179"/>
      <c r="AX304" s="179"/>
      <c r="AY304" s="179"/>
      <c r="AZ304" s="179"/>
      <c r="BA304" s="179"/>
      <c r="BB304" s="179"/>
      <c r="BC304" s="179"/>
      <c r="BD304" s="179"/>
      <c r="BE304" s="179"/>
      <c r="BF304" s="179"/>
      <c r="BG304" s="179"/>
      <c r="BH304" s="179"/>
      <c r="BI304" s="179"/>
      <c r="BJ304" s="179"/>
      <c r="BK304" s="179"/>
    </row>
    <row r="305" spans="1:63" outlineLevel="1" x14ac:dyDescent="0.25">
      <c r="A305" s="143"/>
      <c r="B305" s="143"/>
      <c r="C305" s="143"/>
      <c r="D305" s="174">
        <v>0</v>
      </c>
      <c r="E305" s="143"/>
      <c r="F305" s="143"/>
      <c r="G305" s="143"/>
      <c r="H305" s="143"/>
      <c r="I305" s="143"/>
      <c r="J305" s="143"/>
      <c r="K305" s="143"/>
      <c r="L305" s="175">
        <v>0</v>
      </c>
      <c r="M305" s="175">
        <v>0</v>
      </c>
      <c r="N305" s="175">
        <v>0</v>
      </c>
      <c r="O305" s="175">
        <v>0</v>
      </c>
      <c r="P305" s="175">
        <v>0</v>
      </c>
      <c r="Q305" s="175">
        <v>0</v>
      </c>
      <c r="R305" s="143"/>
      <c r="S305" s="143"/>
      <c r="T305" s="143"/>
      <c r="U305" s="143"/>
      <c r="V305" s="143"/>
      <c r="W305" s="143"/>
      <c r="X305" s="143"/>
      <c r="Y305" s="143"/>
      <c r="Z305" s="143"/>
      <c r="AA305" s="179"/>
      <c r="AB305" s="179"/>
      <c r="AC305" s="179"/>
      <c r="AD305" s="179"/>
      <c r="AE305" s="179"/>
      <c r="AF305" s="179"/>
      <c r="AG305" s="179"/>
      <c r="AH305" s="179"/>
      <c r="AI305" s="179"/>
      <c r="AJ305" s="179"/>
      <c r="AK305" s="179"/>
      <c r="AL305" s="179"/>
      <c r="AM305" s="179"/>
      <c r="AN305" s="179"/>
      <c r="AO305" s="179"/>
      <c r="AP305" s="179"/>
      <c r="AQ305" s="179"/>
      <c r="AR305" s="179"/>
      <c r="AS305" s="179"/>
      <c r="AT305" s="179"/>
      <c r="AU305" s="179"/>
      <c r="AV305" s="179"/>
      <c r="AW305" s="179"/>
      <c r="AX305" s="179"/>
      <c r="AY305" s="179"/>
      <c r="AZ305" s="179"/>
      <c r="BA305" s="179"/>
      <c r="BB305" s="179"/>
      <c r="BC305" s="179"/>
      <c r="BD305" s="179"/>
      <c r="BE305" s="179"/>
      <c r="BF305" s="179"/>
      <c r="BG305" s="179"/>
      <c r="BH305" s="179"/>
      <c r="BI305" s="179"/>
      <c r="BJ305" s="179"/>
      <c r="BK305" s="179"/>
    </row>
    <row r="306" spans="1:63" outlineLevel="1" x14ac:dyDescent="0.25">
      <c r="A306" s="143"/>
      <c r="B306" s="143"/>
      <c r="C306" s="143"/>
      <c r="D306" s="174">
        <v>0</v>
      </c>
      <c r="E306" s="143"/>
      <c r="F306" s="143"/>
      <c r="G306" s="143"/>
      <c r="H306" s="143"/>
      <c r="I306" s="143"/>
      <c r="J306" s="143"/>
      <c r="K306" s="143"/>
      <c r="L306" s="175">
        <v>0</v>
      </c>
      <c r="M306" s="175">
        <v>0</v>
      </c>
      <c r="N306" s="175">
        <v>0</v>
      </c>
      <c r="O306" s="175">
        <v>0</v>
      </c>
      <c r="P306" s="175">
        <v>0</v>
      </c>
      <c r="Q306" s="175">
        <v>0</v>
      </c>
      <c r="R306" s="143"/>
      <c r="S306" s="143"/>
      <c r="T306" s="143"/>
      <c r="U306" s="143"/>
      <c r="V306" s="143"/>
      <c r="W306" s="143"/>
      <c r="X306" s="143"/>
      <c r="Y306" s="143"/>
      <c r="Z306" s="143"/>
      <c r="AA306" s="179"/>
      <c r="AB306" s="179"/>
      <c r="AC306" s="179"/>
      <c r="AD306" s="179"/>
      <c r="AE306" s="179"/>
      <c r="AF306" s="179"/>
      <c r="AG306" s="179"/>
      <c r="AH306" s="179"/>
      <c r="AI306" s="179"/>
      <c r="AJ306" s="179"/>
      <c r="AK306" s="179"/>
      <c r="AL306" s="179"/>
      <c r="AM306" s="179"/>
      <c r="AN306" s="179"/>
      <c r="AO306" s="179"/>
      <c r="AP306" s="179"/>
      <c r="AQ306" s="179"/>
      <c r="AR306" s="179"/>
      <c r="AS306" s="179"/>
      <c r="AT306" s="179"/>
      <c r="AU306" s="179"/>
      <c r="AV306" s="179"/>
      <c r="AW306" s="179"/>
      <c r="AX306" s="179"/>
      <c r="AY306" s="179"/>
      <c r="AZ306" s="179"/>
      <c r="BA306" s="179"/>
      <c r="BB306" s="179"/>
      <c r="BC306" s="179"/>
      <c r="BD306" s="179"/>
      <c r="BE306" s="179"/>
      <c r="BF306" s="179"/>
      <c r="BG306" s="179"/>
      <c r="BH306" s="179"/>
      <c r="BI306" s="179"/>
      <c r="BJ306" s="179"/>
      <c r="BK306" s="179"/>
    </row>
    <row r="307" spans="1:63" outlineLevel="1" x14ac:dyDescent="0.25">
      <c r="A307" s="143"/>
      <c r="B307" s="143"/>
      <c r="C307" s="143"/>
      <c r="D307" s="174">
        <v>0</v>
      </c>
      <c r="E307" s="143"/>
      <c r="F307" s="143"/>
      <c r="G307" s="143"/>
      <c r="H307" s="143"/>
      <c r="I307" s="143"/>
      <c r="J307" s="143"/>
      <c r="K307" s="143"/>
      <c r="L307" s="175">
        <v>0</v>
      </c>
      <c r="M307" s="175">
        <v>0</v>
      </c>
      <c r="N307" s="175">
        <v>0</v>
      </c>
      <c r="O307" s="175">
        <v>0</v>
      </c>
      <c r="P307" s="175">
        <v>0</v>
      </c>
      <c r="Q307" s="175">
        <v>0</v>
      </c>
      <c r="R307" s="143"/>
      <c r="S307" s="143"/>
      <c r="T307" s="143"/>
      <c r="U307" s="143"/>
      <c r="V307" s="143"/>
      <c r="W307" s="143"/>
      <c r="X307" s="143"/>
      <c r="Y307" s="143"/>
      <c r="Z307" s="143"/>
      <c r="AA307" s="179"/>
      <c r="AB307" s="179"/>
      <c r="AC307" s="179"/>
      <c r="AD307" s="179"/>
      <c r="AE307" s="179"/>
      <c r="AF307" s="179"/>
      <c r="AG307" s="179"/>
      <c r="AH307" s="179"/>
      <c r="AI307" s="179"/>
      <c r="AJ307" s="179"/>
      <c r="AK307" s="179"/>
      <c r="AL307" s="179"/>
      <c r="AM307" s="179"/>
      <c r="AN307" s="179"/>
      <c r="AO307" s="179"/>
      <c r="AP307" s="179"/>
      <c r="AQ307" s="179"/>
      <c r="AR307" s="179"/>
      <c r="AS307" s="179"/>
      <c r="AT307" s="179"/>
      <c r="AU307" s="179"/>
      <c r="AV307" s="179"/>
      <c r="AW307" s="179"/>
      <c r="AX307" s="179"/>
      <c r="AY307" s="179"/>
      <c r="AZ307" s="179"/>
      <c r="BA307" s="179"/>
      <c r="BB307" s="179"/>
      <c r="BC307" s="179"/>
      <c r="BD307" s="179"/>
      <c r="BE307" s="179"/>
      <c r="BF307" s="179"/>
      <c r="BG307" s="179"/>
      <c r="BH307" s="179"/>
      <c r="BI307" s="179"/>
      <c r="BJ307" s="179"/>
      <c r="BK307" s="179"/>
    </row>
    <row r="308" spans="1:63" outlineLevel="1" x14ac:dyDescent="0.25">
      <c r="A308" s="143"/>
      <c r="B308" s="143"/>
      <c r="C308" s="143"/>
      <c r="D308" s="174">
        <v>0</v>
      </c>
      <c r="E308" s="143"/>
      <c r="F308" s="143"/>
      <c r="G308" s="143"/>
      <c r="H308" s="143"/>
      <c r="I308" s="143"/>
      <c r="J308" s="143"/>
      <c r="K308" s="143"/>
      <c r="L308" s="175">
        <v>0</v>
      </c>
      <c r="M308" s="175">
        <v>0</v>
      </c>
      <c r="N308" s="175">
        <v>0</v>
      </c>
      <c r="O308" s="175">
        <v>0</v>
      </c>
      <c r="P308" s="175">
        <v>0</v>
      </c>
      <c r="Q308" s="175">
        <v>0</v>
      </c>
      <c r="R308" s="143"/>
      <c r="S308" s="143"/>
      <c r="T308" s="143"/>
      <c r="U308" s="143"/>
      <c r="V308" s="143"/>
      <c r="W308" s="143"/>
      <c r="X308" s="143"/>
      <c r="Y308" s="143"/>
      <c r="Z308" s="143"/>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79"/>
      <c r="AY308" s="179"/>
      <c r="AZ308" s="179"/>
      <c r="BA308" s="179"/>
      <c r="BB308" s="179"/>
      <c r="BC308" s="179"/>
      <c r="BD308" s="179"/>
      <c r="BE308" s="179"/>
      <c r="BF308" s="179"/>
      <c r="BG308" s="179"/>
      <c r="BH308" s="179"/>
      <c r="BI308" s="179"/>
      <c r="BJ308" s="179"/>
      <c r="BK308" s="179"/>
    </row>
    <row r="309" spans="1:63" outlineLevel="1" x14ac:dyDescent="0.25">
      <c r="A309" s="143"/>
      <c r="B309" s="143"/>
      <c r="C309" s="143"/>
      <c r="D309" s="174">
        <v>0</v>
      </c>
      <c r="E309" s="143"/>
      <c r="F309" s="143"/>
      <c r="G309" s="143"/>
      <c r="H309" s="143"/>
      <c r="I309" s="143"/>
      <c r="J309" s="143"/>
      <c r="K309" s="143"/>
      <c r="L309" s="175">
        <v>0</v>
      </c>
      <c r="M309" s="175">
        <v>0</v>
      </c>
      <c r="N309" s="175">
        <v>0</v>
      </c>
      <c r="O309" s="175">
        <v>0</v>
      </c>
      <c r="P309" s="175">
        <v>0</v>
      </c>
      <c r="Q309" s="175">
        <v>0</v>
      </c>
      <c r="R309" s="143"/>
      <c r="S309" s="143"/>
      <c r="T309" s="143"/>
      <c r="U309" s="143"/>
      <c r="V309" s="143"/>
      <c r="W309" s="143"/>
      <c r="X309" s="143"/>
      <c r="Y309" s="143"/>
      <c r="Z309" s="143"/>
      <c r="AA309" s="179"/>
      <c r="AB309" s="179"/>
      <c r="AC309" s="179"/>
      <c r="AD309" s="179"/>
      <c r="AE309" s="179"/>
      <c r="AF309" s="179"/>
      <c r="AG309" s="179"/>
      <c r="AH309" s="179"/>
      <c r="AI309" s="179"/>
      <c r="AJ309" s="179"/>
      <c r="AK309" s="179"/>
      <c r="AL309" s="179"/>
      <c r="AM309" s="179"/>
      <c r="AN309" s="179"/>
      <c r="AO309" s="179"/>
      <c r="AP309" s="179"/>
      <c r="AQ309" s="179"/>
      <c r="AR309" s="179"/>
      <c r="AS309" s="179"/>
      <c r="AT309" s="179"/>
      <c r="AU309" s="179"/>
      <c r="AV309" s="179"/>
      <c r="AW309" s="179"/>
      <c r="AX309" s="179"/>
      <c r="AY309" s="179"/>
      <c r="AZ309" s="179"/>
      <c r="BA309" s="179"/>
      <c r="BB309" s="179"/>
      <c r="BC309" s="179"/>
      <c r="BD309" s="179"/>
      <c r="BE309" s="179"/>
      <c r="BF309" s="179"/>
      <c r="BG309" s="179"/>
      <c r="BH309" s="179"/>
      <c r="BI309" s="179"/>
      <c r="BJ309" s="179"/>
      <c r="BK309" s="179"/>
    </row>
    <row r="310" spans="1:63" outlineLevel="1" x14ac:dyDescent="0.25">
      <c r="A310" s="143"/>
      <c r="B310" s="143"/>
      <c r="C310" s="143"/>
      <c r="D310" s="174">
        <v>0</v>
      </c>
      <c r="E310" s="143"/>
      <c r="F310" s="143"/>
      <c r="G310" s="143"/>
      <c r="H310" s="143"/>
      <c r="I310" s="143"/>
      <c r="J310" s="143"/>
      <c r="K310" s="143"/>
      <c r="L310" s="175">
        <v>0</v>
      </c>
      <c r="M310" s="175">
        <v>0</v>
      </c>
      <c r="N310" s="175">
        <v>0</v>
      </c>
      <c r="O310" s="175">
        <v>0</v>
      </c>
      <c r="P310" s="175">
        <v>0</v>
      </c>
      <c r="Q310" s="175">
        <v>0</v>
      </c>
      <c r="R310" s="143"/>
      <c r="S310" s="143"/>
      <c r="T310" s="143"/>
      <c r="U310" s="143"/>
      <c r="V310" s="143"/>
      <c r="W310" s="143"/>
      <c r="X310" s="143"/>
      <c r="Y310" s="143"/>
      <c r="Z310" s="143"/>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79"/>
      <c r="AY310" s="179"/>
      <c r="AZ310" s="179"/>
      <c r="BA310" s="179"/>
      <c r="BB310" s="179"/>
      <c r="BC310" s="179"/>
      <c r="BD310" s="179"/>
      <c r="BE310" s="179"/>
      <c r="BF310" s="179"/>
      <c r="BG310" s="179"/>
      <c r="BH310" s="179"/>
      <c r="BI310" s="179"/>
      <c r="BJ310" s="179"/>
      <c r="BK310" s="179"/>
    </row>
    <row r="311" spans="1:63" outlineLevel="1" x14ac:dyDescent="0.25">
      <c r="A311" s="143"/>
      <c r="B311" s="143"/>
      <c r="C311" s="143"/>
      <c r="D311" s="174">
        <v>0</v>
      </c>
      <c r="E311" s="143"/>
      <c r="F311" s="143"/>
      <c r="G311" s="143"/>
      <c r="H311" s="143"/>
      <c r="I311" s="143"/>
      <c r="J311" s="143"/>
      <c r="K311" s="143"/>
      <c r="L311" s="175">
        <v>0</v>
      </c>
      <c r="M311" s="175">
        <v>0</v>
      </c>
      <c r="N311" s="175">
        <v>0</v>
      </c>
      <c r="O311" s="175">
        <v>0</v>
      </c>
      <c r="P311" s="175">
        <v>0</v>
      </c>
      <c r="Q311" s="175">
        <v>0</v>
      </c>
      <c r="R311" s="143"/>
      <c r="S311" s="143"/>
      <c r="T311" s="143"/>
      <c r="U311" s="143"/>
      <c r="V311" s="143"/>
      <c r="W311" s="143"/>
      <c r="X311" s="143"/>
      <c r="Y311" s="143"/>
      <c r="Z311" s="143"/>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79"/>
      <c r="AY311" s="179"/>
      <c r="AZ311" s="179"/>
      <c r="BA311" s="179"/>
      <c r="BB311" s="179"/>
      <c r="BC311" s="179"/>
      <c r="BD311" s="179"/>
      <c r="BE311" s="179"/>
      <c r="BF311" s="179"/>
      <c r="BG311" s="179"/>
      <c r="BH311" s="179"/>
      <c r="BI311" s="179"/>
      <c r="BJ311" s="179"/>
      <c r="BK311" s="179"/>
    </row>
    <row r="312" spans="1:63" outlineLevel="1" x14ac:dyDescent="0.25">
      <c r="A312" s="143"/>
      <c r="B312" s="143"/>
      <c r="C312" s="143"/>
      <c r="D312" s="174">
        <v>0</v>
      </c>
      <c r="E312" s="143"/>
      <c r="F312" s="143"/>
      <c r="G312" s="143"/>
      <c r="H312" s="143"/>
      <c r="I312" s="143"/>
      <c r="J312" s="143"/>
      <c r="K312" s="143"/>
      <c r="L312" s="175">
        <v>0</v>
      </c>
      <c r="M312" s="175">
        <v>0</v>
      </c>
      <c r="N312" s="175">
        <v>0</v>
      </c>
      <c r="O312" s="175">
        <v>0</v>
      </c>
      <c r="P312" s="175">
        <v>0</v>
      </c>
      <c r="Q312" s="175">
        <v>0</v>
      </c>
      <c r="R312" s="143"/>
      <c r="S312" s="143"/>
      <c r="T312" s="143"/>
      <c r="U312" s="143"/>
      <c r="V312" s="143"/>
      <c r="W312" s="143"/>
      <c r="X312" s="143"/>
      <c r="Y312" s="143"/>
      <c r="Z312" s="143"/>
      <c r="AA312" s="179"/>
      <c r="AB312" s="179"/>
      <c r="AC312" s="179"/>
      <c r="AD312" s="179"/>
      <c r="AE312" s="179"/>
      <c r="AF312" s="179"/>
      <c r="AG312" s="179"/>
      <c r="AH312" s="179"/>
      <c r="AI312" s="179"/>
      <c r="AJ312" s="179"/>
      <c r="AK312" s="179"/>
      <c r="AL312" s="179"/>
      <c r="AM312" s="179"/>
      <c r="AN312" s="179"/>
      <c r="AO312" s="179"/>
      <c r="AP312" s="179"/>
      <c r="AQ312" s="179"/>
      <c r="AR312" s="179"/>
      <c r="AS312" s="179"/>
      <c r="AT312" s="179"/>
      <c r="AU312" s="179"/>
      <c r="AV312" s="179"/>
      <c r="AW312" s="179"/>
      <c r="AX312" s="179"/>
      <c r="AY312" s="179"/>
      <c r="AZ312" s="179"/>
      <c r="BA312" s="179"/>
      <c r="BB312" s="179"/>
      <c r="BC312" s="179"/>
      <c r="BD312" s="179"/>
      <c r="BE312" s="179"/>
      <c r="BF312" s="179"/>
      <c r="BG312" s="179"/>
      <c r="BH312" s="179"/>
      <c r="BI312" s="179"/>
      <c r="BJ312" s="179"/>
      <c r="BK312" s="179"/>
    </row>
    <row r="313" spans="1:63" outlineLevel="1" x14ac:dyDescent="0.25">
      <c r="A313" s="143"/>
      <c r="B313" s="143"/>
      <c r="C313" s="143"/>
      <c r="D313" s="174">
        <v>0</v>
      </c>
      <c r="E313" s="143"/>
      <c r="F313" s="143"/>
      <c r="G313" s="143"/>
      <c r="H313" s="143"/>
      <c r="I313" s="143"/>
      <c r="J313" s="143"/>
      <c r="K313" s="143"/>
      <c r="L313" s="175">
        <v>0</v>
      </c>
      <c r="M313" s="175">
        <v>0</v>
      </c>
      <c r="N313" s="175">
        <v>0</v>
      </c>
      <c r="O313" s="175">
        <v>0</v>
      </c>
      <c r="P313" s="175">
        <v>0</v>
      </c>
      <c r="Q313" s="175">
        <v>0</v>
      </c>
      <c r="R313" s="143"/>
      <c r="S313" s="143"/>
      <c r="T313" s="143"/>
      <c r="U313" s="143"/>
      <c r="V313" s="143"/>
      <c r="W313" s="143"/>
      <c r="X313" s="143"/>
      <c r="Y313" s="143"/>
      <c r="Z313" s="143"/>
      <c r="AA313" s="179"/>
      <c r="AB313" s="179"/>
      <c r="AC313" s="179"/>
      <c r="AD313" s="179"/>
      <c r="AE313" s="179"/>
      <c r="AF313" s="179"/>
      <c r="AG313" s="179"/>
      <c r="AH313" s="179"/>
      <c r="AI313" s="179"/>
      <c r="AJ313" s="179"/>
      <c r="AK313" s="179"/>
      <c r="AL313" s="179"/>
      <c r="AM313" s="179"/>
      <c r="AN313" s="179"/>
      <c r="AO313" s="179"/>
      <c r="AP313" s="179"/>
      <c r="AQ313" s="179"/>
      <c r="AR313" s="179"/>
      <c r="AS313" s="179"/>
      <c r="AT313" s="179"/>
      <c r="AU313" s="179"/>
      <c r="AV313" s="179"/>
      <c r="AW313" s="179"/>
      <c r="AX313" s="179"/>
      <c r="AY313" s="179"/>
      <c r="AZ313" s="179"/>
      <c r="BA313" s="179"/>
      <c r="BB313" s="179"/>
      <c r="BC313" s="179"/>
      <c r="BD313" s="179"/>
      <c r="BE313" s="179"/>
      <c r="BF313" s="179"/>
      <c r="BG313" s="179"/>
      <c r="BH313" s="179"/>
      <c r="BI313" s="179"/>
      <c r="BJ313" s="179"/>
      <c r="BK313" s="179"/>
    </row>
    <row r="314" spans="1:63" outlineLevel="1" x14ac:dyDescent="0.25">
      <c r="A314" s="143"/>
      <c r="B314" s="143"/>
      <c r="C314" s="143"/>
      <c r="D314" s="174">
        <v>0</v>
      </c>
      <c r="E314" s="143"/>
      <c r="F314" s="143"/>
      <c r="G314" s="143"/>
      <c r="H314" s="143"/>
      <c r="I314" s="143"/>
      <c r="J314" s="143"/>
      <c r="K314" s="143"/>
      <c r="L314" s="175">
        <v>0</v>
      </c>
      <c r="M314" s="175">
        <v>0</v>
      </c>
      <c r="N314" s="175">
        <v>0</v>
      </c>
      <c r="O314" s="175">
        <v>0</v>
      </c>
      <c r="P314" s="175">
        <v>0</v>
      </c>
      <c r="Q314" s="249">
        <v>0</v>
      </c>
      <c r="R314" s="143"/>
      <c r="S314" s="143"/>
      <c r="T314" s="143"/>
      <c r="U314" s="143"/>
      <c r="V314" s="143"/>
      <c r="W314" s="143"/>
      <c r="X314" s="143"/>
      <c r="Y314" s="143"/>
      <c r="Z314" s="143"/>
      <c r="AA314" s="179"/>
      <c r="AB314" s="179"/>
      <c r="AC314" s="179"/>
      <c r="AD314" s="179"/>
      <c r="AE314" s="179"/>
      <c r="AF314" s="179"/>
      <c r="AG314" s="179"/>
      <c r="AH314" s="179"/>
      <c r="AI314" s="179"/>
      <c r="AJ314" s="179"/>
      <c r="AK314" s="179"/>
      <c r="AL314" s="179"/>
      <c r="AM314" s="179"/>
      <c r="AN314" s="179"/>
      <c r="AO314" s="179"/>
      <c r="AP314" s="179"/>
      <c r="AQ314" s="179"/>
      <c r="AR314" s="179"/>
      <c r="AS314" s="179"/>
      <c r="AT314" s="179"/>
      <c r="AU314" s="179"/>
      <c r="AV314" s="179"/>
      <c r="AW314" s="179"/>
      <c r="AX314" s="179"/>
      <c r="AY314" s="179"/>
      <c r="AZ314" s="179"/>
      <c r="BA314" s="179"/>
      <c r="BB314" s="179"/>
      <c r="BC314" s="179"/>
      <c r="BD314" s="179"/>
      <c r="BE314" s="179"/>
      <c r="BF314" s="179"/>
      <c r="BG314" s="179"/>
      <c r="BH314" s="179"/>
      <c r="BI314" s="179"/>
      <c r="BJ314" s="179"/>
      <c r="BK314" s="179"/>
    </row>
    <row r="315" spans="1:63" outlineLevel="1" x14ac:dyDescent="0.25">
      <c r="A315" s="143"/>
      <c r="B315" s="143"/>
      <c r="C315" s="143"/>
      <c r="D315" s="174">
        <v>0</v>
      </c>
      <c r="E315" s="143"/>
      <c r="F315" s="143"/>
      <c r="G315" s="143"/>
      <c r="H315" s="143"/>
      <c r="I315" s="143"/>
      <c r="J315" s="143"/>
      <c r="K315" s="143"/>
      <c r="L315" s="175">
        <v>0</v>
      </c>
      <c r="M315" s="175">
        <v>0</v>
      </c>
      <c r="N315" s="175">
        <v>0</v>
      </c>
      <c r="O315" s="175">
        <v>0</v>
      </c>
      <c r="P315" s="175">
        <v>0</v>
      </c>
      <c r="Q315" s="249">
        <v>0</v>
      </c>
      <c r="R315" s="143"/>
      <c r="S315" s="143"/>
      <c r="T315" s="143"/>
      <c r="U315" s="143"/>
      <c r="V315" s="143"/>
      <c r="W315" s="143"/>
      <c r="X315" s="143"/>
      <c r="Y315" s="143"/>
      <c r="Z315" s="143"/>
      <c r="AA315" s="179"/>
      <c r="AB315" s="179"/>
      <c r="AC315" s="179"/>
      <c r="AD315" s="179"/>
      <c r="AE315" s="179"/>
      <c r="AF315" s="179"/>
      <c r="AG315" s="179"/>
      <c r="AH315" s="179"/>
      <c r="AI315" s="179"/>
      <c r="AJ315" s="179"/>
      <c r="AK315" s="179"/>
      <c r="AL315" s="179"/>
      <c r="AM315" s="179"/>
      <c r="AN315" s="179"/>
      <c r="AO315" s="179"/>
      <c r="AP315" s="179"/>
      <c r="AQ315" s="179"/>
      <c r="AR315" s="179"/>
      <c r="AS315" s="179"/>
      <c r="AT315" s="179"/>
      <c r="AU315" s="179"/>
      <c r="AV315" s="179"/>
      <c r="AW315" s="179"/>
      <c r="AX315" s="179"/>
      <c r="AY315" s="179"/>
      <c r="AZ315" s="179"/>
      <c r="BA315" s="179"/>
      <c r="BB315" s="179"/>
      <c r="BC315" s="179"/>
      <c r="BD315" s="179"/>
      <c r="BE315" s="179"/>
      <c r="BF315" s="179"/>
      <c r="BG315" s="179"/>
      <c r="BH315" s="179"/>
      <c r="BI315" s="179"/>
      <c r="BJ315" s="179"/>
      <c r="BK315" s="179"/>
    </row>
    <row r="316" spans="1:63" outlineLevel="1" x14ac:dyDescent="0.25">
      <c r="A316" s="143"/>
      <c r="B316" s="143"/>
      <c r="C316" s="143"/>
      <c r="D316" s="174">
        <v>0</v>
      </c>
      <c r="E316" s="143"/>
      <c r="F316" s="143"/>
      <c r="G316" s="143"/>
      <c r="H316" s="143"/>
      <c r="I316" s="143"/>
      <c r="J316" s="143"/>
      <c r="K316" s="143"/>
      <c r="L316" s="175">
        <v>0</v>
      </c>
      <c r="M316" s="175">
        <v>0</v>
      </c>
      <c r="N316" s="175">
        <v>0</v>
      </c>
      <c r="O316" s="175">
        <v>0</v>
      </c>
      <c r="P316" s="175">
        <v>0</v>
      </c>
      <c r="Q316" s="249">
        <v>0</v>
      </c>
      <c r="R316" s="143"/>
      <c r="S316" s="143"/>
      <c r="T316" s="143"/>
      <c r="U316" s="143"/>
      <c r="V316" s="143"/>
      <c r="W316" s="143"/>
      <c r="X316" s="143"/>
      <c r="Y316" s="143"/>
      <c r="Z316" s="143"/>
      <c r="AA316" s="179"/>
      <c r="AB316" s="179"/>
      <c r="AC316" s="179"/>
      <c r="AD316" s="179"/>
      <c r="AE316" s="179"/>
      <c r="AF316" s="179"/>
      <c r="AG316" s="179"/>
      <c r="AH316" s="179"/>
      <c r="AI316" s="179"/>
      <c r="AJ316" s="179"/>
      <c r="AK316" s="179"/>
      <c r="AL316" s="179"/>
      <c r="AM316" s="179"/>
      <c r="AN316" s="179"/>
      <c r="AO316" s="179"/>
      <c r="AP316" s="179"/>
      <c r="AQ316" s="179"/>
      <c r="AR316" s="179"/>
      <c r="AS316" s="179"/>
      <c r="AT316" s="179"/>
      <c r="AU316" s="179"/>
      <c r="AV316" s="179"/>
      <c r="AW316" s="179"/>
      <c r="AX316" s="179"/>
      <c r="AY316" s="179"/>
      <c r="AZ316" s="179"/>
      <c r="BA316" s="179"/>
      <c r="BB316" s="179"/>
      <c r="BC316" s="179"/>
      <c r="BD316" s="179"/>
      <c r="BE316" s="179"/>
      <c r="BF316" s="179"/>
      <c r="BG316" s="179"/>
      <c r="BH316" s="179"/>
      <c r="BI316" s="179"/>
      <c r="BJ316" s="179"/>
      <c r="BK316" s="179"/>
    </row>
    <row r="317" spans="1:63" outlineLevel="1" x14ac:dyDescent="0.25">
      <c r="A317" s="143"/>
      <c r="B317" s="143"/>
      <c r="C317" s="143"/>
      <c r="D317" s="174">
        <v>0</v>
      </c>
      <c r="E317" s="143"/>
      <c r="F317" s="143"/>
      <c r="G317" s="143"/>
      <c r="H317" s="143"/>
      <c r="I317" s="143"/>
      <c r="J317" s="143"/>
      <c r="K317" s="143"/>
      <c r="L317" s="175">
        <v>0</v>
      </c>
      <c r="M317" s="175">
        <v>0</v>
      </c>
      <c r="N317" s="175">
        <v>0</v>
      </c>
      <c r="O317" s="175">
        <v>0</v>
      </c>
      <c r="P317" s="175">
        <v>0</v>
      </c>
      <c r="Q317" s="249">
        <v>0</v>
      </c>
      <c r="R317" s="143"/>
      <c r="S317" s="143"/>
      <c r="T317" s="143"/>
      <c r="U317" s="143"/>
      <c r="V317" s="143"/>
      <c r="W317" s="143"/>
      <c r="X317" s="143"/>
      <c r="Y317" s="143"/>
      <c r="Z317" s="143"/>
      <c r="AA317" s="179"/>
      <c r="AB317" s="179"/>
      <c r="AC317" s="179"/>
      <c r="AD317" s="179"/>
      <c r="AE317" s="179"/>
      <c r="AF317" s="179"/>
      <c r="AG317" s="179"/>
      <c r="AH317" s="179"/>
      <c r="AI317" s="179"/>
      <c r="AJ317" s="179"/>
      <c r="AK317" s="179"/>
      <c r="AL317" s="179"/>
      <c r="AM317" s="179"/>
      <c r="AN317" s="179"/>
      <c r="AO317" s="179"/>
      <c r="AP317" s="179"/>
      <c r="AQ317" s="179"/>
      <c r="AR317" s="179"/>
      <c r="AS317" s="179"/>
      <c r="AT317" s="179"/>
      <c r="AU317" s="179"/>
      <c r="AV317" s="179"/>
      <c r="AW317" s="179"/>
      <c r="AX317" s="179"/>
      <c r="AY317" s="179"/>
      <c r="AZ317" s="179"/>
      <c r="BA317" s="179"/>
      <c r="BB317" s="179"/>
      <c r="BC317" s="179"/>
      <c r="BD317" s="179"/>
      <c r="BE317" s="179"/>
      <c r="BF317" s="179"/>
      <c r="BG317" s="179"/>
      <c r="BH317" s="179"/>
      <c r="BI317" s="179"/>
      <c r="BJ317" s="179"/>
      <c r="BK317" s="179"/>
    </row>
    <row r="318" spans="1:63" outlineLevel="1" x14ac:dyDescent="0.25">
      <c r="A318" s="143"/>
      <c r="B318" s="143"/>
      <c r="C318" s="143"/>
      <c r="D318" s="174">
        <v>0</v>
      </c>
      <c r="E318" s="143"/>
      <c r="F318" s="143"/>
      <c r="G318" s="143"/>
      <c r="H318" s="143"/>
      <c r="I318" s="143"/>
      <c r="J318" s="143"/>
      <c r="K318" s="143"/>
      <c r="L318" s="175">
        <v>0</v>
      </c>
      <c r="M318" s="175">
        <v>0</v>
      </c>
      <c r="N318" s="175">
        <v>0</v>
      </c>
      <c r="O318" s="175">
        <v>0</v>
      </c>
      <c r="P318" s="175">
        <v>0</v>
      </c>
      <c r="Q318" s="249">
        <v>0</v>
      </c>
      <c r="R318" s="143"/>
      <c r="S318" s="143"/>
      <c r="T318" s="143"/>
      <c r="U318" s="143"/>
      <c r="V318" s="143"/>
      <c r="W318" s="143"/>
      <c r="X318" s="143"/>
      <c r="Y318" s="143"/>
      <c r="Z318" s="143"/>
      <c r="AA318" s="179"/>
      <c r="AB318" s="179"/>
      <c r="AC318" s="179"/>
      <c r="AD318" s="179"/>
      <c r="AE318" s="179"/>
      <c r="AF318" s="179"/>
      <c r="AG318" s="179"/>
      <c r="AH318" s="179"/>
      <c r="AI318" s="179"/>
      <c r="AJ318" s="179"/>
      <c r="AK318" s="179"/>
      <c r="AL318" s="179"/>
      <c r="AM318" s="179"/>
      <c r="AN318" s="179"/>
      <c r="AO318" s="179"/>
      <c r="AP318" s="179"/>
      <c r="AQ318" s="179"/>
      <c r="AR318" s="179"/>
      <c r="AS318" s="179"/>
      <c r="AT318" s="179"/>
      <c r="AU318" s="179"/>
      <c r="AV318" s="179"/>
      <c r="AW318" s="179"/>
      <c r="AX318" s="179"/>
      <c r="AY318" s="179"/>
      <c r="AZ318" s="179"/>
      <c r="BA318" s="179"/>
      <c r="BB318" s="179"/>
      <c r="BC318" s="179"/>
      <c r="BD318" s="179"/>
      <c r="BE318" s="179"/>
      <c r="BF318" s="179"/>
      <c r="BG318" s="179"/>
      <c r="BH318" s="179"/>
      <c r="BI318" s="179"/>
      <c r="BJ318" s="179"/>
      <c r="BK318" s="179"/>
    </row>
    <row r="319" spans="1:63" outlineLevel="1" x14ac:dyDescent="0.25">
      <c r="A319" s="143"/>
      <c r="B319" s="143"/>
      <c r="C319" s="143"/>
      <c r="D319" s="174">
        <v>0</v>
      </c>
      <c r="E319" s="143"/>
      <c r="F319" s="143"/>
      <c r="G319" s="143"/>
      <c r="H319" s="143"/>
      <c r="I319" s="143"/>
      <c r="J319" s="143"/>
      <c r="K319" s="143"/>
      <c r="L319" s="175">
        <v>0</v>
      </c>
      <c r="M319" s="175">
        <v>0</v>
      </c>
      <c r="N319" s="175">
        <v>0</v>
      </c>
      <c r="O319" s="175">
        <v>0</v>
      </c>
      <c r="P319" s="175">
        <v>0</v>
      </c>
      <c r="Q319" s="249">
        <v>0</v>
      </c>
      <c r="R319" s="143"/>
      <c r="S319" s="143"/>
      <c r="T319" s="143"/>
      <c r="U319" s="143"/>
      <c r="V319" s="143"/>
      <c r="W319" s="143"/>
      <c r="X319" s="143"/>
      <c r="Y319" s="143"/>
      <c r="Z319" s="143"/>
      <c r="AA319" s="179"/>
      <c r="AB319" s="179"/>
      <c r="AC319" s="179"/>
      <c r="AD319" s="179"/>
      <c r="AE319" s="179"/>
      <c r="AF319" s="179"/>
      <c r="AG319" s="179"/>
      <c r="AH319" s="179"/>
      <c r="AI319" s="179"/>
      <c r="AJ319" s="179"/>
      <c r="AK319" s="179"/>
      <c r="AL319" s="179"/>
      <c r="AM319" s="179"/>
      <c r="AN319" s="179"/>
      <c r="AO319" s="179"/>
      <c r="AP319" s="179"/>
      <c r="AQ319" s="179"/>
      <c r="AR319" s="179"/>
      <c r="AS319" s="179"/>
      <c r="AT319" s="179"/>
      <c r="AU319" s="179"/>
      <c r="AV319" s="179"/>
      <c r="AW319" s="179"/>
      <c r="AX319" s="179"/>
      <c r="AY319" s="179"/>
      <c r="AZ319" s="179"/>
      <c r="BA319" s="179"/>
      <c r="BB319" s="179"/>
      <c r="BC319" s="179"/>
      <c r="BD319" s="179"/>
      <c r="BE319" s="179"/>
      <c r="BF319" s="179"/>
      <c r="BG319" s="179"/>
      <c r="BH319" s="179"/>
      <c r="BI319" s="179"/>
      <c r="BJ319" s="179"/>
      <c r="BK319" s="179"/>
    </row>
    <row r="320" spans="1:63" outlineLevel="1" x14ac:dyDescent="0.25">
      <c r="A320" s="143"/>
      <c r="B320" s="143"/>
      <c r="C320" s="143"/>
      <c r="D320" s="174">
        <v>0</v>
      </c>
      <c r="E320" s="143"/>
      <c r="F320" s="143"/>
      <c r="G320" s="143"/>
      <c r="H320" s="143"/>
      <c r="I320" s="143"/>
      <c r="J320" s="143"/>
      <c r="K320" s="143"/>
      <c r="L320" s="175">
        <v>0</v>
      </c>
      <c r="M320" s="175">
        <v>0</v>
      </c>
      <c r="N320" s="175">
        <v>0</v>
      </c>
      <c r="O320" s="175">
        <v>0</v>
      </c>
      <c r="P320" s="175">
        <v>0</v>
      </c>
      <c r="Q320" s="249">
        <v>0</v>
      </c>
      <c r="R320" s="143"/>
      <c r="S320" s="143"/>
      <c r="T320" s="143"/>
      <c r="U320" s="143"/>
      <c r="V320" s="143"/>
      <c r="W320" s="143"/>
      <c r="X320" s="143"/>
      <c r="Y320" s="143"/>
      <c r="Z320" s="143"/>
      <c r="AA320" s="179"/>
      <c r="AB320" s="179"/>
      <c r="AC320" s="179"/>
      <c r="AD320" s="179"/>
      <c r="AE320" s="179"/>
      <c r="AF320" s="179"/>
      <c r="AG320" s="179"/>
      <c r="AH320" s="179"/>
      <c r="AI320" s="179"/>
      <c r="AJ320" s="179"/>
      <c r="AK320" s="179"/>
      <c r="AL320" s="179"/>
      <c r="AM320" s="179"/>
      <c r="AN320" s="179"/>
      <c r="AO320" s="179"/>
      <c r="AP320" s="179"/>
      <c r="AQ320" s="179"/>
      <c r="AR320" s="179"/>
      <c r="AS320" s="179"/>
      <c r="AT320" s="179"/>
      <c r="AU320" s="179"/>
      <c r="AV320" s="179"/>
      <c r="AW320" s="179"/>
      <c r="AX320" s="179"/>
      <c r="AY320" s="179"/>
      <c r="AZ320" s="179"/>
      <c r="BA320" s="179"/>
      <c r="BB320" s="179"/>
      <c r="BC320" s="179"/>
      <c r="BD320" s="179"/>
      <c r="BE320" s="179"/>
      <c r="BF320" s="179"/>
      <c r="BG320" s="179"/>
      <c r="BH320" s="179"/>
      <c r="BI320" s="179"/>
      <c r="BJ320" s="179"/>
      <c r="BK320" s="179"/>
    </row>
    <row r="321" spans="1:63" outlineLevel="1" x14ac:dyDescent="0.25">
      <c r="A321" s="143"/>
      <c r="B321" s="143"/>
      <c r="C321" s="143"/>
      <c r="D321" s="174">
        <v>0</v>
      </c>
      <c r="E321" s="143"/>
      <c r="F321" s="143"/>
      <c r="G321" s="143"/>
      <c r="H321" s="143"/>
      <c r="I321" s="143"/>
      <c r="J321" s="143"/>
      <c r="K321" s="143"/>
      <c r="L321" s="175">
        <v>0</v>
      </c>
      <c r="M321" s="175">
        <v>0</v>
      </c>
      <c r="N321" s="175">
        <v>0</v>
      </c>
      <c r="O321" s="175">
        <v>0</v>
      </c>
      <c r="P321" s="175">
        <v>0</v>
      </c>
      <c r="Q321" s="249">
        <v>0</v>
      </c>
      <c r="R321" s="143"/>
      <c r="S321" s="143"/>
      <c r="T321" s="143"/>
      <c r="U321" s="143"/>
      <c r="V321" s="143"/>
      <c r="W321" s="143"/>
      <c r="X321" s="143"/>
      <c r="Y321" s="143"/>
      <c r="Z321" s="143"/>
      <c r="AA321" s="179"/>
      <c r="AB321" s="179"/>
      <c r="AC321" s="179"/>
      <c r="AD321" s="179"/>
      <c r="AE321" s="179"/>
      <c r="AF321" s="179"/>
      <c r="AG321" s="179"/>
      <c r="AH321" s="179"/>
      <c r="AI321" s="179"/>
      <c r="AJ321" s="179"/>
      <c r="AK321" s="179"/>
      <c r="AL321" s="179"/>
      <c r="AM321" s="179"/>
      <c r="AN321" s="179"/>
      <c r="AO321" s="179"/>
      <c r="AP321" s="179"/>
      <c r="AQ321" s="179"/>
      <c r="AR321" s="179"/>
      <c r="AS321" s="179"/>
      <c r="AT321" s="179"/>
      <c r="AU321" s="179"/>
      <c r="AV321" s="179"/>
      <c r="AW321" s="179"/>
      <c r="AX321" s="179"/>
      <c r="AY321" s="179"/>
      <c r="AZ321" s="179"/>
      <c r="BA321" s="179"/>
      <c r="BB321" s="179"/>
      <c r="BC321" s="179"/>
      <c r="BD321" s="179"/>
      <c r="BE321" s="179"/>
      <c r="BF321" s="179"/>
      <c r="BG321" s="179"/>
      <c r="BH321" s="179"/>
      <c r="BI321" s="179"/>
      <c r="BJ321" s="179"/>
      <c r="BK321" s="179"/>
    </row>
    <row r="322" spans="1:63" outlineLevel="1" x14ac:dyDescent="0.25">
      <c r="A322" s="143"/>
      <c r="B322" s="143"/>
      <c r="C322" s="143"/>
      <c r="D322" s="174">
        <v>0</v>
      </c>
      <c r="E322" s="143"/>
      <c r="F322" s="143"/>
      <c r="G322" s="143"/>
      <c r="H322" s="143"/>
      <c r="I322" s="143"/>
      <c r="J322" s="143"/>
      <c r="K322" s="143"/>
      <c r="L322" s="175">
        <v>0</v>
      </c>
      <c r="M322" s="175">
        <v>0</v>
      </c>
      <c r="N322" s="175">
        <v>0</v>
      </c>
      <c r="O322" s="175">
        <v>0</v>
      </c>
      <c r="P322" s="175">
        <v>0</v>
      </c>
      <c r="Q322" s="249">
        <v>0</v>
      </c>
      <c r="R322" s="143"/>
      <c r="S322" s="143"/>
      <c r="T322" s="143"/>
      <c r="U322" s="143"/>
      <c r="V322" s="143"/>
      <c r="W322" s="143"/>
      <c r="X322" s="143"/>
      <c r="Y322" s="143"/>
      <c r="Z322" s="143"/>
      <c r="AA322" s="179"/>
      <c r="AB322" s="179"/>
      <c r="AC322" s="179"/>
      <c r="AD322" s="179"/>
      <c r="AE322" s="179"/>
      <c r="AF322" s="179"/>
      <c r="AG322" s="179"/>
      <c r="AH322" s="179"/>
      <c r="AI322" s="179"/>
      <c r="AJ322" s="179"/>
      <c r="AK322" s="179"/>
      <c r="AL322" s="179"/>
      <c r="AM322" s="179"/>
      <c r="AN322" s="179"/>
      <c r="AO322" s="179"/>
      <c r="AP322" s="179"/>
      <c r="AQ322" s="179"/>
      <c r="AR322" s="179"/>
      <c r="AS322" s="179"/>
      <c r="AT322" s="179"/>
      <c r="AU322" s="179"/>
      <c r="AV322" s="179"/>
      <c r="AW322" s="179"/>
      <c r="AX322" s="179"/>
      <c r="AY322" s="179"/>
      <c r="AZ322" s="179"/>
      <c r="BA322" s="179"/>
      <c r="BB322" s="179"/>
      <c r="BC322" s="179"/>
      <c r="BD322" s="179"/>
      <c r="BE322" s="179"/>
      <c r="BF322" s="179"/>
      <c r="BG322" s="179"/>
      <c r="BH322" s="179"/>
      <c r="BI322" s="179"/>
      <c r="BJ322" s="179"/>
      <c r="BK322" s="179"/>
    </row>
    <row r="323" spans="1:63" outlineLevel="1" x14ac:dyDescent="0.25">
      <c r="A323" s="143"/>
      <c r="B323" s="143"/>
      <c r="C323" s="143"/>
      <c r="D323" s="174">
        <v>0</v>
      </c>
      <c r="E323" s="143"/>
      <c r="F323" s="143"/>
      <c r="G323" s="143"/>
      <c r="H323" s="143"/>
      <c r="I323" s="143"/>
      <c r="J323" s="143"/>
      <c r="K323" s="143"/>
      <c r="L323" s="175">
        <v>0</v>
      </c>
      <c r="M323" s="175">
        <v>0</v>
      </c>
      <c r="N323" s="175">
        <v>0</v>
      </c>
      <c r="O323" s="175">
        <v>0</v>
      </c>
      <c r="P323" s="175">
        <v>0</v>
      </c>
      <c r="Q323" s="249">
        <v>0</v>
      </c>
      <c r="R323" s="143"/>
      <c r="S323" s="143"/>
      <c r="T323" s="143"/>
      <c r="U323" s="143"/>
      <c r="V323" s="143"/>
      <c r="W323" s="143"/>
      <c r="X323" s="143"/>
      <c r="Y323" s="143"/>
      <c r="Z323" s="143"/>
      <c r="AA323" s="179"/>
      <c r="AB323" s="179"/>
      <c r="AC323" s="179"/>
      <c r="AD323" s="179"/>
      <c r="AE323" s="179"/>
      <c r="AF323" s="179"/>
      <c r="AG323" s="179"/>
      <c r="AH323" s="179"/>
      <c r="AI323" s="179"/>
      <c r="AJ323" s="179"/>
      <c r="AK323" s="179"/>
      <c r="AL323" s="179"/>
      <c r="AM323" s="179"/>
      <c r="AN323" s="179"/>
      <c r="AO323" s="179"/>
      <c r="AP323" s="179"/>
      <c r="AQ323" s="179"/>
      <c r="AR323" s="179"/>
      <c r="AS323" s="179"/>
      <c r="AT323" s="179"/>
      <c r="AU323" s="179"/>
      <c r="AV323" s="179"/>
      <c r="AW323" s="179"/>
      <c r="AX323" s="179"/>
      <c r="AY323" s="179"/>
      <c r="AZ323" s="179"/>
      <c r="BA323" s="179"/>
      <c r="BB323" s="179"/>
      <c r="BC323" s="179"/>
      <c r="BD323" s="179"/>
      <c r="BE323" s="179"/>
      <c r="BF323" s="179"/>
      <c r="BG323" s="179"/>
      <c r="BH323" s="179"/>
      <c r="BI323" s="179"/>
      <c r="BJ323" s="179"/>
      <c r="BK323" s="179"/>
    </row>
    <row r="324" spans="1:63" outlineLevel="1" x14ac:dyDescent="0.25">
      <c r="A324" s="143"/>
      <c r="B324" s="143"/>
      <c r="C324" s="143"/>
      <c r="D324" s="174">
        <v>0</v>
      </c>
      <c r="E324" s="143"/>
      <c r="F324" s="143"/>
      <c r="G324" s="143"/>
      <c r="H324" s="143"/>
      <c r="I324" s="143"/>
      <c r="J324" s="143"/>
      <c r="K324" s="143"/>
      <c r="L324" s="175">
        <v>0</v>
      </c>
      <c r="M324" s="175">
        <v>0</v>
      </c>
      <c r="N324" s="175">
        <v>0</v>
      </c>
      <c r="O324" s="175">
        <v>0</v>
      </c>
      <c r="P324" s="175">
        <v>0</v>
      </c>
      <c r="Q324" s="249">
        <v>0</v>
      </c>
      <c r="R324" s="143"/>
      <c r="S324" s="143"/>
      <c r="T324" s="143"/>
      <c r="U324" s="143"/>
      <c r="V324" s="143"/>
      <c r="W324" s="143"/>
      <c r="X324" s="143"/>
      <c r="Y324" s="143"/>
      <c r="Z324" s="143"/>
      <c r="AA324" s="179"/>
      <c r="AB324" s="179"/>
      <c r="AC324" s="179"/>
      <c r="AD324" s="179"/>
      <c r="AE324" s="179"/>
      <c r="AF324" s="179"/>
      <c r="AG324" s="179"/>
      <c r="AH324" s="179"/>
      <c r="AI324" s="179"/>
      <c r="AJ324" s="179"/>
      <c r="AK324" s="179"/>
      <c r="AL324" s="179"/>
      <c r="AM324" s="179"/>
      <c r="AN324" s="179"/>
      <c r="AO324" s="179"/>
      <c r="AP324" s="179"/>
      <c r="AQ324" s="179"/>
      <c r="AR324" s="179"/>
      <c r="AS324" s="179"/>
      <c r="AT324" s="179"/>
      <c r="AU324" s="179"/>
      <c r="AV324" s="179"/>
      <c r="AW324" s="179"/>
      <c r="AX324" s="179"/>
      <c r="AY324" s="179"/>
      <c r="AZ324" s="179"/>
      <c r="BA324" s="179"/>
      <c r="BB324" s="179"/>
      <c r="BC324" s="179"/>
      <c r="BD324" s="179"/>
      <c r="BE324" s="179"/>
      <c r="BF324" s="179"/>
      <c r="BG324" s="179"/>
      <c r="BH324" s="179"/>
      <c r="BI324" s="179"/>
      <c r="BJ324" s="179"/>
      <c r="BK324" s="179"/>
    </row>
    <row r="325" spans="1:63" x14ac:dyDescent="0.25">
      <c r="A325" s="143"/>
      <c r="B325" s="143"/>
      <c r="C325" s="143"/>
      <c r="D325" s="143"/>
      <c r="E325" s="143"/>
      <c r="F325" s="143"/>
      <c r="G325" s="143"/>
      <c r="H325" s="143"/>
      <c r="I325" s="143"/>
      <c r="J325" s="143"/>
      <c r="K325" s="143"/>
      <c r="L325" s="143"/>
      <c r="M325" s="143"/>
      <c r="N325" s="146"/>
      <c r="O325" s="143"/>
      <c r="P325" s="143"/>
      <c r="Q325" s="143"/>
      <c r="R325" s="143"/>
      <c r="S325" s="143"/>
      <c r="T325" s="143"/>
      <c r="U325" s="143"/>
      <c r="V325" s="143"/>
      <c r="W325" s="143"/>
      <c r="X325" s="143"/>
      <c r="Y325" s="143"/>
      <c r="Z325" s="143"/>
      <c r="AA325" s="179"/>
      <c r="AB325" s="179"/>
      <c r="AC325" s="179"/>
      <c r="AD325" s="179"/>
      <c r="AE325" s="179"/>
      <c r="AF325" s="179"/>
      <c r="AG325" s="179"/>
      <c r="AH325" s="179"/>
      <c r="AI325" s="179"/>
      <c r="AJ325" s="179"/>
      <c r="AK325" s="179"/>
      <c r="AL325" s="179"/>
      <c r="AM325" s="179"/>
      <c r="AN325" s="179"/>
      <c r="AO325" s="179"/>
      <c r="AP325" s="179"/>
      <c r="AQ325" s="179"/>
      <c r="AR325" s="179"/>
      <c r="AS325" s="179"/>
      <c r="AT325" s="179"/>
      <c r="AU325" s="179"/>
      <c r="AV325" s="179"/>
      <c r="AW325" s="179"/>
      <c r="AX325" s="179"/>
      <c r="AY325" s="179"/>
      <c r="AZ325" s="179"/>
      <c r="BA325" s="179"/>
      <c r="BB325" s="179"/>
      <c r="BC325" s="179"/>
      <c r="BD325" s="179"/>
      <c r="BE325" s="179"/>
      <c r="BF325" s="179"/>
      <c r="BG325" s="179"/>
      <c r="BH325" s="179"/>
      <c r="BI325" s="179"/>
      <c r="BJ325" s="179"/>
      <c r="BK325" s="179"/>
    </row>
    <row r="326" spans="1:63" x14ac:dyDescent="0.25">
      <c r="A326" s="143"/>
      <c r="B326" s="143"/>
      <c r="C326" s="143" t="s">
        <v>103</v>
      </c>
      <c r="D326" s="143"/>
      <c r="E326" s="143"/>
      <c r="F326" s="143"/>
      <c r="G326" s="143"/>
      <c r="H326" s="143"/>
      <c r="I326" s="143"/>
      <c r="J326" s="143"/>
      <c r="K326" s="143"/>
      <c r="L326" s="170">
        <v>0</v>
      </c>
      <c r="M326" s="170">
        <v>0</v>
      </c>
      <c r="N326" s="170">
        <v>0</v>
      </c>
      <c r="O326" s="170">
        <v>0</v>
      </c>
      <c r="P326" s="170">
        <v>0</v>
      </c>
      <c r="Q326" s="170">
        <v>0</v>
      </c>
      <c r="R326" s="143"/>
      <c r="S326" s="143"/>
      <c r="T326" s="143"/>
      <c r="U326" s="143"/>
      <c r="V326" s="143"/>
      <c r="W326" s="143"/>
      <c r="X326" s="143"/>
      <c r="Y326" s="143"/>
      <c r="Z326" s="143"/>
      <c r="AA326" s="179"/>
      <c r="AB326" s="179"/>
      <c r="AC326" s="179"/>
      <c r="AD326" s="179"/>
      <c r="AE326" s="179"/>
      <c r="AF326" s="179"/>
      <c r="AG326" s="179"/>
      <c r="AH326" s="179"/>
      <c r="AI326" s="179"/>
      <c r="AJ326" s="179"/>
      <c r="AK326" s="179"/>
      <c r="AL326" s="179"/>
      <c r="AM326" s="179"/>
      <c r="AN326" s="179"/>
      <c r="AO326" s="179"/>
      <c r="AP326" s="179"/>
      <c r="AQ326" s="179"/>
      <c r="AR326" s="179"/>
      <c r="AS326" s="179"/>
      <c r="AT326" s="179"/>
      <c r="AU326" s="179"/>
      <c r="AV326" s="179"/>
      <c r="AW326" s="179"/>
      <c r="AX326" s="179"/>
      <c r="AY326" s="179"/>
      <c r="AZ326" s="179"/>
      <c r="BA326" s="179"/>
      <c r="BB326" s="179"/>
      <c r="BC326" s="179"/>
      <c r="BD326" s="179"/>
      <c r="BE326" s="179"/>
      <c r="BF326" s="179"/>
      <c r="BG326" s="179"/>
      <c r="BH326" s="179"/>
      <c r="BI326" s="179"/>
      <c r="BJ326" s="179"/>
      <c r="BK326" s="179"/>
    </row>
    <row r="327" spans="1:63" outlineLevel="1" x14ac:dyDescent="0.25">
      <c r="A327" s="143"/>
      <c r="B327" s="143"/>
      <c r="C327" s="143"/>
      <c r="D327" s="174" t="s">
        <v>0</v>
      </c>
      <c r="E327" s="143"/>
      <c r="F327" s="143"/>
      <c r="G327" s="143"/>
      <c r="H327" s="143"/>
      <c r="I327" s="143"/>
      <c r="J327" s="143"/>
      <c r="K327" s="143"/>
      <c r="L327" s="175">
        <v>0</v>
      </c>
      <c r="M327" s="175">
        <v>0</v>
      </c>
      <c r="N327" s="175">
        <v>0</v>
      </c>
      <c r="O327" s="175">
        <v>0</v>
      </c>
      <c r="P327" s="175">
        <v>0</v>
      </c>
      <c r="Q327" s="175">
        <v>0</v>
      </c>
      <c r="R327" s="143"/>
      <c r="S327" s="143"/>
      <c r="T327" s="143"/>
      <c r="U327" s="143"/>
      <c r="V327" s="143"/>
      <c r="W327" s="143"/>
      <c r="X327" s="143"/>
      <c r="Y327" s="143"/>
      <c r="Z327" s="143"/>
      <c r="AA327" s="179"/>
      <c r="AB327" s="179"/>
      <c r="AC327" s="179"/>
      <c r="AD327" s="179"/>
      <c r="AE327" s="179"/>
      <c r="AF327" s="179"/>
      <c r="AG327" s="179"/>
      <c r="AH327" s="179"/>
      <c r="AI327" s="179"/>
      <c r="AJ327" s="179"/>
      <c r="AK327" s="179"/>
      <c r="AL327" s="179"/>
      <c r="AM327" s="179"/>
      <c r="AN327" s="179"/>
      <c r="AO327" s="179"/>
      <c r="AP327" s="179"/>
      <c r="AQ327" s="179"/>
      <c r="AR327" s="179"/>
      <c r="AS327" s="179"/>
      <c r="AT327" s="179"/>
      <c r="AU327" s="179"/>
      <c r="AV327" s="179"/>
      <c r="AW327" s="179"/>
      <c r="AX327" s="179"/>
      <c r="AY327" s="179"/>
      <c r="AZ327" s="179"/>
      <c r="BA327" s="179"/>
      <c r="BB327" s="179"/>
      <c r="BC327" s="179"/>
      <c r="BD327" s="179"/>
      <c r="BE327" s="179"/>
      <c r="BF327" s="179"/>
      <c r="BG327" s="179"/>
      <c r="BH327" s="179"/>
      <c r="BI327" s="179"/>
      <c r="BJ327" s="179"/>
      <c r="BK327" s="179"/>
    </row>
    <row r="328" spans="1:63" outlineLevel="1" x14ac:dyDescent="0.25">
      <c r="A328" s="143"/>
      <c r="B328" s="143"/>
      <c r="C328" s="143"/>
      <c r="D328" s="174" t="s">
        <v>1</v>
      </c>
      <c r="E328" s="143"/>
      <c r="F328" s="143"/>
      <c r="G328" s="143"/>
      <c r="H328" s="143"/>
      <c r="I328" s="143"/>
      <c r="J328" s="143"/>
      <c r="K328" s="143"/>
      <c r="L328" s="175">
        <v>0</v>
      </c>
      <c r="M328" s="175">
        <v>0</v>
      </c>
      <c r="N328" s="175">
        <v>0</v>
      </c>
      <c r="O328" s="175">
        <v>0</v>
      </c>
      <c r="P328" s="175">
        <v>0</v>
      </c>
      <c r="Q328" s="175">
        <v>0</v>
      </c>
      <c r="R328" s="143"/>
      <c r="S328" s="143"/>
      <c r="T328" s="143"/>
      <c r="U328" s="143"/>
      <c r="V328" s="143"/>
      <c r="W328" s="143"/>
      <c r="X328" s="143"/>
      <c r="Y328" s="143"/>
      <c r="Z328" s="143"/>
      <c r="AA328" s="179"/>
      <c r="AB328" s="179"/>
      <c r="AC328" s="179"/>
      <c r="AD328" s="179"/>
      <c r="AE328" s="179"/>
      <c r="AF328" s="179"/>
      <c r="AG328" s="179"/>
      <c r="AH328" s="179"/>
      <c r="AI328" s="179"/>
      <c r="AJ328" s="179"/>
      <c r="AK328" s="179"/>
      <c r="AL328" s="179"/>
      <c r="AM328" s="179"/>
      <c r="AN328" s="179"/>
      <c r="AO328" s="179"/>
      <c r="AP328" s="179"/>
      <c r="AQ328" s="179"/>
      <c r="AR328" s="179"/>
      <c r="AS328" s="179"/>
      <c r="AT328" s="179"/>
      <c r="AU328" s="179"/>
      <c r="AV328" s="179"/>
      <c r="AW328" s="179"/>
      <c r="AX328" s="179"/>
      <c r="AY328" s="179"/>
      <c r="AZ328" s="179"/>
      <c r="BA328" s="179"/>
      <c r="BB328" s="179"/>
      <c r="BC328" s="179"/>
      <c r="BD328" s="179"/>
      <c r="BE328" s="179"/>
      <c r="BF328" s="179"/>
      <c r="BG328" s="179"/>
      <c r="BH328" s="179"/>
      <c r="BI328" s="179"/>
      <c r="BJ328" s="179"/>
      <c r="BK328" s="179"/>
    </row>
    <row r="329" spans="1:63" outlineLevel="1" x14ac:dyDescent="0.25">
      <c r="A329" s="143"/>
      <c r="B329" s="143"/>
      <c r="C329" s="143"/>
      <c r="D329" s="174" t="s">
        <v>2</v>
      </c>
      <c r="E329" s="143"/>
      <c r="F329" s="143"/>
      <c r="G329" s="143"/>
      <c r="H329" s="143"/>
      <c r="I329" s="143"/>
      <c r="J329" s="143"/>
      <c r="K329" s="143"/>
      <c r="L329" s="175">
        <v>0</v>
      </c>
      <c r="M329" s="175">
        <v>0</v>
      </c>
      <c r="N329" s="175">
        <v>0</v>
      </c>
      <c r="O329" s="175">
        <v>0</v>
      </c>
      <c r="P329" s="175">
        <v>0</v>
      </c>
      <c r="Q329" s="175">
        <v>0</v>
      </c>
      <c r="R329" s="143"/>
      <c r="S329" s="143"/>
      <c r="T329" s="143"/>
      <c r="U329" s="143"/>
      <c r="V329" s="143"/>
      <c r="W329" s="143"/>
      <c r="X329" s="143"/>
      <c r="Y329" s="143"/>
      <c r="Z329" s="143"/>
      <c r="AA329" s="179"/>
      <c r="AB329" s="179"/>
      <c r="AC329" s="179"/>
      <c r="AD329" s="179"/>
      <c r="AE329" s="179"/>
      <c r="AF329" s="179"/>
      <c r="AG329" s="179"/>
      <c r="AH329" s="179"/>
      <c r="AI329" s="179"/>
      <c r="AJ329" s="179"/>
      <c r="AK329" s="179"/>
      <c r="AL329" s="179"/>
      <c r="AM329" s="179"/>
      <c r="AN329" s="179"/>
      <c r="AO329" s="179"/>
      <c r="AP329" s="179"/>
      <c r="AQ329" s="179"/>
      <c r="AR329" s="179"/>
      <c r="AS329" s="179"/>
      <c r="AT329" s="179"/>
      <c r="AU329" s="179"/>
      <c r="AV329" s="179"/>
      <c r="AW329" s="179"/>
      <c r="AX329" s="179"/>
      <c r="AY329" s="179"/>
      <c r="AZ329" s="179"/>
      <c r="BA329" s="179"/>
      <c r="BB329" s="179"/>
      <c r="BC329" s="179"/>
      <c r="BD329" s="179"/>
      <c r="BE329" s="179"/>
      <c r="BF329" s="179"/>
      <c r="BG329" s="179"/>
      <c r="BH329" s="179"/>
      <c r="BI329" s="179"/>
      <c r="BJ329" s="179"/>
      <c r="BK329" s="179"/>
    </row>
    <row r="330" spans="1:63" outlineLevel="1" x14ac:dyDescent="0.25">
      <c r="A330" s="143"/>
      <c r="B330" s="143"/>
      <c r="C330" s="143"/>
      <c r="D330" s="174" t="s">
        <v>3</v>
      </c>
      <c r="E330" s="143"/>
      <c r="F330" s="143"/>
      <c r="G330" s="143"/>
      <c r="H330" s="143"/>
      <c r="I330" s="143"/>
      <c r="J330" s="143"/>
      <c r="K330" s="143"/>
      <c r="L330" s="175">
        <v>0</v>
      </c>
      <c r="M330" s="175">
        <v>0</v>
      </c>
      <c r="N330" s="175">
        <v>0</v>
      </c>
      <c r="O330" s="175">
        <v>0</v>
      </c>
      <c r="P330" s="175">
        <v>0</v>
      </c>
      <c r="Q330" s="175">
        <v>0</v>
      </c>
      <c r="R330" s="143"/>
      <c r="S330" s="143"/>
      <c r="T330" s="143"/>
      <c r="U330" s="143"/>
      <c r="V330" s="143"/>
      <c r="W330" s="143"/>
      <c r="X330" s="143"/>
      <c r="Y330" s="143"/>
      <c r="Z330" s="143"/>
      <c r="AA330" s="179"/>
      <c r="AB330" s="179"/>
      <c r="AC330" s="179"/>
      <c r="AD330" s="179"/>
      <c r="AE330" s="179"/>
      <c r="AF330" s="179"/>
      <c r="AG330" s="179"/>
      <c r="AH330" s="179"/>
      <c r="AI330" s="179"/>
      <c r="AJ330" s="179"/>
      <c r="AK330" s="179"/>
      <c r="AL330" s="179"/>
      <c r="AM330" s="179"/>
      <c r="AN330" s="179"/>
      <c r="AO330" s="179"/>
      <c r="AP330" s="179"/>
      <c r="AQ330" s="179"/>
      <c r="AR330" s="179"/>
      <c r="AS330" s="179"/>
      <c r="AT330" s="179"/>
      <c r="AU330" s="179"/>
      <c r="AV330" s="179"/>
      <c r="AW330" s="179"/>
      <c r="AX330" s="179"/>
      <c r="AY330" s="179"/>
      <c r="AZ330" s="179"/>
      <c r="BA330" s="179"/>
      <c r="BB330" s="179"/>
      <c r="BC330" s="179"/>
      <c r="BD330" s="179"/>
      <c r="BE330" s="179"/>
      <c r="BF330" s="179"/>
      <c r="BG330" s="179"/>
      <c r="BH330" s="179"/>
      <c r="BI330" s="179"/>
      <c r="BJ330" s="179"/>
      <c r="BK330" s="179"/>
    </row>
    <row r="331" spans="1:63" outlineLevel="1" x14ac:dyDescent="0.25">
      <c r="A331" s="143"/>
      <c r="B331" s="143"/>
      <c r="C331" s="143"/>
      <c r="D331" s="174" t="s">
        <v>4</v>
      </c>
      <c r="E331" s="143"/>
      <c r="F331" s="143"/>
      <c r="G331" s="143"/>
      <c r="H331" s="143"/>
      <c r="I331" s="143"/>
      <c r="J331" s="143"/>
      <c r="K331" s="143"/>
      <c r="L331" s="175">
        <v>0</v>
      </c>
      <c r="M331" s="175">
        <v>0</v>
      </c>
      <c r="N331" s="175">
        <v>0</v>
      </c>
      <c r="O331" s="175">
        <v>0</v>
      </c>
      <c r="P331" s="175">
        <v>0</v>
      </c>
      <c r="Q331" s="175">
        <v>0</v>
      </c>
      <c r="R331" s="143"/>
      <c r="S331" s="143"/>
      <c r="T331" s="143"/>
      <c r="U331" s="143"/>
      <c r="V331" s="143"/>
      <c r="W331" s="143"/>
      <c r="X331" s="143"/>
      <c r="Y331" s="143"/>
      <c r="Z331" s="143"/>
      <c r="AA331" s="179"/>
      <c r="AB331" s="179"/>
      <c r="AC331" s="179"/>
      <c r="AD331" s="179"/>
      <c r="AE331" s="179"/>
      <c r="AF331" s="179"/>
      <c r="AG331" s="179"/>
      <c r="AH331" s="179"/>
      <c r="AI331" s="179"/>
      <c r="AJ331" s="179"/>
      <c r="AK331" s="179"/>
      <c r="AL331" s="179"/>
      <c r="AM331" s="179"/>
      <c r="AN331" s="179"/>
      <c r="AO331" s="179"/>
      <c r="AP331" s="179"/>
      <c r="AQ331" s="179"/>
      <c r="AR331" s="179"/>
      <c r="AS331" s="179"/>
      <c r="AT331" s="179"/>
      <c r="AU331" s="179"/>
      <c r="AV331" s="179"/>
      <c r="AW331" s="179"/>
      <c r="AX331" s="179"/>
      <c r="AY331" s="179"/>
      <c r="AZ331" s="179"/>
      <c r="BA331" s="179"/>
      <c r="BB331" s="179"/>
      <c r="BC331" s="179"/>
      <c r="BD331" s="179"/>
      <c r="BE331" s="179"/>
      <c r="BF331" s="179"/>
      <c r="BG331" s="179"/>
      <c r="BH331" s="179"/>
      <c r="BI331" s="179"/>
      <c r="BJ331" s="179"/>
      <c r="BK331" s="179"/>
    </row>
    <row r="332" spans="1:63" outlineLevel="1" x14ac:dyDescent="0.25">
      <c r="A332" s="143"/>
      <c r="B332" s="143"/>
      <c r="C332" s="143"/>
      <c r="D332" s="174" t="s">
        <v>5</v>
      </c>
      <c r="E332" s="143"/>
      <c r="F332" s="143"/>
      <c r="G332" s="143"/>
      <c r="H332" s="143"/>
      <c r="I332" s="143"/>
      <c r="J332" s="143"/>
      <c r="K332" s="143"/>
      <c r="L332" s="175">
        <v>0</v>
      </c>
      <c r="M332" s="175">
        <v>0</v>
      </c>
      <c r="N332" s="175">
        <v>0</v>
      </c>
      <c r="O332" s="175">
        <v>0</v>
      </c>
      <c r="P332" s="175">
        <v>0</v>
      </c>
      <c r="Q332" s="175">
        <v>0</v>
      </c>
      <c r="R332" s="143"/>
      <c r="S332" s="143"/>
      <c r="T332" s="143"/>
      <c r="U332" s="143"/>
      <c r="V332" s="143"/>
      <c r="W332" s="143"/>
      <c r="X332" s="143"/>
      <c r="Y332" s="143"/>
      <c r="Z332" s="143"/>
      <c r="AA332" s="179"/>
      <c r="AB332" s="179"/>
      <c r="AC332" s="179"/>
      <c r="AD332" s="179"/>
      <c r="AE332" s="179"/>
      <c r="AF332" s="179"/>
      <c r="AG332" s="179"/>
      <c r="AH332" s="179"/>
      <c r="AI332" s="179"/>
      <c r="AJ332" s="179"/>
      <c r="AK332" s="179"/>
      <c r="AL332" s="179"/>
      <c r="AM332" s="179"/>
      <c r="AN332" s="179"/>
      <c r="AO332" s="179"/>
      <c r="AP332" s="179"/>
      <c r="AQ332" s="179"/>
      <c r="AR332" s="179"/>
      <c r="AS332" s="179"/>
      <c r="AT332" s="179"/>
      <c r="AU332" s="179"/>
      <c r="AV332" s="179"/>
      <c r="AW332" s="179"/>
      <c r="AX332" s="179"/>
      <c r="AY332" s="179"/>
      <c r="AZ332" s="179"/>
      <c r="BA332" s="179"/>
      <c r="BB332" s="179"/>
      <c r="BC332" s="179"/>
      <c r="BD332" s="179"/>
      <c r="BE332" s="179"/>
      <c r="BF332" s="179"/>
      <c r="BG332" s="179"/>
      <c r="BH332" s="179"/>
      <c r="BI332" s="179"/>
      <c r="BJ332" s="179"/>
      <c r="BK332" s="179"/>
    </row>
    <row r="333" spans="1:63" outlineLevel="1" x14ac:dyDescent="0.25">
      <c r="A333" s="143"/>
      <c r="B333" s="143"/>
      <c r="C333" s="143"/>
      <c r="D333" s="174" t="s">
        <v>6</v>
      </c>
      <c r="E333" s="143"/>
      <c r="F333" s="143"/>
      <c r="G333" s="143"/>
      <c r="H333" s="143"/>
      <c r="I333" s="143"/>
      <c r="J333" s="143"/>
      <c r="K333" s="143"/>
      <c r="L333" s="175">
        <v>0</v>
      </c>
      <c r="M333" s="175">
        <v>0</v>
      </c>
      <c r="N333" s="175">
        <v>0</v>
      </c>
      <c r="O333" s="175">
        <v>0</v>
      </c>
      <c r="P333" s="175">
        <v>0</v>
      </c>
      <c r="Q333" s="175">
        <v>0</v>
      </c>
      <c r="R333" s="143"/>
      <c r="S333" s="143"/>
      <c r="T333" s="143"/>
      <c r="U333" s="143"/>
      <c r="V333" s="143"/>
      <c r="W333" s="143"/>
      <c r="X333" s="143"/>
      <c r="Y333" s="143"/>
      <c r="Z333" s="143"/>
      <c r="AA333" s="179"/>
      <c r="AB333" s="179"/>
      <c r="AC333" s="179"/>
      <c r="AD333" s="179"/>
      <c r="AE333" s="179"/>
      <c r="AF333" s="179"/>
      <c r="AG333" s="179"/>
      <c r="AH333" s="179"/>
      <c r="AI333" s="179"/>
      <c r="AJ333" s="179"/>
      <c r="AK333" s="179"/>
      <c r="AL333" s="179"/>
      <c r="AM333" s="179"/>
      <c r="AN333" s="179"/>
      <c r="AO333" s="179"/>
      <c r="AP333" s="179"/>
      <c r="AQ333" s="179"/>
      <c r="AR333" s="179"/>
      <c r="AS333" s="179"/>
      <c r="AT333" s="179"/>
      <c r="AU333" s="179"/>
      <c r="AV333" s="179"/>
      <c r="AW333" s="179"/>
      <c r="AX333" s="179"/>
      <c r="AY333" s="179"/>
      <c r="AZ333" s="179"/>
      <c r="BA333" s="179"/>
      <c r="BB333" s="179"/>
      <c r="BC333" s="179"/>
      <c r="BD333" s="179"/>
      <c r="BE333" s="179"/>
      <c r="BF333" s="179"/>
      <c r="BG333" s="179"/>
      <c r="BH333" s="179"/>
      <c r="BI333" s="179"/>
      <c r="BJ333" s="179"/>
      <c r="BK333" s="179"/>
    </row>
    <row r="334" spans="1:63" outlineLevel="1" x14ac:dyDescent="0.25">
      <c r="A334" s="143"/>
      <c r="B334" s="143"/>
      <c r="C334" s="143"/>
      <c r="D334" s="174" t="s">
        <v>7</v>
      </c>
      <c r="E334" s="143"/>
      <c r="F334" s="143"/>
      <c r="G334" s="143"/>
      <c r="H334" s="143"/>
      <c r="I334" s="143"/>
      <c r="J334" s="143"/>
      <c r="K334" s="143"/>
      <c r="L334" s="175">
        <v>0</v>
      </c>
      <c r="M334" s="175">
        <v>0</v>
      </c>
      <c r="N334" s="175">
        <v>0</v>
      </c>
      <c r="O334" s="175">
        <v>0</v>
      </c>
      <c r="P334" s="175">
        <v>0</v>
      </c>
      <c r="Q334" s="175">
        <v>0</v>
      </c>
      <c r="R334" s="143"/>
      <c r="S334" s="143"/>
      <c r="T334" s="143"/>
      <c r="U334" s="143"/>
      <c r="V334" s="143"/>
      <c r="W334" s="143"/>
      <c r="X334" s="143"/>
      <c r="Y334" s="143"/>
      <c r="Z334" s="143"/>
      <c r="AA334" s="179"/>
      <c r="AB334" s="179"/>
      <c r="AC334" s="179"/>
      <c r="AD334" s="179"/>
      <c r="AE334" s="179"/>
      <c r="AF334" s="179"/>
      <c r="AG334" s="179"/>
      <c r="AH334" s="179"/>
      <c r="AI334" s="179"/>
      <c r="AJ334" s="179"/>
      <c r="AK334" s="179"/>
      <c r="AL334" s="179"/>
      <c r="AM334" s="179"/>
      <c r="AN334" s="179"/>
      <c r="AO334" s="179"/>
      <c r="AP334" s="179"/>
      <c r="AQ334" s="179"/>
      <c r="AR334" s="179"/>
      <c r="AS334" s="179"/>
      <c r="AT334" s="179"/>
      <c r="AU334" s="179"/>
      <c r="AV334" s="179"/>
      <c r="AW334" s="179"/>
      <c r="AX334" s="179"/>
      <c r="AY334" s="179"/>
      <c r="AZ334" s="179"/>
      <c r="BA334" s="179"/>
      <c r="BB334" s="179"/>
      <c r="BC334" s="179"/>
      <c r="BD334" s="179"/>
      <c r="BE334" s="179"/>
      <c r="BF334" s="179"/>
      <c r="BG334" s="179"/>
      <c r="BH334" s="179"/>
      <c r="BI334" s="179"/>
      <c r="BJ334" s="179"/>
      <c r="BK334" s="179"/>
    </row>
    <row r="335" spans="1:63" outlineLevel="1" x14ac:dyDescent="0.25">
      <c r="A335" s="143"/>
      <c r="B335" s="143"/>
      <c r="C335" s="143"/>
      <c r="D335" s="174" t="s">
        <v>8</v>
      </c>
      <c r="E335" s="143"/>
      <c r="F335" s="143"/>
      <c r="G335" s="143"/>
      <c r="H335" s="143"/>
      <c r="I335" s="143"/>
      <c r="J335" s="143"/>
      <c r="K335" s="143"/>
      <c r="L335" s="175">
        <v>0</v>
      </c>
      <c r="M335" s="175">
        <v>0</v>
      </c>
      <c r="N335" s="175">
        <v>0</v>
      </c>
      <c r="O335" s="175">
        <v>0</v>
      </c>
      <c r="P335" s="175">
        <v>0</v>
      </c>
      <c r="Q335" s="175">
        <v>0</v>
      </c>
      <c r="R335" s="143"/>
      <c r="S335" s="143"/>
      <c r="T335" s="143"/>
      <c r="U335" s="143"/>
      <c r="V335" s="143"/>
      <c r="W335" s="143"/>
      <c r="X335" s="143"/>
      <c r="Y335" s="143"/>
      <c r="Z335" s="143"/>
      <c r="AA335" s="179"/>
      <c r="AB335" s="179"/>
      <c r="AC335" s="179"/>
      <c r="AD335" s="179"/>
      <c r="AE335" s="179"/>
      <c r="AF335" s="179"/>
      <c r="AG335" s="179"/>
      <c r="AH335" s="179"/>
      <c r="AI335" s="179"/>
      <c r="AJ335" s="179"/>
      <c r="AK335" s="179"/>
      <c r="AL335" s="179"/>
      <c r="AM335" s="179"/>
      <c r="AN335" s="179"/>
      <c r="AO335" s="179"/>
      <c r="AP335" s="179"/>
      <c r="AQ335" s="179"/>
      <c r="AR335" s="179"/>
      <c r="AS335" s="179"/>
      <c r="AT335" s="179"/>
      <c r="AU335" s="179"/>
      <c r="AV335" s="179"/>
      <c r="AW335" s="179"/>
      <c r="AX335" s="179"/>
      <c r="AY335" s="179"/>
      <c r="AZ335" s="179"/>
      <c r="BA335" s="179"/>
      <c r="BB335" s="179"/>
      <c r="BC335" s="179"/>
      <c r="BD335" s="179"/>
      <c r="BE335" s="179"/>
      <c r="BF335" s="179"/>
      <c r="BG335" s="179"/>
      <c r="BH335" s="179"/>
      <c r="BI335" s="179"/>
      <c r="BJ335" s="179"/>
      <c r="BK335" s="179"/>
    </row>
    <row r="336" spans="1:63" outlineLevel="1" x14ac:dyDescent="0.25">
      <c r="A336" s="143"/>
      <c r="B336" s="143"/>
      <c r="C336" s="143"/>
      <c r="D336" s="174" t="s">
        <v>14</v>
      </c>
      <c r="E336" s="143"/>
      <c r="F336" s="143"/>
      <c r="G336" s="143"/>
      <c r="H336" s="143"/>
      <c r="I336" s="143"/>
      <c r="J336" s="143"/>
      <c r="K336" s="143"/>
      <c r="L336" s="175">
        <v>0</v>
      </c>
      <c r="M336" s="175">
        <v>0</v>
      </c>
      <c r="N336" s="175">
        <v>0</v>
      </c>
      <c r="O336" s="175">
        <v>0</v>
      </c>
      <c r="P336" s="175">
        <v>0</v>
      </c>
      <c r="Q336" s="175">
        <v>0</v>
      </c>
      <c r="R336" s="143"/>
      <c r="S336" s="143"/>
      <c r="T336" s="143"/>
      <c r="U336" s="143"/>
      <c r="V336" s="143"/>
      <c r="W336" s="143"/>
      <c r="X336" s="143"/>
      <c r="Y336" s="143"/>
      <c r="Z336" s="143"/>
      <c r="AA336" s="179"/>
      <c r="AB336" s="179"/>
      <c r="AC336" s="179"/>
      <c r="AD336" s="179"/>
      <c r="AE336" s="179"/>
      <c r="AF336" s="179"/>
      <c r="AG336" s="179"/>
      <c r="AH336" s="179"/>
      <c r="AI336" s="179"/>
      <c r="AJ336" s="179"/>
      <c r="AK336" s="179"/>
      <c r="AL336" s="179"/>
      <c r="AM336" s="179"/>
      <c r="AN336" s="179"/>
      <c r="AO336" s="179"/>
      <c r="AP336" s="179"/>
      <c r="AQ336" s="179"/>
      <c r="AR336" s="179"/>
      <c r="AS336" s="179"/>
      <c r="AT336" s="179"/>
      <c r="AU336" s="179"/>
      <c r="AV336" s="179"/>
      <c r="AW336" s="179"/>
      <c r="AX336" s="179"/>
      <c r="AY336" s="179"/>
      <c r="AZ336" s="179"/>
      <c r="BA336" s="179"/>
      <c r="BB336" s="179"/>
      <c r="BC336" s="179"/>
      <c r="BD336" s="179"/>
      <c r="BE336" s="179"/>
      <c r="BF336" s="179"/>
      <c r="BG336" s="179"/>
      <c r="BH336" s="179"/>
      <c r="BI336" s="179"/>
      <c r="BJ336" s="179"/>
      <c r="BK336" s="179"/>
    </row>
    <row r="337" spans="1:63" outlineLevel="1" x14ac:dyDescent="0.25">
      <c r="A337" s="143"/>
      <c r="B337" s="143"/>
      <c r="C337" s="143"/>
      <c r="D337" s="174">
        <v>0</v>
      </c>
      <c r="E337" s="143"/>
      <c r="F337" s="143"/>
      <c r="G337" s="143"/>
      <c r="H337" s="143"/>
      <c r="I337" s="143"/>
      <c r="J337" s="143"/>
      <c r="K337" s="143"/>
      <c r="L337" s="175">
        <v>0</v>
      </c>
      <c r="M337" s="175">
        <v>0</v>
      </c>
      <c r="N337" s="175">
        <v>0</v>
      </c>
      <c r="O337" s="175">
        <v>0</v>
      </c>
      <c r="P337" s="175">
        <v>0</v>
      </c>
      <c r="Q337" s="175">
        <v>0</v>
      </c>
      <c r="R337" s="143"/>
      <c r="S337" s="143"/>
      <c r="T337" s="143"/>
      <c r="U337" s="143"/>
      <c r="V337" s="143"/>
      <c r="W337" s="143"/>
      <c r="X337" s="143"/>
      <c r="Y337" s="143"/>
      <c r="Z337" s="143"/>
      <c r="AA337" s="179"/>
      <c r="AB337" s="179"/>
      <c r="AC337" s="179"/>
      <c r="AD337" s="179"/>
      <c r="AE337" s="179"/>
      <c r="AF337" s="179"/>
      <c r="AG337" s="179"/>
      <c r="AH337" s="179"/>
      <c r="AI337" s="179"/>
      <c r="AJ337" s="179"/>
      <c r="AK337" s="179"/>
      <c r="AL337" s="179"/>
      <c r="AM337" s="179"/>
      <c r="AN337" s="179"/>
      <c r="AO337" s="179"/>
      <c r="AP337" s="179"/>
      <c r="AQ337" s="179"/>
      <c r="AR337" s="179"/>
      <c r="AS337" s="179"/>
      <c r="AT337" s="179"/>
      <c r="AU337" s="179"/>
      <c r="AV337" s="179"/>
      <c r="AW337" s="179"/>
      <c r="AX337" s="179"/>
      <c r="AY337" s="179"/>
      <c r="AZ337" s="179"/>
      <c r="BA337" s="179"/>
      <c r="BB337" s="179"/>
      <c r="BC337" s="179"/>
      <c r="BD337" s="179"/>
      <c r="BE337" s="179"/>
      <c r="BF337" s="179"/>
      <c r="BG337" s="179"/>
      <c r="BH337" s="179"/>
      <c r="BI337" s="179"/>
      <c r="BJ337" s="179"/>
      <c r="BK337" s="179"/>
    </row>
    <row r="338" spans="1:63" outlineLevel="1" x14ac:dyDescent="0.25">
      <c r="A338" s="143"/>
      <c r="B338" s="143"/>
      <c r="C338" s="143"/>
      <c r="D338" s="174">
        <v>0</v>
      </c>
      <c r="E338" s="143"/>
      <c r="F338" s="143"/>
      <c r="G338" s="143"/>
      <c r="H338" s="143"/>
      <c r="I338" s="143"/>
      <c r="J338" s="143"/>
      <c r="K338" s="143"/>
      <c r="L338" s="175">
        <v>0</v>
      </c>
      <c r="M338" s="175">
        <v>0</v>
      </c>
      <c r="N338" s="175">
        <v>0</v>
      </c>
      <c r="O338" s="175">
        <v>0</v>
      </c>
      <c r="P338" s="175">
        <v>0</v>
      </c>
      <c r="Q338" s="175">
        <v>0</v>
      </c>
      <c r="R338" s="143"/>
      <c r="S338" s="143"/>
      <c r="T338" s="143"/>
      <c r="U338" s="143"/>
      <c r="V338" s="143"/>
      <c r="W338" s="143"/>
      <c r="X338" s="143"/>
      <c r="Y338" s="143"/>
      <c r="Z338" s="143"/>
      <c r="AA338" s="179"/>
      <c r="AB338" s="179"/>
      <c r="AC338" s="179"/>
      <c r="AD338" s="179"/>
      <c r="AE338" s="179"/>
      <c r="AF338" s="179"/>
      <c r="AG338" s="179"/>
      <c r="AH338" s="179"/>
      <c r="AI338" s="179"/>
      <c r="AJ338" s="179"/>
      <c r="AK338" s="179"/>
      <c r="AL338" s="179"/>
      <c r="AM338" s="179"/>
      <c r="AN338" s="179"/>
      <c r="AO338" s="179"/>
      <c r="AP338" s="179"/>
      <c r="AQ338" s="179"/>
      <c r="AR338" s="179"/>
      <c r="AS338" s="179"/>
      <c r="AT338" s="179"/>
      <c r="AU338" s="179"/>
      <c r="AV338" s="179"/>
      <c r="AW338" s="179"/>
      <c r="AX338" s="179"/>
      <c r="AY338" s="179"/>
      <c r="AZ338" s="179"/>
      <c r="BA338" s="179"/>
      <c r="BB338" s="179"/>
      <c r="BC338" s="179"/>
      <c r="BD338" s="179"/>
      <c r="BE338" s="179"/>
      <c r="BF338" s="179"/>
      <c r="BG338" s="179"/>
      <c r="BH338" s="179"/>
      <c r="BI338" s="179"/>
      <c r="BJ338" s="179"/>
      <c r="BK338" s="179"/>
    </row>
    <row r="339" spans="1:63" outlineLevel="1" x14ac:dyDescent="0.25">
      <c r="A339" s="143"/>
      <c r="B339" s="143"/>
      <c r="C339" s="143"/>
      <c r="D339" s="174">
        <v>0</v>
      </c>
      <c r="E339" s="143"/>
      <c r="F339" s="143"/>
      <c r="G339" s="143"/>
      <c r="H339" s="143"/>
      <c r="I339" s="143"/>
      <c r="J339" s="143"/>
      <c r="K339" s="143"/>
      <c r="L339" s="175">
        <v>0</v>
      </c>
      <c r="M339" s="175">
        <v>0</v>
      </c>
      <c r="N339" s="175">
        <v>0</v>
      </c>
      <c r="O339" s="175">
        <v>0</v>
      </c>
      <c r="P339" s="175">
        <v>0</v>
      </c>
      <c r="Q339" s="175">
        <v>0</v>
      </c>
      <c r="R339" s="143"/>
      <c r="S339" s="143"/>
      <c r="T339" s="143"/>
      <c r="U339" s="143"/>
      <c r="V339" s="143"/>
      <c r="W339" s="143"/>
      <c r="X339" s="143"/>
      <c r="Y339" s="143"/>
      <c r="Z339" s="143"/>
      <c r="AA339" s="179"/>
      <c r="AB339" s="179"/>
      <c r="AC339" s="179"/>
      <c r="AD339" s="179"/>
      <c r="AE339" s="179"/>
      <c r="AF339" s="179"/>
      <c r="AG339" s="179"/>
      <c r="AH339" s="179"/>
      <c r="AI339" s="179"/>
      <c r="AJ339" s="179"/>
      <c r="AK339" s="179"/>
      <c r="AL339" s="179"/>
      <c r="AM339" s="179"/>
      <c r="AN339" s="179"/>
      <c r="AO339" s="179"/>
      <c r="AP339" s="179"/>
      <c r="AQ339" s="179"/>
      <c r="AR339" s="179"/>
      <c r="AS339" s="179"/>
      <c r="AT339" s="179"/>
      <c r="AU339" s="179"/>
      <c r="AV339" s="179"/>
      <c r="AW339" s="179"/>
      <c r="AX339" s="179"/>
      <c r="AY339" s="179"/>
      <c r="AZ339" s="179"/>
      <c r="BA339" s="179"/>
      <c r="BB339" s="179"/>
      <c r="BC339" s="179"/>
      <c r="BD339" s="179"/>
      <c r="BE339" s="179"/>
      <c r="BF339" s="179"/>
      <c r="BG339" s="179"/>
      <c r="BH339" s="179"/>
      <c r="BI339" s="179"/>
      <c r="BJ339" s="179"/>
      <c r="BK339" s="179"/>
    </row>
    <row r="340" spans="1:63" outlineLevel="1" x14ac:dyDescent="0.25">
      <c r="A340" s="143"/>
      <c r="B340" s="143"/>
      <c r="C340" s="143"/>
      <c r="D340" s="174">
        <v>0</v>
      </c>
      <c r="E340" s="143"/>
      <c r="F340" s="143"/>
      <c r="G340" s="143"/>
      <c r="H340" s="143"/>
      <c r="I340" s="143"/>
      <c r="J340" s="143"/>
      <c r="K340" s="143"/>
      <c r="L340" s="175">
        <v>0</v>
      </c>
      <c r="M340" s="175">
        <v>0</v>
      </c>
      <c r="N340" s="175">
        <v>0</v>
      </c>
      <c r="O340" s="175">
        <v>0</v>
      </c>
      <c r="P340" s="175">
        <v>0</v>
      </c>
      <c r="Q340" s="175">
        <v>0</v>
      </c>
      <c r="R340" s="143"/>
      <c r="S340" s="143"/>
      <c r="T340" s="143"/>
      <c r="U340" s="143"/>
      <c r="V340" s="143"/>
      <c r="W340" s="143"/>
      <c r="X340" s="143"/>
      <c r="Y340" s="143"/>
      <c r="Z340" s="143"/>
      <c r="AA340" s="179"/>
      <c r="AB340" s="179"/>
      <c r="AC340" s="179"/>
      <c r="AD340" s="179"/>
      <c r="AE340" s="179"/>
      <c r="AF340" s="179"/>
      <c r="AG340" s="179"/>
      <c r="AH340" s="179"/>
      <c r="AI340" s="179"/>
      <c r="AJ340" s="179"/>
      <c r="AK340" s="179"/>
      <c r="AL340" s="179"/>
      <c r="AM340" s="179"/>
      <c r="AN340" s="179"/>
      <c r="AO340" s="179"/>
      <c r="AP340" s="179"/>
      <c r="AQ340" s="179"/>
      <c r="AR340" s="179"/>
      <c r="AS340" s="179"/>
      <c r="AT340" s="179"/>
      <c r="AU340" s="179"/>
      <c r="AV340" s="179"/>
      <c r="AW340" s="179"/>
      <c r="AX340" s="179"/>
      <c r="AY340" s="179"/>
      <c r="AZ340" s="179"/>
      <c r="BA340" s="179"/>
      <c r="BB340" s="179"/>
      <c r="BC340" s="179"/>
      <c r="BD340" s="179"/>
      <c r="BE340" s="179"/>
      <c r="BF340" s="179"/>
      <c r="BG340" s="179"/>
      <c r="BH340" s="179"/>
      <c r="BI340" s="179"/>
      <c r="BJ340" s="179"/>
      <c r="BK340" s="179"/>
    </row>
    <row r="341" spans="1:63" outlineLevel="1" x14ac:dyDescent="0.25">
      <c r="A341" s="143"/>
      <c r="B341" s="143"/>
      <c r="C341" s="143"/>
      <c r="D341" s="174">
        <v>0</v>
      </c>
      <c r="E341" s="143"/>
      <c r="F341" s="143"/>
      <c r="G341" s="143"/>
      <c r="H341" s="143"/>
      <c r="I341" s="143"/>
      <c r="J341" s="143"/>
      <c r="K341" s="143"/>
      <c r="L341" s="175">
        <v>0</v>
      </c>
      <c r="M341" s="175">
        <v>0</v>
      </c>
      <c r="N341" s="175">
        <v>0</v>
      </c>
      <c r="O341" s="175">
        <v>0</v>
      </c>
      <c r="P341" s="175">
        <v>0</v>
      </c>
      <c r="Q341" s="175">
        <v>0</v>
      </c>
      <c r="R341" s="143"/>
      <c r="S341" s="143"/>
      <c r="T341" s="143"/>
      <c r="U341" s="143"/>
      <c r="V341" s="143"/>
      <c r="W341" s="143"/>
      <c r="X341" s="143"/>
      <c r="Y341" s="143"/>
      <c r="Z341" s="143"/>
      <c r="AA341" s="179"/>
      <c r="AB341" s="179"/>
      <c r="AC341" s="179"/>
      <c r="AD341" s="179"/>
      <c r="AE341" s="179"/>
      <c r="AF341" s="179"/>
      <c r="AG341" s="179"/>
      <c r="AH341" s="179"/>
      <c r="AI341" s="179"/>
      <c r="AJ341" s="179"/>
      <c r="AK341" s="179"/>
      <c r="AL341" s="179"/>
      <c r="AM341" s="179"/>
      <c r="AN341" s="179"/>
      <c r="AO341" s="179"/>
      <c r="AP341" s="179"/>
      <c r="AQ341" s="179"/>
      <c r="AR341" s="179"/>
      <c r="AS341" s="179"/>
      <c r="AT341" s="179"/>
      <c r="AU341" s="179"/>
      <c r="AV341" s="179"/>
      <c r="AW341" s="179"/>
      <c r="AX341" s="179"/>
      <c r="AY341" s="179"/>
      <c r="AZ341" s="179"/>
      <c r="BA341" s="179"/>
      <c r="BB341" s="179"/>
      <c r="BC341" s="179"/>
      <c r="BD341" s="179"/>
      <c r="BE341" s="179"/>
      <c r="BF341" s="179"/>
      <c r="BG341" s="179"/>
      <c r="BH341" s="179"/>
      <c r="BI341" s="179"/>
      <c r="BJ341" s="179"/>
      <c r="BK341" s="179"/>
    </row>
    <row r="342" spans="1:63" outlineLevel="1" x14ac:dyDescent="0.25">
      <c r="A342" s="143"/>
      <c r="B342" s="143"/>
      <c r="C342" s="143"/>
      <c r="D342" s="174">
        <v>0</v>
      </c>
      <c r="E342" s="143"/>
      <c r="F342" s="143"/>
      <c r="G342" s="143"/>
      <c r="H342" s="143"/>
      <c r="I342" s="143"/>
      <c r="J342" s="143"/>
      <c r="K342" s="143"/>
      <c r="L342" s="175">
        <v>0</v>
      </c>
      <c r="M342" s="175">
        <v>0</v>
      </c>
      <c r="N342" s="175">
        <v>0</v>
      </c>
      <c r="O342" s="175">
        <v>0</v>
      </c>
      <c r="P342" s="175">
        <v>0</v>
      </c>
      <c r="Q342" s="175">
        <v>0</v>
      </c>
      <c r="R342" s="143"/>
      <c r="S342" s="143"/>
      <c r="T342" s="143"/>
      <c r="U342" s="143"/>
      <c r="V342" s="143"/>
      <c r="W342" s="143"/>
      <c r="X342" s="143"/>
      <c r="Y342" s="143"/>
      <c r="Z342" s="143"/>
      <c r="AA342" s="179"/>
      <c r="AB342" s="179"/>
      <c r="AC342" s="179"/>
      <c r="AD342" s="179"/>
      <c r="AE342" s="179"/>
      <c r="AF342" s="179"/>
      <c r="AG342" s="179"/>
      <c r="AH342" s="179"/>
      <c r="AI342" s="179"/>
      <c r="AJ342" s="179"/>
      <c r="AK342" s="179"/>
      <c r="AL342" s="179"/>
      <c r="AM342" s="179"/>
      <c r="AN342" s="179"/>
      <c r="AO342" s="179"/>
      <c r="AP342" s="179"/>
      <c r="AQ342" s="179"/>
      <c r="AR342" s="179"/>
      <c r="AS342" s="179"/>
      <c r="AT342" s="179"/>
      <c r="AU342" s="179"/>
      <c r="AV342" s="179"/>
      <c r="AW342" s="179"/>
      <c r="AX342" s="179"/>
      <c r="AY342" s="179"/>
      <c r="AZ342" s="179"/>
      <c r="BA342" s="179"/>
      <c r="BB342" s="179"/>
      <c r="BC342" s="179"/>
      <c r="BD342" s="179"/>
      <c r="BE342" s="179"/>
      <c r="BF342" s="179"/>
      <c r="BG342" s="179"/>
      <c r="BH342" s="179"/>
      <c r="BI342" s="179"/>
      <c r="BJ342" s="179"/>
      <c r="BK342" s="179"/>
    </row>
    <row r="343" spans="1:63" outlineLevel="1" x14ac:dyDescent="0.25">
      <c r="A343" s="143"/>
      <c r="B343" s="143"/>
      <c r="C343" s="143"/>
      <c r="D343" s="174">
        <v>0</v>
      </c>
      <c r="E343" s="143"/>
      <c r="F343" s="143"/>
      <c r="G343" s="143"/>
      <c r="H343" s="143"/>
      <c r="I343" s="143"/>
      <c r="J343" s="143"/>
      <c r="K343" s="143"/>
      <c r="L343" s="175">
        <v>0</v>
      </c>
      <c r="M343" s="175">
        <v>0</v>
      </c>
      <c r="N343" s="175">
        <v>0</v>
      </c>
      <c r="O343" s="175">
        <v>0</v>
      </c>
      <c r="P343" s="175">
        <v>0</v>
      </c>
      <c r="Q343" s="175">
        <v>0</v>
      </c>
      <c r="R343" s="143"/>
      <c r="S343" s="143"/>
      <c r="T343" s="143"/>
      <c r="U343" s="143"/>
      <c r="V343" s="143"/>
      <c r="W343" s="143"/>
      <c r="X343" s="143"/>
      <c r="Y343" s="143"/>
      <c r="Z343" s="143"/>
      <c r="AA343" s="179"/>
      <c r="AB343" s="179"/>
      <c r="AC343" s="179"/>
      <c r="AD343" s="179"/>
      <c r="AE343" s="179"/>
      <c r="AF343" s="179"/>
      <c r="AG343" s="179"/>
      <c r="AH343" s="179"/>
      <c r="AI343" s="179"/>
      <c r="AJ343" s="179"/>
      <c r="AK343" s="179"/>
      <c r="AL343" s="179"/>
      <c r="AM343" s="179"/>
      <c r="AN343" s="179"/>
      <c r="AO343" s="179"/>
      <c r="AP343" s="179"/>
      <c r="AQ343" s="179"/>
      <c r="AR343" s="179"/>
      <c r="AS343" s="179"/>
      <c r="AT343" s="179"/>
      <c r="AU343" s="179"/>
      <c r="AV343" s="179"/>
      <c r="AW343" s="179"/>
      <c r="AX343" s="179"/>
      <c r="AY343" s="179"/>
      <c r="AZ343" s="179"/>
      <c r="BA343" s="179"/>
      <c r="BB343" s="179"/>
      <c r="BC343" s="179"/>
      <c r="BD343" s="179"/>
      <c r="BE343" s="179"/>
      <c r="BF343" s="179"/>
      <c r="BG343" s="179"/>
      <c r="BH343" s="179"/>
      <c r="BI343" s="179"/>
      <c r="BJ343" s="179"/>
      <c r="BK343" s="179"/>
    </row>
    <row r="344" spans="1:63" outlineLevel="1" x14ac:dyDescent="0.25">
      <c r="A344" s="143"/>
      <c r="B344" s="143"/>
      <c r="C344" s="143"/>
      <c r="D344" s="174">
        <v>0</v>
      </c>
      <c r="E344" s="143"/>
      <c r="F344" s="143"/>
      <c r="G344" s="143"/>
      <c r="H344" s="143"/>
      <c r="I344" s="143"/>
      <c r="J344" s="143"/>
      <c r="K344" s="143"/>
      <c r="L344" s="175">
        <v>0</v>
      </c>
      <c r="M344" s="175">
        <v>0</v>
      </c>
      <c r="N344" s="175">
        <v>0</v>
      </c>
      <c r="O344" s="175">
        <v>0</v>
      </c>
      <c r="P344" s="175">
        <v>0</v>
      </c>
      <c r="Q344" s="175">
        <v>0</v>
      </c>
      <c r="R344" s="143"/>
      <c r="S344" s="143"/>
      <c r="T344" s="143"/>
      <c r="U344" s="143"/>
      <c r="V344" s="143"/>
      <c r="W344" s="143"/>
      <c r="X344" s="143"/>
      <c r="Y344" s="143"/>
      <c r="Z344" s="143"/>
      <c r="AA344" s="179"/>
      <c r="AB344" s="179"/>
      <c r="AC344" s="179"/>
      <c r="AD344" s="179"/>
      <c r="AE344" s="179"/>
      <c r="AF344" s="179"/>
      <c r="AG344" s="179"/>
      <c r="AH344" s="179"/>
      <c r="AI344" s="179"/>
      <c r="AJ344" s="179"/>
      <c r="AK344" s="179"/>
      <c r="AL344" s="179"/>
      <c r="AM344" s="179"/>
      <c r="AN344" s="179"/>
      <c r="AO344" s="179"/>
      <c r="AP344" s="179"/>
      <c r="AQ344" s="179"/>
      <c r="AR344" s="179"/>
      <c r="AS344" s="179"/>
      <c r="AT344" s="179"/>
      <c r="AU344" s="179"/>
      <c r="AV344" s="179"/>
      <c r="AW344" s="179"/>
      <c r="AX344" s="179"/>
      <c r="AY344" s="179"/>
      <c r="AZ344" s="179"/>
      <c r="BA344" s="179"/>
      <c r="BB344" s="179"/>
      <c r="BC344" s="179"/>
      <c r="BD344" s="179"/>
      <c r="BE344" s="179"/>
      <c r="BF344" s="179"/>
      <c r="BG344" s="179"/>
      <c r="BH344" s="179"/>
      <c r="BI344" s="179"/>
      <c r="BJ344" s="179"/>
      <c r="BK344" s="179"/>
    </row>
    <row r="345" spans="1:63" outlineLevel="1" x14ac:dyDescent="0.25">
      <c r="A345" s="143"/>
      <c r="B345" s="143"/>
      <c r="C345" s="143"/>
      <c r="D345" s="174">
        <v>0</v>
      </c>
      <c r="E345" s="143"/>
      <c r="F345" s="143"/>
      <c r="G345" s="143"/>
      <c r="H345" s="143"/>
      <c r="I345" s="143"/>
      <c r="J345" s="143"/>
      <c r="K345" s="143"/>
      <c r="L345" s="175">
        <v>0</v>
      </c>
      <c r="M345" s="175">
        <v>0</v>
      </c>
      <c r="N345" s="175">
        <v>0</v>
      </c>
      <c r="O345" s="175">
        <v>0</v>
      </c>
      <c r="P345" s="175">
        <v>0</v>
      </c>
      <c r="Q345" s="175">
        <v>0</v>
      </c>
      <c r="R345" s="143"/>
      <c r="S345" s="143"/>
      <c r="T345" s="143"/>
      <c r="U345" s="143"/>
      <c r="V345" s="143"/>
      <c r="W345" s="143"/>
      <c r="X345" s="143"/>
      <c r="Y345" s="143"/>
      <c r="Z345" s="143"/>
      <c r="AA345" s="179"/>
      <c r="AB345" s="179"/>
      <c r="AC345" s="179"/>
      <c r="AD345" s="179"/>
      <c r="AE345" s="179"/>
      <c r="AF345" s="179"/>
      <c r="AG345" s="179"/>
      <c r="AH345" s="179"/>
      <c r="AI345" s="179"/>
      <c r="AJ345" s="179"/>
      <c r="AK345" s="179"/>
      <c r="AL345" s="179"/>
      <c r="AM345" s="179"/>
      <c r="AN345" s="179"/>
      <c r="AO345" s="179"/>
      <c r="AP345" s="179"/>
      <c r="AQ345" s="179"/>
      <c r="AR345" s="179"/>
      <c r="AS345" s="179"/>
      <c r="AT345" s="179"/>
      <c r="AU345" s="179"/>
      <c r="AV345" s="179"/>
      <c r="AW345" s="179"/>
      <c r="AX345" s="179"/>
      <c r="AY345" s="179"/>
      <c r="AZ345" s="179"/>
      <c r="BA345" s="179"/>
      <c r="BB345" s="179"/>
      <c r="BC345" s="179"/>
      <c r="BD345" s="179"/>
      <c r="BE345" s="179"/>
      <c r="BF345" s="179"/>
      <c r="BG345" s="179"/>
      <c r="BH345" s="179"/>
      <c r="BI345" s="179"/>
      <c r="BJ345" s="179"/>
      <c r="BK345" s="179"/>
    </row>
    <row r="346" spans="1:63" outlineLevel="1" x14ac:dyDescent="0.25">
      <c r="A346" s="143"/>
      <c r="B346" s="143"/>
      <c r="C346" s="143"/>
      <c r="D346" s="174">
        <v>0</v>
      </c>
      <c r="E346" s="143"/>
      <c r="F346" s="143"/>
      <c r="G346" s="143"/>
      <c r="H346" s="143"/>
      <c r="I346" s="143"/>
      <c r="J346" s="143"/>
      <c r="K346" s="143"/>
      <c r="L346" s="175">
        <v>0</v>
      </c>
      <c r="M346" s="175">
        <v>0</v>
      </c>
      <c r="N346" s="175">
        <v>0</v>
      </c>
      <c r="O346" s="175">
        <v>0</v>
      </c>
      <c r="P346" s="175">
        <v>0</v>
      </c>
      <c r="Q346" s="175">
        <v>0</v>
      </c>
      <c r="R346" s="143"/>
      <c r="S346" s="143"/>
      <c r="T346" s="143"/>
      <c r="U346" s="143"/>
      <c r="V346" s="143"/>
      <c r="W346" s="143"/>
      <c r="X346" s="143"/>
      <c r="Y346" s="143"/>
      <c r="Z346" s="143"/>
      <c r="AA346" s="179"/>
      <c r="AB346" s="179"/>
      <c r="AC346" s="179"/>
      <c r="AD346" s="179"/>
      <c r="AE346" s="179"/>
      <c r="AF346" s="179"/>
      <c r="AG346" s="179"/>
      <c r="AH346" s="179"/>
      <c r="AI346" s="179"/>
      <c r="AJ346" s="179"/>
      <c r="AK346" s="179"/>
      <c r="AL346" s="179"/>
      <c r="AM346" s="179"/>
      <c r="AN346" s="179"/>
      <c r="AO346" s="179"/>
      <c r="AP346" s="179"/>
      <c r="AQ346" s="179"/>
      <c r="AR346" s="179"/>
      <c r="AS346" s="179"/>
      <c r="AT346" s="179"/>
      <c r="AU346" s="179"/>
      <c r="AV346" s="179"/>
      <c r="AW346" s="179"/>
      <c r="AX346" s="179"/>
      <c r="AY346" s="179"/>
      <c r="AZ346" s="179"/>
      <c r="BA346" s="179"/>
      <c r="BB346" s="179"/>
      <c r="BC346" s="179"/>
      <c r="BD346" s="179"/>
      <c r="BE346" s="179"/>
      <c r="BF346" s="179"/>
      <c r="BG346" s="179"/>
      <c r="BH346" s="179"/>
      <c r="BI346" s="179"/>
      <c r="BJ346" s="179"/>
      <c r="BK346" s="179"/>
    </row>
    <row r="347" spans="1:63" outlineLevel="1" x14ac:dyDescent="0.25">
      <c r="A347" s="143"/>
      <c r="B347" s="143"/>
      <c r="C347" s="143"/>
      <c r="D347" s="174">
        <v>0</v>
      </c>
      <c r="E347" s="143"/>
      <c r="F347" s="143"/>
      <c r="G347" s="143"/>
      <c r="H347" s="143"/>
      <c r="I347" s="143"/>
      <c r="J347" s="143"/>
      <c r="K347" s="143"/>
      <c r="L347" s="175">
        <v>0</v>
      </c>
      <c r="M347" s="175">
        <v>0</v>
      </c>
      <c r="N347" s="175">
        <v>0</v>
      </c>
      <c r="O347" s="175">
        <v>0</v>
      </c>
      <c r="P347" s="175">
        <v>0</v>
      </c>
      <c r="Q347" s="175">
        <v>0</v>
      </c>
      <c r="R347" s="143"/>
      <c r="S347" s="143"/>
      <c r="T347" s="143"/>
      <c r="U347" s="143"/>
      <c r="V347" s="143"/>
      <c r="W347" s="143"/>
      <c r="X347" s="143"/>
      <c r="Y347" s="143"/>
      <c r="Z347" s="143"/>
      <c r="AA347" s="179"/>
      <c r="AB347" s="179"/>
      <c r="AC347" s="179"/>
      <c r="AD347" s="179"/>
      <c r="AE347" s="179"/>
      <c r="AF347" s="179"/>
      <c r="AG347" s="179"/>
      <c r="AH347" s="179"/>
      <c r="AI347" s="179"/>
      <c r="AJ347" s="179"/>
      <c r="AK347" s="179"/>
      <c r="AL347" s="179"/>
      <c r="AM347" s="179"/>
      <c r="AN347" s="179"/>
      <c r="AO347" s="179"/>
      <c r="AP347" s="179"/>
      <c r="AQ347" s="179"/>
      <c r="AR347" s="179"/>
      <c r="AS347" s="179"/>
      <c r="AT347" s="179"/>
      <c r="AU347" s="179"/>
      <c r="AV347" s="179"/>
      <c r="AW347" s="179"/>
      <c r="AX347" s="179"/>
      <c r="AY347" s="179"/>
      <c r="AZ347" s="179"/>
      <c r="BA347" s="179"/>
      <c r="BB347" s="179"/>
      <c r="BC347" s="179"/>
      <c r="BD347" s="179"/>
      <c r="BE347" s="179"/>
      <c r="BF347" s="179"/>
      <c r="BG347" s="179"/>
      <c r="BH347" s="179"/>
      <c r="BI347" s="179"/>
      <c r="BJ347" s="179"/>
      <c r="BK347" s="179"/>
    </row>
    <row r="348" spans="1:63" outlineLevel="1" x14ac:dyDescent="0.25">
      <c r="A348" s="143"/>
      <c r="B348" s="143"/>
      <c r="C348" s="143"/>
      <c r="D348" s="174">
        <v>0</v>
      </c>
      <c r="E348" s="143"/>
      <c r="F348" s="143"/>
      <c r="G348" s="143"/>
      <c r="H348" s="143"/>
      <c r="I348" s="143"/>
      <c r="J348" s="143"/>
      <c r="K348" s="143"/>
      <c r="L348" s="175">
        <v>0</v>
      </c>
      <c r="M348" s="175">
        <v>0</v>
      </c>
      <c r="N348" s="175">
        <v>0</v>
      </c>
      <c r="O348" s="175">
        <v>0</v>
      </c>
      <c r="P348" s="175">
        <v>0</v>
      </c>
      <c r="Q348" s="175">
        <v>0</v>
      </c>
      <c r="R348" s="143"/>
      <c r="S348" s="143"/>
      <c r="T348" s="143"/>
      <c r="U348" s="143"/>
      <c r="V348" s="143"/>
      <c r="W348" s="143"/>
      <c r="X348" s="143"/>
      <c r="Y348" s="143"/>
      <c r="Z348" s="143"/>
      <c r="AA348" s="179"/>
      <c r="AB348" s="179"/>
      <c r="AC348" s="179"/>
      <c r="AD348" s="179"/>
      <c r="AE348" s="179"/>
      <c r="AF348" s="179"/>
      <c r="AG348" s="179"/>
      <c r="AH348" s="179"/>
      <c r="AI348" s="179"/>
      <c r="AJ348" s="179"/>
      <c r="AK348" s="179"/>
      <c r="AL348" s="179"/>
      <c r="AM348" s="179"/>
      <c r="AN348" s="179"/>
      <c r="AO348" s="179"/>
      <c r="AP348" s="179"/>
      <c r="AQ348" s="179"/>
      <c r="AR348" s="179"/>
      <c r="AS348" s="179"/>
      <c r="AT348" s="179"/>
      <c r="AU348" s="179"/>
      <c r="AV348" s="179"/>
      <c r="AW348" s="179"/>
      <c r="AX348" s="179"/>
      <c r="AY348" s="179"/>
      <c r="AZ348" s="179"/>
      <c r="BA348" s="179"/>
      <c r="BB348" s="179"/>
      <c r="BC348" s="179"/>
      <c r="BD348" s="179"/>
      <c r="BE348" s="179"/>
      <c r="BF348" s="179"/>
      <c r="BG348" s="179"/>
      <c r="BH348" s="179"/>
      <c r="BI348" s="179"/>
      <c r="BJ348" s="179"/>
      <c r="BK348" s="179"/>
    </row>
    <row r="349" spans="1:63" outlineLevel="1" x14ac:dyDescent="0.25">
      <c r="A349" s="143"/>
      <c r="B349" s="143"/>
      <c r="C349" s="143"/>
      <c r="D349" s="174">
        <v>0</v>
      </c>
      <c r="E349" s="143"/>
      <c r="F349" s="143"/>
      <c r="G349" s="143"/>
      <c r="H349" s="143"/>
      <c r="I349" s="143"/>
      <c r="J349" s="143"/>
      <c r="K349" s="143"/>
      <c r="L349" s="175">
        <v>0</v>
      </c>
      <c r="M349" s="175">
        <v>0</v>
      </c>
      <c r="N349" s="175">
        <v>0</v>
      </c>
      <c r="O349" s="175">
        <v>0</v>
      </c>
      <c r="P349" s="175">
        <v>0</v>
      </c>
      <c r="Q349" s="175">
        <v>0</v>
      </c>
      <c r="R349" s="143"/>
      <c r="S349" s="143"/>
      <c r="T349" s="143"/>
      <c r="U349" s="143"/>
      <c r="V349" s="143"/>
      <c r="W349" s="143"/>
      <c r="X349" s="143"/>
      <c r="Y349" s="143"/>
      <c r="Z349" s="143"/>
      <c r="AA349" s="179"/>
      <c r="AB349" s="179"/>
      <c r="AC349" s="179"/>
      <c r="AD349" s="179"/>
      <c r="AE349" s="179"/>
      <c r="AF349" s="179"/>
      <c r="AG349" s="179"/>
      <c r="AH349" s="179"/>
      <c r="AI349" s="179"/>
      <c r="AJ349" s="179"/>
      <c r="AK349" s="179"/>
      <c r="AL349" s="179"/>
      <c r="AM349" s="179"/>
      <c r="AN349" s="179"/>
      <c r="AO349" s="179"/>
      <c r="AP349" s="179"/>
      <c r="AQ349" s="179"/>
      <c r="AR349" s="179"/>
      <c r="AS349" s="179"/>
      <c r="AT349" s="179"/>
      <c r="AU349" s="179"/>
      <c r="AV349" s="179"/>
      <c r="AW349" s="179"/>
      <c r="AX349" s="179"/>
      <c r="AY349" s="179"/>
      <c r="AZ349" s="179"/>
      <c r="BA349" s="179"/>
      <c r="BB349" s="179"/>
      <c r="BC349" s="179"/>
      <c r="BD349" s="179"/>
      <c r="BE349" s="179"/>
      <c r="BF349" s="179"/>
      <c r="BG349" s="179"/>
      <c r="BH349" s="179"/>
      <c r="BI349" s="179"/>
      <c r="BJ349" s="179"/>
      <c r="BK349" s="179"/>
    </row>
    <row r="350" spans="1:63" outlineLevel="1" x14ac:dyDescent="0.25">
      <c r="A350" s="143"/>
      <c r="B350" s="143"/>
      <c r="C350" s="143"/>
      <c r="D350" s="174">
        <v>0</v>
      </c>
      <c r="E350" s="143"/>
      <c r="F350" s="143"/>
      <c r="G350" s="143"/>
      <c r="H350" s="143"/>
      <c r="I350" s="143"/>
      <c r="J350" s="143"/>
      <c r="K350" s="143"/>
      <c r="L350" s="175">
        <v>0</v>
      </c>
      <c r="M350" s="175">
        <v>0</v>
      </c>
      <c r="N350" s="175">
        <v>0</v>
      </c>
      <c r="O350" s="175">
        <v>0</v>
      </c>
      <c r="P350" s="175">
        <v>0</v>
      </c>
      <c r="Q350" s="175">
        <v>0</v>
      </c>
      <c r="R350" s="143"/>
      <c r="S350" s="143"/>
      <c r="T350" s="143"/>
      <c r="U350" s="143"/>
      <c r="V350" s="143"/>
      <c r="W350" s="143"/>
      <c r="X350" s="143"/>
      <c r="Y350" s="143"/>
      <c r="Z350" s="143"/>
      <c r="AA350" s="179"/>
      <c r="AB350" s="179"/>
      <c r="AC350" s="179"/>
      <c r="AD350" s="179"/>
      <c r="AE350" s="179"/>
      <c r="AF350" s="179"/>
      <c r="AG350" s="179"/>
      <c r="AH350" s="179"/>
      <c r="AI350" s="179"/>
      <c r="AJ350" s="179"/>
      <c r="AK350" s="179"/>
      <c r="AL350" s="179"/>
      <c r="AM350" s="179"/>
      <c r="AN350" s="179"/>
      <c r="AO350" s="179"/>
      <c r="AP350" s="179"/>
      <c r="AQ350" s="179"/>
      <c r="AR350" s="179"/>
      <c r="AS350" s="179"/>
      <c r="AT350" s="179"/>
      <c r="AU350" s="179"/>
      <c r="AV350" s="179"/>
      <c r="AW350" s="179"/>
      <c r="AX350" s="179"/>
      <c r="AY350" s="179"/>
      <c r="AZ350" s="179"/>
      <c r="BA350" s="179"/>
      <c r="BB350" s="179"/>
      <c r="BC350" s="179"/>
      <c r="BD350" s="179"/>
      <c r="BE350" s="179"/>
      <c r="BF350" s="179"/>
      <c r="BG350" s="179"/>
      <c r="BH350" s="179"/>
      <c r="BI350" s="179"/>
      <c r="BJ350" s="179"/>
      <c r="BK350" s="179"/>
    </row>
    <row r="351" spans="1:63" outlineLevel="1" x14ac:dyDescent="0.25">
      <c r="A351" s="143"/>
      <c r="B351" s="143"/>
      <c r="C351" s="143"/>
      <c r="D351" s="174">
        <v>0</v>
      </c>
      <c r="E351" s="143"/>
      <c r="F351" s="143"/>
      <c r="G351" s="143"/>
      <c r="H351" s="143"/>
      <c r="I351" s="143"/>
      <c r="J351" s="143"/>
      <c r="K351" s="143"/>
      <c r="L351" s="175">
        <v>0</v>
      </c>
      <c r="M351" s="175">
        <v>0</v>
      </c>
      <c r="N351" s="175">
        <v>0</v>
      </c>
      <c r="O351" s="175">
        <v>0</v>
      </c>
      <c r="P351" s="175">
        <v>0</v>
      </c>
      <c r="Q351" s="175">
        <v>0</v>
      </c>
      <c r="R351" s="143"/>
      <c r="S351" s="143"/>
      <c r="T351" s="143"/>
      <c r="U351" s="143"/>
      <c r="V351" s="143"/>
      <c r="W351" s="143"/>
      <c r="X351" s="143"/>
      <c r="Y351" s="143"/>
      <c r="Z351" s="143"/>
      <c r="AA351" s="179"/>
      <c r="AB351" s="179"/>
      <c r="AC351" s="179"/>
      <c r="AD351" s="179"/>
      <c r="AE351" s="179"/>
      <c r="AF351" s="179"/>
      <c r="AG351" s="179"/>
      <c r="AH351" s="179"/>
      <c r="AI351" s="179"/>
      <c r="AJ351" s="179"/>
      <c r="AK351" s="179"/>
      <c r="AL351" s="179"/>
      <c r="AM351" s="179"/>
      <c r="AN351" s="179"/>
      <c r="AO351" s="179"/>
      <c r="AP351" s="179"/>
      <c r="AQ351" s="179"/>
      <c r="AR351" s="179"/>
      <c r="AS351" s="179"/>
      <c r="AT351" s="179"/>
      <c r="AU351" s="179"/>
      <c r="AV351" s="179"/>
      <c r="AW351" s="179"/>
      <c r="AX351" s="179"/>
      <c r="AY351" s="179"/>
      <c r="AZ351" s="179"/>
      <c r="BA351" s="179"/>
      <c r="BB351" s="179"/>
      <c r="BC351" s="179"/>
      <c r="BD351" s="179"/>
      <c r="BE351" s="179"/>
      <c r="BF351" s="179"/>
      <c r="BG351" s="179"/>
      <c r="BH351" s="179"/>
      <c r="BI351" s="179"/>
      <c r="BJ351" s="179"/>
      <c r="BK351" s="179"/>
    </row>
    <row r="352" spans="1:63" outlineLevel="1" x14ac:dyDescent="0.25">
      <c r="A352" s="143"/>
      <c r="B352" s="143"/>
      <c r="C352" s="143"/>
      <c r="D352" s="174">
        <v>0</v>
      </c>
      <c r="E352" s="143"/>
      <c r="F352" s="143"/>
      <c r="G352" s="143"/>
      <c r="H352" s="143"/>
      <c r="I352" s="143"/>
      <c r="J352" s="143"/>
      <c r="K352" s="143"/>
      <c r="L352" s="175">
        <v>0</v>
      </c>
      <c r="M352" s="175">
        <v>0</v>
      </c>
      <c r="N352" s="175">
        <v>0</v>
      </c>
      <c r="O352" s="175">
        <v>0</v>
      </c>
      <c r="P352" s="175">
        <v>0</v>
      </c>
      <c r="Q352" s="175">
        <v>0</v>
      </c>
      <c r="R352" s="143"/>
      <c r="S352" s="143"/>
      <c r="T352" s="143"/>
      <c r="U352" s="143"/>
      <c r="V352" s="143"/>
      <c r="W352" s="143"/>
      <c r="X352" s="143"/>
      <c r="Y352" s="143"/>
      <c r="Z352" s="143"/>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79"/>
      <c r="AY352" s="179"/>
      <c r="AZ352" s="179"/>
      <c r="BA352" s="179"/>
      <c r="BB352" s="179"/>
      <c r="BC352" s="179"/>
      <c r="BD352" s="179"/>
      <c r="BE352" s="179"/>
      <c r="BF352" s="179"/>
      <c r="BG352" s="179"/>
      <c r="BH352" s="179"/>
      <c r="BI352" s="179"/>
      <c r="BJ352" s="179"/>
      <c r="BK352" s="179"/>
    </row>
    <row r="353" spans="1:63" outlineLevel="1" x14ac:dyDescent="0.25">
      <c r="A353" s="143"/>
      <c r="B353" s="143"/>
      <c r="C353" s="143"/>
      <c r="D353" s="174">
        <v>0</v>
      </c>
      <c r="E353" s="143"/>
      <c r="F353" s="143"/>
      <c r="G353" s="143"/>
      <c r="H353" s="143"/>
      <c r="I353" s="143"/>
      <c r="J353" s="143"/>
      <c r="K353" s="143"/>
      <c r="L353" s="175">
        <v>0</v>
      </c>
      <c r="M353" s="175">
        <v>0</v>
      </c>
      <c r="N353" s="175">
        <v>0</v>
      </c>
      <c r="O353" s="175">
        <v>0</v>
      </c>
      <c r="P353" s="175">
        <v>0</v>
      </c>
      <c r="Q353" s="175">
        <v>0</v>
      </c>
      <c r="R353" s="143"/>
      <c r="S353" s="143"/>
      <c r="T353" s="143"/>
      <c r="U353" s="143"/>
      <c r="V353" s="143"/>
      <c r="W353" s="143"/>
      <c r="X353" s="143"/>
      <c r="Y353" s="143"/>
      <c r="Z353" s="143"/>
      <c r="AA353" s="179"/>
      <c r="AB353" s="179"/>
      <c r="AC353" s="179"/>
      <c r="AD353" s="179"/>
      <c r="AE353" s="179"/>
      <c r="AF353" s="179"/>
      <c r="AG353" s="179"/>
      <c r="AH353" s="179"/>
      <c r="AI353" s="179"/>
      <c r="AJ353" s="179"/>
      <c r="AK353" s="179"/>
      <c r="AL353" s="179"/>
      <c r="AM353" s="179"/>
      <c r="AN353" s="179"/>
      <c r="AO353" s="179"/>
      <c r="AP353" s="179"/>
      <c r="AQ353" s="179"/>
      <c r="AR353" s="179"/>
      <c r="AS353" s="179"/>
      <c r="AT353" s="179"/>
      <c r="AU353" s="179"/>
      <c r="AV353" s="179"/>
      <c r="AW353" s="179"/>
      <c r="AX353" s="179"/>
      <c r="AY353" s="179"/>
      <c r="AZ353" s="179"/>
      <c r="BA353" s="179"/>
      <c r="BB353" s="179"/>
      <c r="BC353" s="179"/>
      <c r="BD353" s="179"/>
      <c r="BE353" s="179"/>
      <c r="BF353" s="179"/>
      <c r="BG353" s="179"/>
      <c r="BH353" s="179"/>
      <c r="BI353" s="179"/>
      <c r="BJ353" s="179"/>
      <c r="BK353" s="179"/>
    </row>
    <row r="354" spans="1:63" outlineLevel="1" x14ac:dyDescent="0.25">
      <c r="A354" s="143"/>
      <c r="B354" s="143"/>
      <c r="C354" s="143"/>
      <c r="D354" s="174">
        <v>0</v>
      </c>
      <c r="E354" s="143"/>
      <c r="F354" s="143"/>
      <c r="G354" s="143"/>
      <c r="H354" s="143"/>
      <c r="I354" s="143"/>
      <c r="J354" s="143"/>
      <c r="K354" s="143"/>
      <c r="L354" s="175">
        <v>0</v>
      </c>
      <c r="M354" s="175">
        <v>0</v>
      </c>
      <c r="N354" s="175">
        <v>0</v>
      </c>
      <c r="O354" s="175">
        <v>0</v>
      </c>
      <c r="P354" s="175">
        <v>0</v>
      </c>
      <c r="Q354" s="175">
        <v>0</v>
      </c>
      <c r="R354" s="143"/>
      <c r="S354" s="143"/>
      <c r="T354" s="143"/>
      <c r="U354" s="143"/>
      <c r="V354" s="143"/>
      <c r="W354" s="143"/>
      <c r="X354" s="143"/>
      <c r="Y354" s="143"/>
      <c r="Z354" s="143"/>
      <c r="AA354" s="179"/>
      <c r="AB354" s="179"/>
      <c r="AC354" s="179"/>
      <c r="AD354" s="179"/>
      <c r="AE354" s="179"/>
      <c r="AF354" s="179"/>
      <c r="AG354" s="179"/>
      <c r="AH354" s="179"/>
      <c r="AI354" s="179"/>
      <c r="AJ354" s="179"/>
      <c r="AK354" s="179"/>
      <c r="AL354" s="179"/>
      <c r="AM354" s="179"/>
      <c r="AN354" s="179"/>
      <c r="AO354" s="179"/>
      <c r="AP354" s="179"/>
      <c r="AQ354" s="179"/>
      <c r="AR354" s="179"/>
      <c r="AS354" s="179"/>
      <c r="AT354" s="179"/>
      <c r="AU354" s="179"/>
      <c r="AV354" s="179"/>
      <c r="AW354" s="179"/>
      <c r="AX354" s="179"/>
      <c r="AY354" s="179"/>
      <c r="AZ354" s="179"/>
      <c r="BA354" s="179"/>
      <c r="BB354" s="179"/>
      <c r="BC354" s="179"/>
      <c r="BD354" s="179"/>
      <c r="BE354" s="179"/>
      <c r="BF354" s="179"/>
      <c r="BG354" s="179"/>
      <c r="BH354" s="179"/>
      <c r="BI354" s="179"/>
      <c r="BJ354" s="179"/>
      <c r="BK354" s="179"/>
    </row>
    <row r="355" spans="1:63" outlineLevel="1" x14ac:dyDescent="0.25">
      <c r="A355" s="143"/>
      <c r="B355" s="143"/>
      <c r="C355" s="143"/>
      <c r="D355" s="174">
        <v>0</v>
      </c>
      <c r="E355" s="143"/>
      <c r="F355" s="143"/>
      <c r="G355" s="143"/>
      <c r="H355" s="143"/>
      <c r="I355" s="143"/>
      <c r="J355" s="143"/>
      <c r="K355" s="143"/>
      <c r="L355" s="175">
        <v>0</v>
      </c>
      <c r="M355" s="175">
        <v>0</v>
      </c>
      <c r="N355" s="175">
        <v>0</v>
      </c>
      <c r="O355" s="175">
        <v>0</v>
      </c>
      <c r="P355" s="175">
        <v>0</v>
      </c>
      <c r="Q355" s="175">
        <v>0</v>
      </c>
      <c r="R355" s="143"/>
      <c r="S355" s="143"/>
      <c r="T355" s="143"/>
      <c r="U355" s="143"/>
      <c r="V355" s="143"/>
      <c r="W355" s="143"/>
      <c r="X355" s="143"/>
      <c r="Y355" s="143"/>
      <c r="Z355" s="143"/>
      <c r="AA355" s="179"/>
      <c r="AB355" s="179"/>
      <c r="AC355" s="179"/>
      <c r="AD355" s="179"/>
      <c r="AE355" s="179"/>
      <c r="AF355" s="179"/>
      <c r="AG355" s="179"/>
      <c r="AH355" s="179"/>
      <c r="AI355" s="179"/>
      <c r="AJ355" s="179"/>
      <c r="AK355" s="179"/>
      <c r="AL355" s="179"/>
      <c r="AM355" s="179"/>
      <c r="AN355" s="179"/>
      <c r="AO355" s="179"/>
      <c r="AP355" s="179"/>
      <c r="AQ355" s="179"/>
      <c r="AR355" s="179"/>
      <c r="AS355" s="179"/>
      <c r="AT355" s="179"/>
      <c r="AU355" s="179"/>
      <c r="AV355" s="179"/>
      <c r="AW355" s="179"/>
      <c r="AX355" s="179"/>
      <c r="AY355" s="179"/>
      <c r="AZ355" s="179"/>
      <c r="BA355" s="179"/>
      <c r="BB355" s="179"/>
      <c r="BC355" s="179"/>
      <c r="BD355" s="179"/>
      <c r="BE355" s="179"/>
      <c r="BF355" s="179"/>
      <c r="BG355" s="179"/>
      <c r="BH355" s="179"/>
      <c r="BI355" s="179"/>
      <c r="BJ355" s="179"/>
      <c r="BK355" s="179"/>
    </row>
    <row r="356" spans="1:63" outlineLevel="1" x14ac:dyDescent="0.25">
      <c r="A356" s="143"/>
      <c r="B356" s="143"/>
      <c r="C356" s="143"/>
      <c r="D356" s="174">
        <v>0</v>
      </c>
      <c r="E356" s="143"/>
      <c r="F356" s="143"/>
      <c r="G356" s="143"/>
      <c r="H356" s="143"/>
      <c r="I356" s="143"/>
      <c r="J356" s="143"/>
      <c r="K356" s="143"/>
      <c r="L356" s="175">
        <v>0</v>
      </c>
      <c r="M356" s="175">
        <v>0</v>
      </c>
      <c r="N356" s="175">
        <v>0</v>
      </c>
      <c r="O356" s="175">
        <v>0</v>
      </c>
      <c r="P356" s="175">
        <v>0</v>
      </c>
      <c r="Q356" s="175">
        <v>0</v>
      </c>
      <c r="R356" s="143"/>
      <c r="S356" s="143"/>
      <c r="T356" s="143"/>
      <c r="U356" s="143"/>
      <c r="V356" s="143"/>
      <c r="W356" s="143"/>
      <c r="X356" s="143"/>
      <c r="Y356" s="143"/>
      <c r="Z356" s="143"/>
      <c r="AA356" s="179"/>
      <c r="AB356" s="179"/>
      <c r="AC356" s="179"/>
      <c r="AD356" s="179"/>
      <c r="AE356" s="179"/>
      <c r="AF356" s="179"/>
      <c r="AG356" s="179"/>
      <c r="AH356" s="179"/>
      <c r="AI356" s="179"/>
      <c r="AJ356" s="179"/>
      <c r="AK356" s="179"/>
      <c r="AL356" s="179"/>
      <c r="AM356" s="179"/>
      <c r="AN356" s="179"/>
      <c r="AO356" s="179"/>
      <c r="AP356" s="179"/>
      <c r="AQ356" s="179"/>
      <c r="AR356" s="179"/>
      <c r="AS356" s="179"/>
      <c r="AT356" s="179"/>
      <c r="AU356" s="179"/>
      <c r="AV356" s="179"/>
      <c r="AW356" s="179"/>
      <c r="AX356" s="179"/>
      <c r="AY356" s="179"/>
      <c r="AZ356" s="179"/>
      <c r="BA356" s="179"/>
      <c r="BB356" s="179"/>
      <c r="BC356" s="179"/>
      <c r="BD356" s="179"/>
      <c r="BE356" s="179"/>
      <c r="BF356" s="179"/>
      <c r="BG356" s="179"/>
      <c r="BH356" s="179"/>
      <c r="BI356" s="179"/>
      <c r="BJ356" s="179"/>
      <c r="BK356" s="179"/>
    </row>
    <row r="357" spans="1:63" x14ac:dyDescent="0.25">
      <c r="A357" s="143"/>
      <c r="B357" s="143"/>
      <c r="C357" s="143"/>
      <c r="D357" s="143"/>
      <c r="E357" s="143"/>
      <c r="F357" s="143"/>
      <c r="G357" s="143"/>
      <c r="H357" s="143"/>
      <c r="I357" s="143"/>
      <c r="J357" s="143"/>
      <c r="K357" s="143"/>
      <c r="L357" s="170"/>
      <c r="M357" s="170"/>
      <c r="N357" s="146"/>
      <c r="O357" s="143"/>
      <c r="P357" s="143"/>
      <c r="Q357" s="143"/>
      <c r="R357" s="250"/>
      <c r="S357" s="221" t="s">
        <v>104</v>
      </c>
      <c r="T357" s="251" t="s">
        <v>105</v>
      </c>
      <c r="U357" s="252"/>
      <c r="V357" s="253"/>
      <c r="W357" s="143"/>
      <c r="X357" s="222" t="s">
        <v>106</v>
      </c>
      <c r="Y357" s="252"/>
      <c r="Z357" s="253"/>
      <c r="AA357" s="179"/>
      <c r="AB357" s="179"/>
      <c r="AC357" s="179"/>
      <c r="AD357" s="179"/>
      <c r="AE357" s="179"/>
      <c r="AF357" s="179"/>
      <c r="AG357" s="179"/>
      <c r="AH357" s="179"/>
      <c r="AI357" s="179"/>
      <c r="AJ357" s="179"/>
      <c r="AK357" s="179"/>
      <c r="AL357" s="179"/>
      <c r="AM357" s="179"/>
      <c r="AN357" s="179"/>
      <c r="AO357" s="179"/>
      <c r="AP357" s="179"/>
      <c r="AQ357" s="179"/>
      <c r="AR357" s="179"/>
      <c r="AS357" s="179"/>
      <c r="AT357" s="179"/>
      <c r="AU357" s="179"/>
      <c r="AV357" s="179"/>
      <c r="AW357" s="179"/>
      <c r="AX357" s="179"/>
      <c r="AY357" s="179"/>
      <c r="AZ357" s="179"/>
      <c r="BA357" s="179"/>
      <c r="BB357" s="179"/>
      <c r="BC357" s="179"/>
      <c r="BD357" s="179"/>
      <c r="BE357" s="179"/>
      <c r="BF357" s="179"/>
      <c r="BG357" s="179"/>
      <c r="BH357" s="179"/>
      <c r="BI357" s="179"/>
      <c r="BJ357" s="179"/>
      <c r="BK357" s="179"/>
    </row>
    <row r="358" spans="1:63" x14ac:dyDescent="0.25">
      <c r="A358" s="168"/>
      <c r="B358" s="168"/>
      <c r="C358" s="167" t="s">
        <v>107</v>
      </c>
      <c r="D358" s="168"/>
      <c r="E358" s="168"/>
      <c r="F358" s="168"/>
      <c r="G358" s="168"/>
      <c r="H358" s="168"/>
      <c r="I358" s="168"/>
      <c r="J358" s="168"/>
      <c r="K358" s="168"/>
      <c r="L358" s="247">
        <v>2045.1567669016106</v>
      </c>
      <c r="M358" s="247">
        <v>0</v>
      </c>
      <c r="N358" s="247">
        <v>0</v>
      </c>
      <c r="O358" s="247">
        <v>0</v>
      </c>
      <c r="P358" s="247">
        <v>0</v>
      </c>
      <c r="Q358" s="247">
        <v>0</v>
      </c>
      <c r="R358" s="247"/>
      <c r="S358" s="254">
        <v>18.493405612161062</v>
      </c>
      <c r="T358" s="255">
        <v>2063.6501725137718</v>
      </c>
      <c r="U358" s="170"/>
      <c r="V358" s="143"/>
      <c r="W358" s="143"/>
      <c r="X358" s="256">
        <v>16.302334715421722</v>
      </c>
      <c r="Y358" s="143"/>
      <c r="Z358" s="143"/>
      <c r="AA358" s="179"/>
      <c r="AB358" s="179"/>
      <c r="AC358" s="179"/>
      <c r="AD358" s="179"/>
      <c r="AE358" s="179"/>
      <c r="AF358" s="179"/>
      <c r="AG358" s="179"/>
      <c r="AH358" s="179"/>
      <c r="AI358" s="179"/>
      <c r="AJ358" s="179"/>
      <c r="AK358" s="179"/>
      <c r="AL358" s="179"/>
      <c r="AM358" s="179"/>
      <c r="AN358" s="179"/>
      <c r="AO358" s="179"/>
      <c r="AP358" s="179"/>
      <c r="AQ358" s="179"/>
      <c r="AR358" s="179"/>
      <c r="AS358" s="179"/>
      <c r="AT358" s="179"/>
      <c r="AU358" s="179"/>
      <c r="AV358" s="179"/>
      <c r="AW358" s="179"/>
      <c r="AX358" s="179"/>
      <c r="AY358" s="179"/>
      <c r="AZ358" s="179"/>
      <c r="BA358" s="179"/>
      <c r="BB358" s="179"/>
      <c r="BC358" s="179"/>
      <c r="BD358" s="179"/>
      <c r="BE358" s="179"/>
      <c r="BF358" s="179"/>
      <c r="BG358" s="179"/>
      <c r="BH358" s="179"/>
      <c r="BI358" s="179"/>
      <c r="BJ358" s="179"/>
      <c r="BK358" s="179"/>
    </row>
    <row r="359" spans="1:63" outlineLevel="1" x14ac:dyDescent="0.25">
      <c r="B359" s="143"/>
      <c r="C359" s="143"/>
      <c r="D359" s="174" t="s">
        <v>0</v>
      </c>
      <c r="E359" s="143"/>
      <c r="F359" s="143"/>
      <c r="G359" s="143"/>
      <c r="H359" s="143"/>
      <c r="I359" s="143"/>
      <c r="J359" s="143"/>
      <c r="K359" s="143"/>
      <c r="L359" s="170">
        <v>506.36212905679633</v>
      </c>
      <c r="M359" s="170">
        <v>0</v>
      </c>
      <c r="N359" s="170">
        <v>0</v>
      </c>
      <c r="O359" s="170">
        <v>0</v>
      </c>
      <c r="P359" s="170">
        <v>0</v>
      </c>
      <c r="Q359" s="170">
        <v>0</v>
      </c>
      <c r="R359" s="143"/>
      <c r="S359" s="257">
        <v>3.3924319853366489</v>
      </c>
      <c r="T359" s="258">
        <v>509.75456104213299</v>
      </c>
      <c r="U359" s="90"/>
      <c r="V359" s="143"/>
      <c r="W359" s="143"/>
      <c r="X359" s="259">
        <v>2.9905017433832199</v>
      </c>
      <c r="Y359" s="143"/>
      <c r="Z359" s="143"/>
      <c r="AA359" s="179"/>
      <c r="AB359" s="179"/>
      <c r="AC359" s="179"/>
      <c r="AD359" s="179"/>
      <c r="AE359" s="179"/>
      <c r="AF359" s="179"/>
      <c r="AG359" s="179"/>
      <c r="AH359" s="179"/>
      <c r="AI359" s="179"/>
      <c r="AJ359" s="179"/>
      <c r="AK359" s="179"/>
      <c r="AL359" s="179"/>
      <c r="AM359" s="179"/>
      <c r="AN359" s="179"/>
      <c r="AO359" s="179"/>
      <c r="AP359" s="179"/>
      <c r="AQ359" s="179"/>
      <c r="AR359" s="179"/>
      <c r="AS359" s="179"/>
      <c r="AT359" s="179"/>
      <c r="AU359" s="179"/>
      <c r="AV359" s="179"/>
      <c r="AW359" s="179"/>
      <c r="AX359" s="179"/>
      <c r="AY359" s="179"/>
      <c r="AZ359" s="179"/>
      <c r="BA359" s="179"/>
      <c r="BB359" s="179"/>
      <c r="BC359" s="179"/>
      <c r="BD359" s="179"/>
      <c r="BE359" s="179"/>
      <c r="BF359" s="179"/>
      <c r="BG359" s="179"/>
      <c r="BH359" s="179"/>
      <c r="BI359" s="179"/>
      <c r="BJ359" s="179"/>
      <c r="BK359" s="179"/>
    </row>
    <row r="360" spans="1:63" outlineLevel="1" x14ac:dyDescent="0.25">
      <c r="B360" s="143"/>
      <c r="C360" s="143"/>
      <c r="D360" s="174" t="s">
        <v>1</v>
      </c>
      <c r="E360" s="143"/>
      <c r="F360" s="143"/>
      <c r="G360" s="143"/>
      <c r="H360" s="143"/>
      <c r="I360" s="143"/>
      <c r="J360" s="143"/>
      <c r="K360" s="143"/>
      <c r="L360" s="170">
        <v>1417.8063219767541</v>
      </c>
      <c r="M360" s="170">
        <v>0</v>
      </c>
      <c r="N360" s="170">
        <v>0</v>
      </c>
      <c r="O360" s="170">
        <v>0</v>
      </c>
      <c r="P360" s="170">
        <v>0</v>
      </c>
      <c r="Q360" s="170">
        <v>0</v>
      </c>
      <c r="R360" s="143"/>
      <c r="S360" s="257">
        <v>12.606511768502944</v>
      </c>
      <c r="T360" s="258">
        <v>1430.4128337452571</v>
      </c>
      <c r="U360" s="90"/>
      <c r="V360" s="143"/>
      <c r="W360" s="143"/>
      <c r="X360" s="259">
        <v>11.112911204894203</v>
      </c>
      <c r="Y360" s="143"/>
      <c r="Z360" s="143"/>
      <c r="AA360" s="179"/>
      <c r="AB360" s="179"/>
      <c r="AC360" s="179"/>
      <c r="AD360" s="179"/>
      <c r="AE360" s="179"/>
      <c r="AF360" s="179"/>
      <c r="AG360" s="179"/>
      <c r="AH360" s="179"/>
      <c r="AI360" s="179"/>
      <c r="AJ360" s="179"/>
      <c r="AK360" s="179"/>
      <c r="AL360" s="179"/>
      <c r="AM360" s="179"/>
      <c r="AN360" s="179"/>
      <c r="AO360" s="179"/>
      <c r="AP360" s="179"/>
      <c r="AQ360" s="179"/>
      <c r="AR360" s="179"/>
      <c r="AS360" s="179"/>
      <c r="AT360" s="179"/>
      <c r="AU360" s="179"/>
      <c r="AV360" s="179"/>
      <c r="AW360" s="179"/>
      <c r="AX360" s="179"/>
      <c r="AY360" s="179"/>
      <c r="AZ360" s="179"/>
      <c r="BA360" s="179"/>
      <c r="BB360" s="179"/>
      <c r="BC360" s="179"/>
      <c r="BD360" s="179"/>
      <c r="BE360" s="179"/>
      <c r="BF360" s="179"/>
      <c r="BG360" s="179"/>
      <c r="BH360" s="179"/>
      <c r="BI360" s="179"/>
      <c r="BJ360" s="179"/>
      <c r="BK360" s="179"/>
    </row>
    <row r="361" spans="1:63" outlineLevel="1" x14ac:dyDescent="0.25">
      <c r="B361" s="143"/>
      <c r="C361" s="143"/>
      <c r="D361" s="174" t="s">
        <v>2</v>
      </c>
      <c r="E361" s="143"/>
      <c r="F361" s="143"/>
      <c r="G361" s="143"/>
      <c r="H361" s="143"/>
      <c r="I361" s="143"/>
      <c r="J361" s="143"/>
      <c r="K361" s="143"/>
      <c r="L361" s="170">
        <v>-9.6180315633631608E-4</v>
      </c>
      <c r="M361" s="170">
        <v>0</v>
      </c>
      <c r="N361" s="170">
        <v>0</v>
      </c>
      <c r="O361" s="170">
        <v>0</v>
      </c>
      <c r="P361" s="170">
        <v>0</v>
      </c>
      <c r="Q361" s="170">
        <v>0</v>
      </c>
      <c r="R361" s="143"/>
      <c r="S361" s="257">
        <v>1.8515912449312792</v>
      </c>
      <c r="T361" s="258">
        <v>1.8506294417749429</v>
      </c>
      <c r="U361" s="143"/>
      <c r="V361" s="143"/>
      <c r="W361" s="143"/>
      <c r="X361" s="259">
        <v>1.6322174976341088</v>
      </c>
      <c r="Y361" s="143"/>
      <c r="Z361" s="143"/>
      <c r="AA361" s="179"/>
      <c r="AB361" s="179"/>
      <c r="AC361" s="179"/>
      <c r="AD361" s="179"/>
      <c r="AE361" s="179"/>
      <c r="AF361" s="179"/>
      <c r="AG361" s="179"/>
      <c r="AH361" s="179"/>
      <c r="AI361" s="179"/>
      <c r="AJ361" s="179"/>
      <c r="AK361" s="179"/>
      <c r="AL361" s="179"/>
      <c r="AM361" s="179"/>
      <c r="AN361" s="179"/>
      <c r="AO361" s="179"/>
      <c r="AP361" s="179"/>
      <c r="AQ361" s="179"/>
      <c r="AR361" s="179"/>
      <c r="AS361" s="179"/>
      <c r="AT361" s="179"/>
      <c r="AU361" s="179"/>
      <c r="AV361" s="179"/>
      <c r="AW361" s="179"/>
      <c r="AX361" s="179"/>
      <c r="AY361" s="179"/>
      <c r="AZ361" s="179"/>
      <c r="BA361" s="179"/>
      <c r="BB361" s="179"/>
      <c r="BC361" s="179"/>
      <c r="BD361" s="179"/>
      <c r="BE361" s="179"/>
      <c r="BF361" s="179"/>
      <c r="BG361" s="179"/>
      <c r="BH361" s="179"/>
      <c r="BI361" s="179"/>
      <c r="BJ361" s="179"/>
      <c r="BK361" s="179"/>
    </row>
    <row r="362" spans="1:63" outlineLevel="1" x14ac:dyDescent="0.25">
      <c r="B362" s="143"/>
      <c r="C362" s="143"/>
      <c r="D362" s="174" t="s">
        <v>3</v>
      </c>
      <c r="E362" s="143"/>
      <c r="F362" s="143"/>
      <c r="G362" s="143"/>
      <c r="H362" s="143"/>
      <c r="I362" s="143"/>
      <c r="J362" s="143"/>
      <c r="K362" s="143"/>
      <c r="L362" s="170">
        <v>-6.1481140895988773E-2</v>
      </c>
      <c r="M362" s="170">
        <v>0</v>
      </c>
      <c r="N362" s="170">
        <v>0</v>
      </c>
      <c r="O362" s="170">
        <v>0</v>
      </c>
      <c r="P362" s="170">
        <v>0</v>
      </c>
      <c r="Q362" s="170">
        <v>0</v>
      </c>
      <c r="R362" s="143"/>
      <c r="S362" s="257">
        <v>0.26551461267651189</v>
      </c>
      <c r="T362" s="258">
        <v>0.20403347178052311</v>
      </c>
      <c r="U362" s="143"/>
      <c r="V362" s="143"/>
      <c r="W362" s="143"/>
      <c r="X362" s="259">
        <v>0.23405684050111741</v>
      </c>
      <c r="Y362" s="143"/>
      <c r="Z362" s="143"/>
      <c r="AA362" s="179"/>
      <c r="AB362" s="179"/>
      <c r="AC362" s="179"/>
      <c r="AD362" s="179"/>
      <c r="AE362" s="179"/>
      <c r="AF362" s="179"/>
      <c r="AG362" s="179"/>
      <c r="AH362" s="179"/>
      <c r="AI362" s="179"/>
      <c r="AJ362" s="179"/>
      <c r="AK362" s="179"/>
      <c r="AL362" s="179"/>
      <c r="AM362" s="179"/>
      <c r="AN362" s="179"/>
      <c r="AO362" s="179"/>
      <c r="AP362" s="179"/>
      <c r="AQ362" s="179"/>
      <c r="AR362" s="179"/>
      <c r="AS362" s="179"/>
      <c r="AT362" s="179"/>
      <c r="AU362" s="179"/>
      <c r="AV362" s="179"/>
      <c r="AW362" s="179"/>
      <c r="AX362" s="179"/>
      <c r="AY362" s="179"/>
      <c r="AZ362" s="179"/>
      <c r="BA362" s="179"/>
      <c r="BB362" s="179"/>
      <c r="BC362" s="179"/>
      <c r="BD362" s="179"/>
      <c r="BE362" s="179"/>
      <c r="BF362" s="179"/>
      <c r="BG362" s="179"/>
      <c r="BH362" s="179"/>
      <c r="BI362" s="179"/>
      <c r="BJ362" s="179"/>
      <c r="BK362" s="179"/>
    </row>
    <row r="363" spans="1:63" outlineLevel="1" x14ac:dyDescent="0.25">
      <c r="B363" s="143"/>
      <c r="C363" s="143"/>
      <c r="D363" s="174" t="s">
        <v>4</v>
      </c>
      <c r="E363" s="143"/>
      <c r="F363" s="143"/>
      <c r="G363" s="143"/>
      <c r="H363" s="143"/>
      <c r="I363" s="143"/>
      <c r="J363" s="143"/>
      <c r="K363" s="143"/>
      <c r="L363" s="170">
        <v>3.5446358510661216</v>
      </c>
      <c r="M363" s="170">
        <v>0</v>
      </c>
      <c r="N363" s="170">
        <v>0</v>
      </c>
      <c r="O363" s="170">
        <v>0</v>
      </c>
      <c r="P363" s="170">
        <v>0</v>
      </c>
      <c r="Q363" s="170">
        <v>0</v>
      </c>
      <c r="R363" s="143"/>
      <c r="S363" s="257">
        <v>0</v>
      </c>
      <c r="T363" s="258">
        <v>3.5446358510661216</v>
      </c>
      <c r="U363" s="143"/>
      <c r="V363" s="143"/>
      <c r="W363" s="143"/>
      <c r="X363" s="259">
        <v>0</v>
      </c>
      <c r="Y363" s="143"/>
      <c r="Z363" s="143"/>
      <c r="AA363" s="179"/>
      <c r="AB363" s="179"/>
      <c r="AC363" s="179"/>
      <c r="AD363" s="179"/>
      <c r="AE363" s="179"/>
      <c r="AF363" s="179"/>
      <c r="AG363" s="179"/>
      <c r="AH363" s="179"/>
      <c r="AI363" s="179"/>
      <c r="AJ363" s="179"/>
      <c r="AK363" s="179"/>
      <c r="AL363" s="179"/>
      <c r="AM363" s="179"/>
      <c r="AN363" s="179"/>
      <c r="AO363" s="179"/>
      <c r="AP363" s="179"/>
      <c r="AQ363" s="179"/>
      <c r="AR363" s="179"/>
      <c r="AS363" s="179"/>
      <c r="AT363" s="179"/>
      <c r="AU363" s="179"/>
      <c r="AV363" s="179"/>
      <c r="AW363" s="179"/>
      <c r="AX363" s="179"/>
      <c r="AY363" s="179"/>
      <c r="AZ363" s="179"/>
      <c r="BA363" s="179"/>
      <c r="BB363" s="179"/>
      <c r="BC363" s="179"/>
      <c r="BD363" s="179"/>
      <c r="BE363" s="179"/>
      <c r="BF363" s="179"/>
      <c r="BG363" s="179"/>
      <c r="BH363" s="179"/>
      <c r="BI363" s="179"/>
      <c r="BJ363" s="179"/>
      <c r="BK363" s="179"/>
    </row>
    <row r="364" spans="1:63" outlineLevel="1" x14ac:dyDescent="0.25">
      <c r="B364" s="143"/>
      <c r="C364" s="143"/>
      <c r="D364" s="174" t="s">
        <v>5</v>
      </c>
      <c r="E364" s="143"/>
      <c r="F364" s="143"/>
      <c r="G364" s="143"/>
      <c r="H364" s="143"/>
      <c r="I364" s="143"/>
      <c r="J364" s="143"/>
      <c r="K364" s="143"/>
      <c r="L364" s="170">
        <v>83.130757960060649</v>
      </c>
      <c r="M364" s="170">
        <v>0</v>
      </c>
      <c r="N364" s="170">
        <v>0</v>
      </c>
      <c r="O364" s="170">
        <v>0</v>
      </c>
      <c r="P364" s="170">
        <v>0</v>
      </c>
      <c r="Q364" s="170">
        <v>0</v>
      </c>
      <c r="R364" s="143"/>
      <c r="S364" s="257">
        <v>0</v>
      </c>
      <c r="T364" s="258">
        <v>83.130757960060649</v>
      </c>
      <c r="U364" s="143"/>
      <c r="V364" s="143"/>
      <c r="W364" s="143"/>
      <c r="X364" s="259">
        <v>0</v>
      </c>
      <c r="Y364" s="143"/>
      <c r="Z364" s="143"/>
      <c r="AA364" s="179"/>
      <c r="AB364" s="179"/>
      <c r="AC364" s="179"/>
      <c r="AD364" s="179"/>
      <c r="AE364" s="179"/>
      <c r="AF364" s="179"/>
      <c r="AG364" s="179"/>
      <c r="AH364" s="179"/>
      <c r="AI364" s="179"/>
      <c r="AJ364" s="179"/>
      <c r="AK364" s="179"/>
      <c r="AL364" s="179"/>
      <c r="AM364" s="179"/>
      <c r="AN364" s="179"/>
      <c r="AO364" s="179"/>
      <c r="AP364" s="179"/>
      <c r="AQ364" s="179"/>
      <c r="AR364" s="179"/>
      <c r="AS364" s="179"/>
      <c r="AT364" s="179"/>
      <c r="AU364" s="179"/>
      <c r="AV364" s="179"/>
      <c r="AW364" s="179"/>
      <c r="AX364" s="179"/>
      <c r="AY364" s="179"/>
      <c r="AZ364" s="179"/>
      <c r="BA364" s="179"/>
      <c r="BB364" s="179"/>
      <c r="BC364" s="179"/>
      <c r="BD364" s="179"/>
      <c r="BE364" s="179"/>
      <c r="BF364" s="179"/>
      <c r="BG364" s="179"/>
      <c r="BH364" s="179"/>
      <c r="BI364" s="179"/>
      <c r="BJ364" s="179"/>
      <c r="BK364" s="179"/>
    </row>
    <row r="365" spans="1:63" outlineLevel="1" x14ac:dyDescent="0.25">
      <c r="B365" s="143"/>
      <c r="C365" s="143"/>
      <c r="D365" s="174" t="s">
        <v>6</v>
      </c>
      <c r="E365" s="143"/>
      <c r="F365" s="143"/>
      <c r="G365" s="143"/>
      <c r="H365" s="143"/>
      <c r="I365" s="143"/>
      <c r="J365" s="143"/>
      <c r="K365" s="143"/>
      <c r="L365" s="170">
        <v>30.684202228260585</v>
      </c>
      <c r="M365" s="170">
        <v>0</v>
      </c>
      <c r="N365" s="170">
        <v>0</v>
      </c>
      <c r="O365" s="170">
        <v>0</v>
      </c>
      <c r="P365" s="170">
        <v>0</v>
      </c>
      <c r="Q365" s="170">
        <v>0</v>
      </c>
      <c r="R365" s="143"/>
      <c r="S365" s="257">
        <v>0.37735600071367892</v>
      </c>
      <c r="T365" s="258">
        <v>31.061558228974263</v>
      </c>
      <c r="U365" s="143"/>
      <c r="V365" s="143"/>
      <c r="W365" s="143"/>
      <c r="X365" s="259">
        <v>0.33264742900907152</v>
      </c>
      <c r="Y365" s="143"/>
      <c r="Z365" s="143"/>
      <c r="AA365" s="179"/>
      <c r="AB365" s="179"/>
      <c r="AC365" s="179"/>
      <c r="AD365" s="179"/>
      <c r="AE365" s="179"/>
      <c r="AF365" s="179"/>
      <c r="AG365" s="179"/>
      <c r="AH365" s="179"/>
      <c r="AI365" s="179"/>
      <c r="AJ365" s="179"/>
      <c r="AK365" s="179"/>
      <c r="AL365" s="179"/>
      <c r="AM365" s="179"/>
      <c r="AN365" s="179"/>
      <c r="AO365" s="179"/>
      <c r="AP365" s="179"/>
      <c r="AQ365" s="179"/>
      <c r="AR365" s="179"/>
      <c r="AS365" s="179"/>
      <c r="AT365" s="179"/>
      <c r="AU365" s="179"/>
      <c r="AV365" s="179"/>
      <c r="AW365" s="179"/>
      <c r="AX365" s="179"/>
      <c r="AY365" s="179"/>
      <c r="AZ365" s="179"/>
      <c r="BA365" s="179"/>
      <c r="BB365" s="179"/>
      <c r="BC365" s="179"/>
      <c r="BD365" s="179"/>
      <c r="BE365" s="179"/>
      <c r="BF365" s="179"/>
      <c r="BG365" s="179"/>
      <c r="BH365" s="179"/>
      <c r="BI365" s="179"/>
      <c r="BJ365" s="179"/>
      <c r="BK365" s="179"/>
    </row>
    <row r="366" spans="1:63" outlineLevel="1" x14ac:dyDescent="0.25">
      <c r="B366" s="143"/>
      <c r="C366" s="143"/>
      <c r="D366" s="174" t="s">
        <v>7</v>
      </c>
      <c r="E366" s="143"/>
      <c r="F366" s="143"/>
      <c r="G366" s="143"/>
      <c r="H366" s="143"/>
      <c r="I366" s="143"/>
      <c r="J366" s="143"/>
      <c r="K366" s="143"/>
      <c r="L366" s="170">
        <v>0</v>
      </c>
      <c r="M366" s="170">
        <v>0</v>
      </c>
      <c r="N366" s="170">
        <v>0</v>
      </c>
      <c r="O366" s="170">
        <v>0</v>
      </c>
      <c r="P366" s="170">
        <v>0</v>
      </c>
      <c r="Q366" s="170">
        <v>0</v>
      </c>
      <c r="R366" s="143"/>
      <c r="S366" s="257"/>
      <c r="T366" s="258">
        <v>0</v>
      </c>
      <c r="U366" s="143"/>
      <c r="V366" s="143"/>
      <c r="W366" s="143"/>
      <c r="X366" s="260"/>
      <c r="Y366" s="143"/>
      <c r="Z366" s="143"/>
      <c r="AA366" s="179"/>
      <c r="AB366" s="179"/>
      <c r="AC366" s="179"/>
      <c r="AD366" s="179"/>
      <c r="AE366" s="179"/>
      <c r="AF366" s="179"/>
      <c r="AG366" s="179"/>
      <c r="AH366" s="179"/>
      <c r="AI366" s="179"/>
      <c r="AJ366" s="179"/>
      <c r="AK366" s="179"/>
      <c r="AL366" s="179"/>
      <c r="AM366" s="179"/>
      <c r="AN366" s="179"/>
      <c r="AO366" s="179"/>
      <c r="AP366" s="179"/>
      <c r="AQ366" s="179"/>
      <c r="AR366" s="179"/>
      <c r="AS366" s="179"/>
      <c r="AT366" s="179"/>
      <c r="AU366" s="179"/>
      <c r="AV366" s="179"/>
      <c r="AW366" s="179"/>
      <c r="AX366" s="179"/>
      <c r="AY366" s="179"/>
      <c r="AZ366" s="179"/>
      <c r="BA366" s="179"/>
      <c r="BB366" s="179"/>
      <c r="BC366" s="179"/>
      <c r="BD366" s="179"/>
      <c r="BE366" s="179"/>
      <c r="BF366" s="179"/>
      <c r="BG366" s="179"/>
      <c r="BH366" s="179"/>
      <c r="BI366" s="179"/>
      <c r="BJ366" s="179"/>
      <c r="BK366" s="179"/>
    </row>
    <row r="367" spans="1:63" outlineLevel="1" x14ac:dyDescent="0.25">
      <c r="B367" s="143"/>
      <c r="C367" s="143"/>
      <c r="D367" s="174" t="s">
        <v>8</v>
      </c>
      <c r="E367" s="143"/>
      <c r="F367" s="143"/>
      <c r="G367" s="143"/>
      <c r="H367" s="143"/>
      <c r="I367" s="143"/>
      <c r="J367" s="143"/>
      <c r="K367" s="143"/>
      <c r="L367" s="170">
        <v>0</v>
      </c>
      <c r="M367" s="170">
        <v>0</v>
      </c>
      <c r="N367" s="170">
        <v>0</v>
      </c>
      <c r="O367" s="170">
        <v>0</v>
      </c>
      <c r="P367" s="170">
        <v>0</v>
      </c>
      <c r="Q367" s="170">
        <v>0</v>
      </c>
      <c r="R367" s="143"/>
      <c r="S367" s="257"/>
      <c r="T367" s="258">
        <v>0</v>
      </c>
      <c r="U367" s="143"/>
      <c r="V367" s="143"/>
      <c r="W367" s="143"/>
      <c r="X367" s="260"/>
      <c r="Y367" s="143"/>
      <c r="Z367" s="143"/>
      <c r="AA367" s="179"/>
      <c r="AB367" s="179"/>
      <c r="AC367" s="179"/>
      <c r="AD367" s="179"/>
      <c r="AE367" s="179"/>
      <c r="AF367" s="179"/>
      <c r="AG367" s="179"/>
      <c r="AH367" s="179"/>
      <c r="AI367" s="179"/>
      <c r="AJ367" s="179"/>
      <c r="AK367" s="179"/>
      <c r="AL367" s="179"/>
      <c r="AM367" s="179"/>
      <c r="AN367" s="179"/>
      <c r="AO367" s="179"/>
      <c r="AP367" s="179"/>
      <c r="AQ367" s="179"/>
      <c r="AR367" s="179"/>
      <c r="AS367" s="179"/>
      <c r="AT367" s="179"/>
      <c r="AU367" s="179"/>
      <c r="AV367" s="179"/>
      <c r="AW367" s="179"/>
      <c r="AX367" s="179"/>
      <c r="AY367" s="179"/>
      <c r="AZ367" s="179"/>
      <c r="BA367" s="179"/>
      <c r="BB367" s="179"/>
      <c r="BC367" s="179"/>
      <c r="BD367" s="179"/>
      <c r="BE367" s="179"/>
      <c r="BF367" s="179"/>
      <c r="BG367" s="179"/>
      <c r="BH367" s="179"/>
      <c r="BI367" s="179"/>
      <c r="BJ367" s="179"/>
      <c r="BK367" s="179"/>
    </row>
    <row r="368" spans="1:63" outlineLevel="1" x14ac:dyDescent="0.25">
      <c r="B368" s="143"/>
      <c r="C368" s="143"/>
      <c r="D368" s="174" t="s">
        <v>14</v>
      </c>
      <c r="E368" s="143"/>
      <c r="F368" s="143"/>
      <c r="G368" s="143"/>
      <c r="H368" s="143"/>
      <c r="I368" s="143"/>
      <c r="J368" s="143"/>
      <c r="K368" s="143"/>
      <c r="L368" s="170">
        <v>3.6911627727249496</v>
      </c>
      <c r="M368" s="170">
        <v>0</v>
      </c>
      <c r="N368" s="170">
        <v>0</v>
      </c>
      <c r="O368" s="170">
        <v>0</v>
      </c>
      <c r="P368" s="170">
        <v>0</v>
      </c>
      <c r="Q368" s="170">
        <v>0</v>
      </c>
      <c r="R368" s="143"/>
      <c r="S368" s="257"/>
      <c r="T368" s="258">
        <v>3.6911627727249496</v>
      </c>
      <c r="U368" s="143"/>
      <c r="V368" s="143"/>
      <c r="W368" s="143"/>
      <c r="X368" s="261"/>
      <c r="Y368" s="143"/>
      <c r="Z368" s="143"/>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79"/>
      <c r="AY368" s="179"/>
      <c r="AZ368" s="179"/>
      <c r="BA368" s="179"/>
      <c r="BB368" s="179"/>
      <c r="BC368" s="179"/>
      <c r="BD368" s="179"/>
      <c r="BE368" s="179"/>
      <c r="BF368" s="179"/>
      <c r="BG368" s="179"/>
      <c r="BH368" s="179"/>
      <c r="BI368" s="179"/>
      <c r="BJ368" s="179"/>
      <c r="BK368" s="179"/>
    </row>
    <row r="369" spans="2:63" outlineLevel="1" x14ac:dyDescent="0.25">
      <c r="B369" s="143"/>
      <c r="C369" s="143"/>
      <c r="D369" s="174">
        <v>0</v>
      </c>
      <c r="E369" s="143"/>
      <c r="F369" s="143"/>
      <c r="G369" s="143"/>
      <c r="H369" s="143"/>
      <c r="I369" s="143"/>
      <c r="J369" s="143"/>
      <c r="K369" s="143"/>
      <c r="L369" s="170">
        <v>0</v>
      </c>
      <c r="M369" s="170">
        <v>0</v>
      </c>
      <c r="N369" s="170">
        <v>0</v>
      </c>
      <c r="O369" s="170">
        <v>0</v>
      </c>
      <c r="P369" s="170">
        <v>0</v>
      </c>
      <c r="Q369" s="170">
        <v>0</v>
      </c>
      <c r="R369" s="143"/>
      <c r="S369" s="143"/>
      <c r="T369" s="143"/>
      <c r="U369" s="143"/>
      <c r="V369" s="143"/>
      <c r="W369" s="143"/>
      <c r="X369" s="143"/>
      <c r="Y369" s="143"/>
      <c r="Z369" s="143"/>
      <c r="AA369" s="179"/>
      <c r="AB369" s="179"/>
      <c r="AC369" s="179"/>
      <c r="AD369" s="179"/>
      <c r="AE369" s="179"/>
      <c r="AF369" s="179"/>
      <c r="AG369" s="179"/>
      <c r="AH369" s="179"/>
      <c r="AI369" s="179"/>
      <c r="AJ369" s="179"/>
      <c r="AK369" s="179"/>
      <c r="AL369" s="179"/>
      <c r="AM369" s="179"/>
      <c r="AN369" s="179"/>
      <c r="AO369" s="179"/>
      <c r="AP369" s="179"/>
      <c r="AQ369" s="179"/>
      <c r="AR369" s="179"/>
      <c r="AS369" s="179"/>
      <c r="AT369" s="179"/>
      <c r="AU369" s="179"/>
      <c r="AV369" s="179"/>
      <c r="AW369" s="179"/>
      <c r="AX369" s="179"/>
      <c r="AY369" s="179"/>
      <c r="AZ369" s="179"/>
      <c r="BA369" s="179"/>
      <c r="BB369" s="179"/>
      <c r="BC369" s="179"/>
      <c r="BD369" s="179"/>
      <c r="BE369" s="179"/>
      <c r="BF369" s="179"/>
      <c r="BG369" s="179"/>
      <c r="BH369" s="179"/>
      <c r="BI369" s="179"/>
      <c r="BJ369" s="179"/>
      <c r="BK369" s="179"/>
    </row>
    <row r="370" spans="2:63" outlineLevel="1" x14ac:dyDescent="0.25">
      <c r="B370" s="143"/>
      <c r="C370" s="143"/>
      <c r="D370" s="174">
        <v>0</v>
      </c>
      <c r="E370" s="143"/>
      <c r="F370" s="143"/>
      <c r="G370" s="143"/>
      <c r="H370" s="143"/>
      <c r="I370" s="143"/>
      <c r="J370" s="143"/>
      <c r="K370" s="143"/>
      <c r="L370" s="170">
        <v>0</v>
      </c>
      <c r="M370" s="170">
        <v>0</v>
      </c>
      <c r="N370" s="170">
        <v>0</v>
      </c>
      <c r="O370" s="170">
        <v>0</v>
      </c>
      <c r="P370" s="170">
        <v>0</v>
      </c>
      <c r="Q370" s="170">
        <v>0</v>
      </c>
      <c r="R370" s="143"/>
      <c r="S370" s="143"/>
      <c r="T370" s="143"/>
      <c r="U370" s="143"/>
      <c r="V370" s="143"/>
      <c r="W370" s="143"/>
      <c r="X370" s="143"/>
      <c r="Y370" s="143"/>
      <c r="Z370" s="143"/>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79"/>
      <c r="AY370" s="179"/>
      <c r="AZ370" s="179"/>
      <c r="BA370" s="179"/>
      <c r="BB370" s="179"/>
      <c r="BC370" s="179"/>
      <c r="BD370" s="179"/>
      <c r="BE370" s="179"/>
      <c r="BF370" s="179"/>
      <c r="BG370" s="179"/>
      <c r="BH370" s="179"/>
      <c r="BI370" s="179"/>
      <c r="BJ370" s="179"/>
      <c r="BK370" s="179"/>
    </row>
    <row r="371" spans="2:63" outlineLevel="1" x14ac:dyDescent="0.25">
      <c r="B371" s="143"/>
      <c r="C371" s="143"/>
      <c r="D371" s="174">
        <v>0</v>
      </c>
      <c r="E371" s="143"/>
      <c r="F371" s="143"/>
      <c r="G371" s="143"/>
      <c r="H371" s="143"/>
      <c r="I371" s="143"/>
      <c r="J371" s="143"/>
      <c r="K371" s="143"/>
      <c r="L371" s="170">
        <v>0</v>
      </c>
      <c r="M371" s="170">
        <v>0</v>
      </c>
      <c r="N371" s="170">
        <v>0</v>
      </c>
      <c r="O371" s="170">
        <v>0</v>
      </c>
      <c r="P371" s="170">
        <v>0</v>
      </c>
      <c r="Q371" s="170">
        <v>0</v>
      </c>
      <c r="R371" s="143"/>
      <c r="S371" s="143"/>
      <c r="T371" s="143"/>
      <c r="U371" s="143"/>
      <c r="V371" s="143"/>
      <c r="W371" s="143"/>
      <c r="X371" s="143"/>
      <c r="Y371" s="143"/>
      <c r="Z371" s="143"/>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79"/>
      <c r="AY371" s="179"/>
      <c r="AZ371" s="179"/>
      <c r="BA371" s="179"/>
      <c r="BB371" s="179"/>
      <c r="BC371" s="179"/>
      <c r="BD371" s="179"/>
      <c r="BE371" s="179"/>
      <c r="BF371" s="179"/>
      <c r="BG371" s="179"/>
      <c r="BH371" s="179"/>
      <c r="BI371" s="179"/>
      <c r="BJ371" s="179"/>
      <c r="BK371" s="179"/>
    </row>
    <row r="372" spans="2:63" outlineLevel="1" x14ac:dyDescent="0.25">
      <c r="B372" s="143"/>
      <c r="C372" s="143"/>
      <c r="D372" s="174">
        <v>0</v>
      </c>
      <c r="E372" s="143"/>
      <c r="F372" s="143"/>
      <c r="G372" s="143"/>
      <c r="H372" s="143"/>
      <c r="I372" s="143"/>
      <c r="J372" s="143"/>
      <c r="K372" s="143"/>
      <c r="L372" s="170">
        <v>0</v>
      </c>
      <c r="M372" s="170">
        <v>0</v>
      </c>
      <c r="N372" s="170">
        <v>0</v>
      </c>
      <c r="O372" s="170">
        <v>0</v>
      </c>
      <c r="P372" s="170">
        <v>0</v>
      </c>
      <c r="Q372" s="170">
        <v>0</v>
      </c>
      <c r="R372" s="143"/>
      <c r="S372" s="143"/>
      <c r="T372" s="143"/>
      <c r="U372" s="143"/>
      <c r="V372" s="143"/>
      <c r="W372" s="143"/>
      <c r="X372" s="143"/>
      <c r="Y372" s="143"/>
      <c r="Z372" s="143"/>
      <c r="AA372" s="179"/>
      <c r="AB372" s="179"/>
      <c r="AC372" s="179"/>
      <c r="AD372" s="179"/>
      <c r="AE372" s="179"/>
      <c r="AF372" s="179"/>
      <c r="AG372" s="179"/>
      <c r="AH372" s="179"/>
      <c r="AI372" s="179"/>
      <c r="AJ372" s="179"/>
      <c r="AK372" s="179"/>
      <c r="AL372" s="179"/>
      <c r="AM372" s="179"/>
      <c r="AN372" s="179"/>
      <c r="AO372" s="179"/>
      <c r="AP372" s="179"/>
      <c r="AQ372" s="179"/>
      <c r="AR372" s="179"/>
      <c r="AS372" s="179"/>
      <c r="AT372" s="179"/>
      <c r="AU372" s="179"/>
      <c r="AV372" s="179"/>
      <c r="AW372" s="179"/>
      <c r="AX372" s="179"/>
      <c r="AY372" s="179"/>
      <c r="AZ372" s="179"/>
      <c r="BA372" s="179"/>
      <c r="BB372" s="179"/>
      <c r="BC372" s="179"/>
      <c r="BD372" s="179"/>
      <c r="BE372" s="179"/>
      <c r="BF372" s="179"/>
      <c r="BG372" s="179"/>
      <c r="BH372" s="179"/>
      <c r="BI372" s="179"/>
      <c r="BJ372" s="179"/>
      <c r="BK372" s="179"/>
    </row>
    <row r="373" spans="2:63" outlineLevel="1" x14ac:dyDescent="0.25">
      <c r="B373" s="143"/>
      <c r="C373" s="143"/>
      <c r="D373" s="174">
        <v>0</v>
      </c>
      <c r="E373" s="143"/>
      <c r="F373" s="143"/>
      <c r="G373" s="143"/>
      <c r="H373" s="143"/>
      <c r="I373" s="143"/>
      <c r="J373" s="143"/>
      <c r="K373" s="143"/>
      <c r="L373" s="170">
        <v>0</v>
      </c>
      <c r="M373" s="170">
        <v>0</v>
      </c>
      <c r="N373" s="170">
        <v>0</v>
      </c>
      <c r="O373" s="170">
        <v>0</v>
      </c>
      <c r="P373" s="170">
        <v>0</v>
      </c>
      <c r="Q373" s="170">
        <v>0</v>
      </c>
      <c r="R373" s="143"/>
      <c r="S373" s="143"/>
      <c r="T373" s="143"/>
      <c r="U373" s="143"/>
      <c r="V373" s="143"/>
      <c r="W373" s="143"/>
      <c r="X373" s="143"/>
      <c r="Y373" s="143"/>
      <c r="Z373" s="143"/>
      <c r="AA373" s="179"/>
      <c r="AB373" s="179"/>
      <c r="AC373" s="179"/>
      <c r="AD373" s="179"/>
      <c r="AE373" s="179"/>
      <c r="AF373" s="179"/>
      <c r="AG373" s="179"/>
      <c r="AH373" s="179"/>
      <c r="AI373" s="179"/>
      <c r="AJ373" s="179"/>
      <c r="AK373" s="179"/>
      <c r="AL373" s="179"/>
      <c r="AM373" s="179"/>
      <c r="AN373" s="179"/>
      <c r="AO373" s="179"/>
      <c r="AP373" s="179"/>
      <c r="AQ373" s="179"/>
      <c r="AR373" s="179"/>
      <c r="AS373" s="179"/>
      <c r="AT373" s="179"/>
      <c r="AU373" s="179"/>
      <c r="AV373" s="179"/>
      <c r="AW373" s="179"/>
      <c r="AX373" s="179"/>
      <c r="AY373" s="179"/>
      <c r="AZ373" s="179"/>
      <c r="BA373" s="179"/>
      <c r="BB373" s="179"/>
      <c r="BC373" s="179"/>
      <c r="BD373" s="179"/>
      <c r="BE373" s="179"/>
      <c r="BF373" s="179"/>
      <c r="BG373" s="179"/>
      <c r="BH373" s="179"/>
      <c r="BI373" s="179"/>
      <c r="BJ373" s="179"/>
      <c r="BK373" s="179"/>
    </row>
    <row r="374" spans="2:63" outlineLevel="1" x14ac:dyDescent="0.25">
      <c r="B374" s="143"/>
      <c r="C374" s="143"/>
      <c r="D374" s="174">
        <v>0</v>
      </c>
      <c r="E374" s="143"/>
      <c r="F374" s="143"/>
      <c r="G374" s="143"/>
      <c r="H374" s="143"/>
      <c r="I374" s="143"/>
      <c r="J374" s="143"/>
      <c r="K374" s="143"/>
      <c r="L374" s="170">
        <v>0</v>
      </c>
      <c r="M374" s="170">
        <v>0</v>
      </c>
      <c r="N374" s="170">
        <v>0</v>
      </c>
      <c r="O374" s="170">
        <v>0</v>
      </c>
      <c r="P374" s="170">
        <v>0</v>
      </c>
      <c r="Q374" s="170">
        <v>0</v>
      </c>
      <c r="R374" s="143"/>
      <c r="S374" s="143"/>
      <c r="T374" s="143"/>
      <c r="U374" s="143"/>
      <c r="V374" s="143"/>
      <c r="W374" s="143"/>
      <c r="X374" s="143"/>
      <c r="Y374" s="143"/>
      <c r="Z374" s="143"/>
      <c r="AA374" s="179"/>
      <c r="AB374" s="179"/>
      <c r="AC374" s="179"/>
      <c r="AD374" s="179"/>
      <c r="AE374" s="179"/>
      <c r="AF374" s="179"/>
      <c r="AG374" s="179"/>
      <c r="AH374" s="179"/>
      <c r="AI374" s="179"/>
      <c r="AJ374" s="179"/>
      <c r="AK374" s="179"/>
      <c r="AL374" s="179"/>
      <c r="AM374" s="179"/>
      <c r="AN374" s="179"/>
      <c r="AO374" s="179"/>
      <c r="AP374" s="179"/>
      <c r="AQ374" s="179"/>
      <c r="AR374" s="179"/>
      <c r="AS374" s="179"/>
      <c r="AT374" s="179"/>
      <c r="AU374" s="179"/>
      <c r="AV374" s="179"/>
      <c r="AW374" s="179"/>
      <c r="AX374" s="179"/>
      <c r="AY374" s="179"/>
      <c r="AZ374" s="179"/>
      <c r="BA374" s="179"/>
      <c r="BB374" s="179"/>
      <c r="BC374" s="179"/>
      <c r="BD374" s="179"/>
      <c r="BE374" s="179"/>
      <c r="BF374" s="179"/>
      <c r="BG374" s="179"/>
      <c r="BH374" s="179"/>
      <c r="BI374" s="179"/>
      <c r="BJ374" s="179"/>
      <c r="BK374" s="179"/>
    </row>
    <row r="375" spans="2:63" outlineLevel="1" x14ac:dyDescent="0.25">
      <c r="B375" s="143"/>
      <c r="C375" s="143"/>
      <c r="D375" s="174">
        <v>0</v>
      </c>
      <c r="E375" s="143"/>
      <c r="F375" s="143"/>
      <c r="G375" s="143"/>
      <c r="H375" s="143"/>
      <c r="I375" s="143"/>
      <c r="J375" s="143"/>
      <c r="K375" s="143"/>
      <c r="L375" s="170">
        <v>0</v>
      </c>
      <c r="M375" s="170">
        <v>0</v>
      </c>
      <c r="N375" s="170">
        <v>0</v>
      </c>
      <c r="O375" s="170">
        <v>0</v>
      </c>
      <c r="P375" s="170">
        <v>0</v>
      </c>
      <c r="Q375" s="170">
        <v>0</v>
      </c>
      <c r="R375" s="143"/>
      <c r="S375" s="143"/>
      <c r="T375" s="143"/>
      <c r="U375" s="143"/>
      <c r="V375" s="143"/>
      <c r="W375" s="143"/>
      <c r="X375" s="143"/>
      <c r="Y375" s="143"/>
      <c r="Z375" s="143"/>
      <c r="AA375" s="179"/>
      <c r="AB375" s="179"/>
      <c r="AC375" s="179"/>
      <c r="AD375" s="179"/>
      <c r="AE375" s="179"/>
      <c r="AF375" s="179"/>
      <c r="AG375" s="179"/>
      <c r="AH375" s="179"/>
      <c r="AI375" s="179"/>
      <c r="AJ375" s="179"/>
      <c r="AK375" s="179"/>
      <c r="AL375" s="179"/>
      <c r="AM375" s="179"/>
      <c r="AN375" s="179"/>
      <c r="AO375" s="179"/>
      <c r="AP375" s="179"/>
      <c r="AQ375" s="179"/>
      <c r="AR375" s="179"/>
      <c r="AS375" s="179"/>
      <c r="AT375" s="179"/>
      <c r="AU375" s="179"/>
      <c r="AV375" s="179"/>
      <c r="AW375" s="179"/>
      <c r="AX375" s="179"/>
      <c r="AY375" s="179"/>
      <c r="AZ375" s="179"/>
      <c r="BA375" s="179"/>
      <c r="BB375" s="179"/>
      <c r="BC375" s="179"/>
      <c r="BD375" s="179"/>
      <c r="BE375" s="179"/>
      <c r="BF375" s="179"/>
      <c r="BG375" s="179"/>
      <c r="BH375" s="179"/>
      <c r="BI375" s="179"/>
      <c r="BJ375" s="179"/>
      <c r="BK375" s="179"/>
    </row>
    <row r="376" spans="2:63" outlineLevel="1" x14ac:dyDescent="0.25">
      <c r="B376" s="143"/>
      <c r="C376" s="143"/>
      <c r="D376" s="174">
        <v>0</v>
      </c>
      <c r="E376" s="143"/>
      <c r="F376" s="143"/>
      <c r="G376" s="143"/>
      <c r="H376" s="143"/>
      <c r="I376" s="143"/>
      <c r="J376" s="143"/>
      <c r="K376" s="143"/>
      <c r="L376" s="170">
        <v>0</v>
      </c>
      <c r="M376" s="170">
        <v>0</v>
      </c>
      <c r="N376" s="170">
        <v>0</v>
      </c>
      <c r="O376" s="170">
        <v>0</v>
      </c>
      <c r="P376" s="170">
        <v>0</v>
      </c>
      <c r="Q376" s="170">
        <v>0</v>
      </c>
      <c r="R376" s="143"/>
      <c r="S376" s="143"/>
      <c r="T376" s="143"/>
      <c r="U376" s="143"/>
      <c r="V376" s="143"/>
      <c r="W376" s="143"/>
      <c r="X376" s="143"/>
      <c r="Y376" s="143"/>
      <c r="Z376" s="143"/>
      <c r="AA376" s="179"/>
      <c r="AB376" s="179"/>
      <c r="AC376" s="179"/>
      <c r="AD376" s="179"/>
      <c r="AE376" s="179"/>
      <c r="AF376" s="179"/>
      <c r="AG376" s="179"/>
      <c r="AH376" s="179"/>
      <c r="AI376" s="179"/>
      <c r="AJ376" s="179"/>
      <c r="AK376" s="179"/>
      <c r="AL376" s="179"/>
      <c r="AM376" s="179"/>
      <c r="AN376" s="179"/>
      <c r="AO376" s="179"/>
      <c r="AP376" s="179"/>
      <c r="AQ376" s="179"/>
      <c r="AR376" s="179"/>
      <c r="AS376" s="179"/>
      <c r="AT376" s="179"/>
      <c r="AU376" s="179"/>
      <c r="AV376" s="179"/>
      <c r="AW376" s="179"/>
      <c r="AX376" s="179"/>
      <c r="AY376" s="179"/>
      <c r="AZ376" s="179"/>
      <c r="BA376" s="179"/>
      <c r="BB376" s="179"/>
      <c r="BC376" s="179"/>
      <c r="BD376" s="179"/>
      <c r="BE376" s="179"/>
      <c r="BF376" s="179"/>
      <c r="BG376" s="179"/>
      <c r="BH376" s="179"/>
      <c r="BI376" s="179"/>
      <c r="BJ376" s="179"/>
      <c r="BK376" s="179"/>
    </row>
    <row r="377" spans="2:63" outlineLevel="1" x14ac:dyDescent="0.25">
      <c r="B377" s="143"/>
      <c r="C377" s="143"/>
      <c r="D377" s="174">
        <v>0</v>
      </c>
      <c r="E377" s="143"/>
      <c r="F377" s="143"/>
      <c r="G377" s="143"/>
      <c r="H377" s="143"/>
      <c r="I377" s="143"/>
      <c r="J377" s="143"/>
      <c r="K377" s="143"/>
      <c r="L377" s="170">
        <v>0</v>
      </c>
      <c r="M377" s="170">
        <v>0</v>
      </c>
      <c r="N377" s="170">
        <v>0</v>
      </c>
      <c r="O377" s="170">
        <v>0</v>
      </c>
      <c r="P377" s="170">
        <v>0</v>
      </c>
      <c r="Q377" s="170">
        <v>0</v>
      </c>
      <c r="R377" s="143"/>
      <c r="S377" s="143"/>
      <c r="T377" s="143"/>
      <c r="U377" s="143"/>
      <c r="V377" s="143"/>
      <c r="W377" s="143"/>
      <c r="X377" s="143"/>
      <c r="Y377" s="143"/>
      <c r="Z377" s="143"/>
      <c r="AA377" s="179"/>
      <c r="AB377" s="179"/>
      <c r="AC377" s="179"/>
      <c r="AD377" s="179"/>
      <c r="AE377" s="179"/>
      <c r="AF377" s="179"/>
      <c r="AG377" s="179"/>
      <c r="AH377" s="179"/>
      <c r="AI377" s="179"/>
      <c r="AJ377" s="179"/>
      <c r="AK377" s="179"/>
      <c r="AL377" s="179"/>
      <c r="AM377" s="179"/>
      <c r="AN377" s="179"/>
      <c r="AO377" s="179"/>
      <c r="AP377" s="179"/>
      <c r="AQ377" s="179"/>
      <c r="AR377" s="179"/>
      <c r="AS377" s="179"/>
      <c r="AT377" s="179"/>
      <c r="AU377" s="179"/>
      <c r="AV377" s="179"/>
      <c r="AW377" s="179"/>
      <c r="AX377" s="179"/>
      <c r="AY377" s="179"/>
      <c r="AZ377" s="179"/>
      <c r="BA377" s="179"/>
      <c r="BB377" s="179"/>
      <c r="BC377" s="179"/>
      <c r="BD377" s="179"/>
      <c r="BE377" s="179"/>
      <c r="BF377" s="179"/>
      <c r="BG377" s="179"/>
      <c r="BH377" s="179"/>
      <c r="BI377" s="179"/>
      <c r="BJ377" s="179"/>
      <c r="BK377" s="179"/>
    </row>
    <row r="378" spans="2:63" outlineLevel="1" x14ac:dyDescent="0.25">
      <c r="B378" s="143"/>
      <c r="C378" s="143"/>
      <c r="D378" s="174">
        <v>0</v>
      </c>
      <c r="E378" s="143"/>
      <c r="F378" s="143"/>
      <c r="G378" s="143"/>
      <c r="H378" s="143"/>
      <c r="I378" s="143"/>
      <c r="J378" s="143"/>
      <c r="K378" s="143"/>
      <c r="L378" s="170">
        <v>0</v>
      </c>
      <c r="M378" s="170">
        <v>0</v>
      </c>
      <c r="N378" s="170">
        <v>0</v>
      </c>
      <c r="O378" s="170">
        <v>0</v>
      </c>
      <c r="P378" s="170">
        <v>0</v>
      </c>
      <c r="Q378" s="170">
        <v>0</v>
      </c>
      <c r="R378" s="143"/>
      <c r="S378" s="143"/>
      <c r="T378" s="143"/>
      <c r="U378" s="143"/>
      <c r="V378" s="143"/>
      <c r="W378" s="143"/>
      <c r="X378" s="143"/>
      <c r="Y378" s="143"/>
      <c r="Z378" s="143"/>
      <c r="AA378" s="179"/>
      <c r="AB378" s="179"/>
      <c r="AC378" s="179"/>
      <c r="AD378" s="179"/>
      <c r="AE378" s="179"/>
      <c r="AF378" s="179"/>
      <c r="AG378" s="179"/>
      <c r="AH378" s="179"/>
      <c r="AI378" s="179"/>
      <c r="AJ378" s="179"/>
      <c r="AK378" s="179"/>
      <c r="AL378" s="179"/>
      <c r="AM378" s="179"/>
      <c r="AN378" s="179"/>
      <c r="AO378" s="179"/>
      <c r="AP378" s="179"/>
      <c r="AQ378" s="179"/>
      <c r="AR378" s="179"/>
      <c r="AS378" s="179"/>
      <c r="AT378" s="179"/>
      <c r="AU378" s="179"/>
      <c r="AV378" s="179"/>
      <c r="AW378" s="179"/>
      <c r="AX378" s="179"/>
      <c r="AY378" s="179"/>
      <c r="AZ378" s="179"/>
      <c r="BA378" s="179"/>
      <c r="BB378" s="179"/>
      <c r="BC378" s="179"/>
      <c r="BD378" s="179"/>
      <c r="BE378" s="179"/>
      <c r="BF378" s="179"/>
      <c r="BG378" s="179"/>
      <c r="BH378" s="179"/>
      <c r="BI378" s="179"/>
      <c r="BJ378" s="179"/>
      <c r="BK378" s="179"/>
    </row>
    <row r="379" spans="2:63" outlineLevel="1" x14ac:dyDescent="0.25">
      <c r="B379" s="143"/>
      <c r="C379" s="143"/>
      <c r="D379" s="174">
        <v>0</v>
      </c>
      <c r="E379" s="143"/>
      <c r="F379" s="143"/>
      <c r="G379" s="143"/>
      <c r="H379" s="143"/>
      <c r="I379" s="143"/>
      <c r="J379" s="143"/>
      <c r="K379" s="143"/>
      <c r="L379" s="170">
        <v>0</v>
      </c>
      <c r="M379" s="170">
        <v>0</v>
      </c>
      <c r="N379" s="170">
        <v>0</v>
      </c>
      <c r="O379" s="170">
        <v>0</v>
      </c>
      <c r="P379" s="170">
        <v>0</v>
      </c>
      <c r="Q379" s="170">
        <v>0</v>
      </c>
      <c r="R379" s="143"/>
      <c r="S379" s="143"/>
      <c r="T379" s="143"/>
      <c r="U379" s="143"/>
      <c r="V379" s="143"/>
      <c r="W379" s="143"/>
      <c r="X379" s="143"/>
      <c r="Y379" s="143"/>
      <c r="Z379" s="143"/>
      <c r="AA379" s="179"/>
      <c r="AB379" s="179"/>
      <c r="AC379" s="179"/>
      <c r="AD379" s="179"/>
      <c r="AE379" s="179"/>
      <c r="AF379" s="179"/>
      <c r="AG379" s="179"/>
      <c r="AH379" s="179"/>
      <c r="AI379" s="179"/>
      <c r="AJ379" s="179"/>
      <c r="AK379" s="179"/>
      <c r="AL379" s="179"/>
      <c r="AM379" s="179"/>
      <c r="AN379" s="179"/>
      <c r="AO379" s="179"/>
      <c r="AP379" s="179"/>
      <c r="AQ379" s="179"/>
      <c r="AR379" s="179"/>
      <c r="AS379" s="179"/>
      <c r="AT379" s="179"/>
      <c r="AU379" s="179"/>
      <c r="AV379" s="179"/>
      <c r="AW379" s="179"/>
      <c r="AX379" s="179"/>
      <c r="AY379" s="179"/>
      <c r="AZ379" s="179"/>
      <c r="BA379" s="179"/>
      <c r="BB379" s="179"/>
      <c r="BC379" s="179"/>
      <c r="BD379" s="179"/>
      <c r="BE379" s="179"/>
      <c r="BF379" s="179"/>
      <c r="BG379" s="179"/>
      <c r="BH379" s="179"/>
      <c r="BI379" s="179"/>
      <c r="BJ379" s="179"/>
      <c r="BK379" s="179"/>
    </row>
    <row r="380" spans="2:63" outlineLevel="1" x14ac:dyDescent="0.25">
      <c r="B380" s="143"/>
      <c r="C380" s="143"/>
      <c r="D380" s="174">
        <v>0</v>
      </c>
      <c r="E380" s="143"/>
      <c r="F380" s="143"/>
      <c r="G380" s="143"/>
      <c r="H380" s="143"/>
      <c r="I380" s="143"/>
      <c r="J380" s="143"/>
      <c r="K380" s="143"/>
      <c r="L380" s="170">
        <v>0</v>
      </c>
      <c r="M380" s="170">
        <v>0</v>
      </c>
      <c r="N380" s="170">
        <v>0</v>
      </c>
      <c r="O380" s="170">
        <v>0</v>
      </c>
      <c r="P380" s="170">
        <v>0</v>
      </c>
      <c r="Q380" s="170">
        <v>0</v>
      </c>
      <c r="R380" s="143"/>
      <c r="S380" s="143"/>
      <c r="T380" s="143"/>
      <c r="U380" s="143"/>
      <c r="V380" s="143"/>
      <c r="W380" s="143"/>
      <c r="X380" s="143"/>
      <c r="Y380" s="143"/>
      <c r="Z380" s="143"/>
      <c r="AA380" s="179"/>
      <c r="AB380" s="179"/>
      <c r="AC380" s="179"/>
      <c r="AD380" s="179"/>
      <c r="AE380" s="179"/>
      <c r="AF380" s="179"/>
      <c r="AG380" s="179"/>
      <c r="AH380" s="179"/>
      <c r="AI380" s="179"/>
      <c r="AJ380" s="179"/>
      <c r="AK380" s="179"/>
      <c r="AL380" s="179"/>
      <c r="AM380" s="179"/>
      <c r="AN380" s="179"/>
      <c r="AO380" s="179"/>
      <c r="AP380" s="179"/>
      <c r="AQ380" s="179"/>
      <c r="AR380" s="179"/>
      <c r="AS380" s="179"/>
      <c r="AT380" s="179"/>
      <c r="AU380" s="179"/>
      <c r="AV380" s="179"/>
      <c r="AW380" s="179"/>
      <c r="AX380" s="179"/>
      <c r="AY380" s="179"/>
      <c r="AZ380" s="179"/>
      <c r="BA380" s="179"/>
      <c r="BB380" s="179"/>
      <c r="BC380" s="179"/>
      <c r="BD380" s="179"/>
      <c r="BE380" s="179"/>
      <c r="BF380" s="179"/>
      <c r="BG380" s="179"/>
      <c r="BH380" s="179"/>
      <c r="BI380" s="179"/>
      <c r="BJ380" s="179"/>
      <c r="BK380" s="179"/>
    </row>
    <row r="381" spans="2:63" outlineLevel="1" x14ac:dyDescent="0.25">
      <c r="B381" s="143"/>
      <c r="C381" s="143"/>
      <c r="D381" s="174">
        <v>0</v>
      </c>
      <c r="E381" s="143"/>
      <c r="F381" s="143"/>
      <c r="G381" s="143"/>
      <c r="H381" s="143"/>
      <c r="I381" s="143"/>
      <c r="J381" s="143"/>
      <c r="K381" s="143"/>
      <c r="L381" s="170">
        <v>0</v>
      </c>
      <c r="M381" s="170">
        <v>0</v>
      </c>
      <c r="N381" s="170">
        <v>0</v>
      </c>
      <c r="O381" s="170">
        <v>0</v>
      </c>
      <c r="P381" s="170">
        <v>0</v>
      </c>
      <c r="Q381" s="170">
        <v>0</v>
      </c>
      <c r="R381" s="143"/>
      <c r="S381" s="143"/>
      <c r="T381" s="143"/>
      <c r="U381" s="143"/>
      <c r="V381" s="143"/>
      <c r="W381" s="143"/>
      <c r="X381" s="143"/>
      <c r="Y381" s="143"/>
      <c r="Z381" s="143"/>
      <c r="AA381" s="179"/>
      <c r="AB381" s="179"/>
      <c r="AC381" s="179"/>
      <c r="AD381" s="179"/>
      <c r="AE381" s="179"/>
      <c r="AF381" s="179"/>
      <c r="AG381" s="179"/>
      <c r="AH381" s="179"/>
      <c r="AI381" s="179"/>
      <c r="AJ381" s="179"/>
      <c r="AK381" s="179"/>
      <c r="AL381" s="179"/>
      <c r="AM381" s="179"/>
      <c r="AN381" s="179"/>
      <c r="AO381" s="179"/>
      <c r="AP381" s="179"/>
      <c r="AQ381" s="179"/>
      <c r="AR381" s="179"/>
      <c r="AS381" s="179"/>
      <c r="AT381" s="179"/>
      <c r="AU381" s="179"/>
      <c r="AV381" s="179"/>
      <c r="AW381" s="179"/>
      <c r="AX381" s="179"/>
      <c r="AY381" s="179"/>
      <c r="AZ381" s="179"/>
      <c r="BA381" s="179"/>
      <c r="BB381" s="179"/>
      <c r="BC381" s="179"/>
      <c r="BD381" s="179"/>
      <c r="BE381" s="179"/>
      <c r="BF381" s="179"/>
      <c r="BG381" s="179"/>
      <c r="BH381" s="179"/>
      <c r="BI381" s="179"/>
      <c r="BJ381" s="179"/>
      <c r="BK381" s="179"/>
    </row>
    <row r="382" spans="2:63" outlineLevel="1" x14ac:dyDescent="0.25">
      <c r="B382" s="143"/>
      <c r="C382" s="143"/>
      <c r="D382" s="174">
        <v>0</v>
      </c>
      <c r="E382" s="143"/>
      <c r="F382" s="143"/>
      <c r="G382" s="143"/>
      <c r="H382" s="143"/>
      <c r="I382" s="143"/>
      <c r="J382" s="143"/>
      <c r="K382" s="143"/>
      <c r="L382" s="170">
        <v>0</v>
      </c>
      <c r="M382" s="170">
        <v>0</v>
      </c>
      <c r="N382" s="170">
        <v>0</v>
      </c>
      <c r="O382" s="170">
        <v>0</v>
      </c>
      <c r="P382" s="170">
        <v>0</v>
      </c>
      <c r="Q382" s="170">
        <v>0</v>
      </c>
      <c r="R382" s="143"/>
      <c r="S382" s="143"/>
      <c r="T382" s="143"/>
      <c r="U382" s="143"/>
      <c r="V382" s="143"/>
      <c r="W382" s="143"/>
      <c r="X382" s="143"/>
      <c r="Y382" s="143"/>
      <c r="Z382" s="143"/>
      <c r="AA382" s="179"/>
      <c r="AB382" s="179"/>
      <c r="AC382" s="179"/>
      <c r="AD382" s="179"/>
      <c r="AE382" s="179"/>
      <c r="AF382" s="179"/>
      <c r="AG382" s="179"/>
      <c r="AH382" s="179"/>
      <c r="AI382" s="179"/>
      <c r="AJ382" s="179"/>
      <c r="AK382" s="179"/>
      <c r="AL382" s="179"/>
      <c r="AM382" s="179"/>
      <c r="AN382" s="179"/>
      <c r="AO382" s="179"/>
      <c r="AP382" s="179"/>
      <c r="AQ382" s="179"/>
      <c r="AR382" s="179"/>
      <c r="AS382" s="179"/>
      <c r="AT382" s="179"/>
      <c r="AU382" s="179"/>
      <c r="AV382" s="179"/>
      <c r="AW382" s="179"/>
      <c r="AX382" s="179"/>
      <c r="AY382" s="179"/>
      <c r="AZ382" s="179"/>
      <c r="BA382" s="179"/>
      <c r="BB382" s="179"/>
      <c r="BC382" s="179"/>
      <c r="BD382" s="179"/>
      <c r="BE382" s="179"/>
      <c r="BF382" s="179"/>
      <c r="BG382" s="179"/>
      <c r="BH382" s="179"/>
      <c r="BI382" s="179"/>
      <c r="BJ382" s="179"/>
      <c r="BK382" s="179"/>
    </row>
    <row r="383" spans="2:63" outlineLevel="1" x14ac:dyDescent="0.25">
      <c r="B383" s="143"/>
      <c r="C383" s="143"/>
      <c r="D383" s="174">
        <v>0</v>
      </c>
      <c r="E383" s="143"/>
      <c r="F383" s="143"/>
      <c r="G383" s="143"/>
      <c r="H383" s="143"/>
      <c r="I383" s="143"/>
      <c r="J383" s="143"/>
      <c r="K383" s="143"/>
      <c r="L383" s="170">
        <v>0</v>
      </c>
      <c r="M383" s="170">
        <v>0</v>
      </c>
      <c r="N383" s="170">
        <v>0</v>
      </c>
      <c r="O383" s="170">
        <v>0</v>
      </c>
      <c r="P383" s="170">
        <v>0</v>
      </c>
      <c r="Q383" s="170">
        <v>0</v>
      </c>
      <c r="R383" s="143"/>
      <c r="S383" s="143"/>
      <c r="T383" s="143"/>
      <c r="U383" s="143"/>
      <c r="V383" s="143"/>
      <c r="W383" s="143"/>
      <c r="X383" s="143"/>
      <c r="Y383" s="143"/>
      <c r="Z383" s="143"/>
      <c r="AA383" s="179"/>
      <c r="AB383" s="179"/>
      <c r="AC383" s="179"/>
      <c r="AD383" s="179"/>
      <c r="AE383" s="179"/>
      <c r="AF383" s="179"/>
      <c r="AG383" s="179"/>
      <c r="AH383" s="179"/>
      <c r="AI383" s="179"/>
      <c r="AJ383" s="179"/>
      <c r="AK383" s="179"/>
      <c r="AL383" s="179"/>
      <c r="AM383" s="179"/>
      <c r="AN383" s="179"/>
      <c r="AO383" s="179"/>
      <c r="AP383" s="179"/>
      <c r="AQ383" s="179"/>
      <c r="AR383" s="179"/>
      <c r="AS383" s="179"/>
      <c r="AT383" s="179"/>
      <c r="AU383" s="179"/>
      <c r="AV383" s="179"/>
      <c r="AW383" s="179"/>
      <c r="AX383" s="179"/>
      <c r="AY383" s="179"/>
      <c r="AZ383" s="179"/>
      <c r="BA383" s="179"/>
      <c r="BB383" s="179"/>
      <c r="BC383" s="179"/>
      <c r="BD383" s="179"/>
      <c r="BE383" s="179"/>
      <c r="BF383" s="179"/>
      <c r="BG383" s="179"/>
      <c r="BH383" s="179"/>
      <c r="BI383" s="179"/>
      <c r="BJ383" s="179"/>
      <c r="BK383" s="179"/>
    </row>
    <row r="384" spans="2:63" outlineLevel="1" x14ac:dyDescent="0.25">
      <c r="B384" s="143"/>
      <c r="C384" s="143"/>
      <c r="D384" s="174">
        <v>0</v>
      </c>
      <c r="E384" s="143"/>
      <c r="F384" s="143"/>
      <c r="G384" s="143"/>
      <c r="H384" s="143"/>
      <c r="I384" s="143"/>
      <c r="J384" s="143"/>
      <c r="K384" s="143"/>
      <c r="L384" s="170">
        <v>0</v>
      </c>
      <c r="M384" s="170">
        <v>0</v>
      </c>
      <c r="N384" s="170">
        <v>0</v>
      </c>
      <c r="O384" s="170">
        <v>0</v>
      </c>
      <c r="P384" s="170">
        <v>0</v>
      </c>
      <c r="Q384" s="170">
        <v>0</v>
      </c>
      <c r="R384" s="143"/>
      <c r="S384" s="143"/>
      <c r="T384" s="143"/>
      <c r="U384" s="143"/>
      <c r="V384" s="143"/>
      <c r="W384" s="143"/>
      <c r="X384" s="143"/>
      <c r="Y384" s="143"/>
      <c r="Z384" s="143"/>
      <c r="AA384" s="179"/>
      <c r="AB384" s="179"/>
      <c r="AC384" s="179"/>
      <c r="AD384" s="179"/>
      <c r="AE384" s="179"/>
      <c r="AF384" s="179"/>
      <c r="AG384" s="179"/>
      <c r="AH384" s="179"/>
      <c r="AI384" s="179"/>
      <c r="AJ384" s="179"/>
      <c r="AK384" s="179"/>
      <c r="AL384" s="179"/>
      <c r="AM384" s="179"/>
      <c r="AN384" s="179"/>
      <c r="AO384" s="179"/>
      <c r="AP384" s="179"/>
      <c r="AQ384" s="179"/>
      <c r="AR384" s="179"/>
      <c r="AS384" s="179"/>
      <c r="AT384" s="179"/>
      <c r="AU384" s="179"/>
      <c r="AV384" s="179"/>
      <c r="AW384" s="179"/>
      <c r="AX384" s="179"/>
      <c r="AY384" s="179"/>
      <c r="AZ384" s="179"/>
      <c r="BA384" s="179"/>
      <c r="BB384" s="179"/>
      <c r="BC384" s="179"/>
      <c r="BD384" s="179"/>
      <c r="BE384" s="179"/>
      <c r="BF384" s="179"/>
      <c r="BG384" s="179"/>
      <c r="BH384" s="179"/>
      <c r="BI384" s="179"/>
      <c r="BJ384" s="179"/>
      <c r="BK384" s="179"/>
    </row>
    <row r="385" spans="1:63" outlineLevel="1" x14ac:dyDescent="0.25">
      <c r="B385" s="143"/>
      <c r="C385" s="143"/>
      <c r="D385" s="174">
        <v>0</v>
      </c>
      <c r="E385" s="143"/>
      <c r="F385" s="143"/>
      <c r="G385" s="143"/>
      <c r="H385" s="143"/>
      <c r="I385" s="143"/>
      <c r="J385" s="143"/>
      <c r="K385" s="143"/>
      <c r="L385" s="170">
        <v>0</v>
      </c>
      <c r="M385" s="170">
        <v>0</v>
      </c>
      <c r="N385" s="170">
        <v>0</v>
      </c>
      <c r="O385" s="170">
        <v>0</v>
      </c>
      <c r="P385" s="170">
        <v>0</v>
      </c>
      <c r="Q385" s="170">
        <v>0</v>
      </c>
      <c r="R385" s="143"/>
      <c r="S385" s="143"/>
      <c r="T385" s="143"/>
      <c r="U385" s="143"/>
      <c r="V385" s="143"/>
      <c r="W385" s="143"/>
      <c r="X385" s="143"/>
      <c r="Y385" s="143"/>
      <c r="Z385" s="143"/>
      <c r="AA385" s="179"/>
      <c r="AB385" s="179"/>
      <c r="AC385" s="179"/>
      <c r="AD385" s="179"/>
      <c r="AE385" s="179"/>
      <c r="AF385" s="179"/>
      <c r="AG385" s="179"/>
      <c r="AH385" s="179"/>
      <c r="AI385" s="179"/>
      <c r="AJ385" s="179"/>
      <c r="AK385" s="179"/>
      <c r="AL385" s="179"/>
      <c r="AM385" s="179"/>
      <c r="AN385" s="179"/>
      <c r="AO385" s="179"/>
      <c r="AP385" s="179"/>
      <c r="AQ385" s="179"/>
      <c r="AR385" s="179"/>
      <c r="AS385" s="179"/>
      <c r="AT385" s="179"/>
      <c r="AU385" s="179"/>
      <c r="AV385" s="179"/>
      <c r="AW385" s="179"/>
      <c r="AX385" s="179"/>
      <c r="AY385" s="179"/>
      <c r="AZ385" s="179"/>
      <c r="BA385" s="179"/>
      <c r="BB385" s="179"/>
      <c r="BC385" s="179"/>
      <c r="BD385" s="179"/>
      <c r="BE385" s="179"/>
      <c r="BF385" s="179"/>
      <c r="BG385" s="179"/>
      <c r="BH385" s="179"/>
      <c r="BI385" s="179"/>
      <c r="BJ385" s="179"/>
      <c r="BK385" s="179"/>
    </row>
    <row r="386" spans="1:63" outlineLevel="1" x14ac:dyDescent="0.25">
      <c r="B386" s="143"/>
      <c r="C386" s="143"/>
      <c r="D386" s="174">
        <v>0</v>
      </c>
      <c r="E386" s="143"/>
      <c r="F386" s="143"/>
      <c r="G386" s="143"/>
      <c r="H386" s="143"/>
      <c r="I386" s="143"/>
      <c r="J386" s="143"/>
      <c r="K386" s="143"/>
      <c r="L386" s="170">
        <v>0</v>
      </c>
      <c r="M386" s="170">
        <v>0</v>
      </c>
      <c r="N386" s="170">
        <v>0</v>
      </c>
      <c r="O386" s="170">
        <v>0</v>
      </c>
      <c r="P386" s="170">
        <v>0</v>
      </c>
      <c r="Q386" s="170">
        <v>0</v>
      </c>
      <c r="R386" s="143"/>
      <c r="S386" s="143"/>
      <c r="T386" s="143"/>
      <c r="U386" s="143"/>
      <c r="V386" s="143"/>
      <c r="W386" s="143"/>
      <c r="X386" s="143"/>
      <c r="Y386" s="143"/>
      <c r="Z386" s="143"/>
      <c r="AA386" s="179"/>
      <c r="AB386" s="179"/>
      <c r="AC386" s="179"/>
      <c r="AD386" s="179"/>
      <c r="AE386" s="179"/>
      <c r="AF386" s="179"/>
      <c r="AG386" s="179"/>
      <c r="AH386" s="179"/>
      <c r="AI386" s="179"/>
      <c r="AJ386" s="179"/>
      <c r="AK386" s="179"/>
      <c r="AL386" s="179"/>
      <c r="AM386" s="179"/>
      <c r="AN386" s="179"/>
      <c r="AO386" s="179"/>
      <c r="AP386" s="179"/>
      <c r="AQ386" s="179"/>
      <c r="AR386" s="179"/>
      <c r="AS386" s="179"/>
      <c r="AT386" s="179"/>
      <c r="AU386" s="179"/>
      <c r="AV386" s="179"/>
      <c r="AW386" s="179"/>
      <c r="AX386" s="179"/>
      <c r="AY386" s="179"/>
      <c r="AZ386" s="179"/>
      <c r="BA386" s="179"/>
      <c r="BB386" s="179"/>
      <c r="BC386" s="179"/>
      <c r="BD386" s="179"/>
      <c r="BE386" s="179"/>
      <c r="BF386" s="179"/>
      <c r="BG386" s="179"/>
      <c r="BH386" s="179"/>
      <c r="BI386" s="179"/>
      <c r="BJ386" s="179"/>
      <c r="BK386" s="179"/>
    </row>
    <row r="387" spans="1:63" outlineLevel="1" x14ac:dyDescent="0.25">
      <c r="B387" s="143"/>
      <c r="C387" s="143"/>
      <c r="D387" s="174">
        <v>0</v>
      </c>
      <c r="E387" s="143"/>
      <c r="F387" s="143"/>
      <c r="G387" s="143"/>
      <c r="H387" s="143"/>
      <c r="I387" s="143"/>
      <c r="J387" s="143"/>
      <c r="K387" s="143"/>
      <c r="L387" s="170">
        <v>0</v>
      </c>
      <c r="M387" s="170">
        <v>0</v>
      </c>
      <c r="N387" s="170">
        <v>0</v>
      </c>
      <c r="O387" s="170">
        <v>0</v>
      </c>
      <c r="P387" s="170">
        <v>0</v>
      </c>
      <c r="Q387" s="170">
        <v>0</v>
      </c>
      <c r="R387" s="143"/>
      <c r="S387" s="143"/>
      <c r="T387" s="143"/>
      <c r="U387" s="143"/>
      <c r="V387" s="143"/>
      <c r="W387" s="143"/>
      <c r="X387" s="143"/>
      <c r="Y387" s="143"/>
      <c r="Z387" s="143"/>
      <c r="AA387" s="179"/>
      <c r="AB387" s="179"/>
      <c r="AC387" s="179"/>
      <c r="AD387" s="179"/>
      <c r="AE387" s="179"/>
      <c r="AF387" s="179"/>
      <c r="AG387" s="179"/>
      <c r="AH387" s="179"/>
      <c r="AI387" s="179"/>
      <c r="AJ387" s="179"/>
      <c r="AK387" s="179"/>
      <c r="AL387" s="179"/>
      <c r="AM387" s="179"/>
      <c r="AN387" s="179"/>
      <c r="AO387" s="179"/>
      <c r="AP387" s="179"/>
      <c r="AQ387" s="179"/>
      <c r="AR387" s="179"/>
      <c r="AS387" s="179"/>
      <c r="AT387" s="179"/>
      <c r="AU387" s="179"/>
      <c r="AV387" s="179"/>
      <c r="AW387" s="179"/>
      <c r="AX387" s="179"/>
      <c r="AY387" s="179"/>
      <c r="AZ387" s="179"/>
      <c r="BA387" s="179"/>
      <c r="BB387" s="179"/>
      <c r="BC387" s="179"/>
      <c r="BD387" s="179"/>
      <c r="BE387" s="179"/>
      <c r="BF387" s="179"/>
      <c r="BG387" s="179"/>
      <c r="BH387" s="179"/>
      <c r="BI387" s="179"/>
      <c r="BJ387" s="179"/>
      <c r="BK387" s="179"/>
    </row>
    <row r="388" spans="1:63" outlineLevel="1" x14ac:dyDescent="0.25">
      <c r="B388" s="143"/>
      <c r="C388" s="143"/>
      <c r="D388" s="174">
        <v>0</v>
      </c>
      <c r="E388" s="143"/>
      <c r="F388" s="143"/>
      <c r="G388" s="143"/>
      <c r="H388" s="143"/>
      <c r="I388" s="143"/>
      <c r="J388" s="143"/>
      <c r="K388" s="143"/>
      <c r="L388" s="170">
        <v>0</v>
      </c>
      <c r="M388" s="170">
        <v>0</v>
      </c>
      <c r="N388" s="170">
        <v>0</v>
      </c>
      <c r="O388" s="170">
        <v>0</v>
      </c>
      <c r="P388" s="170">
        <v>0</v>
      </c>
      <c r="Q388" s="170">
        <v>0</v>
      </c>
      <c r="R388" s="143"/>
      <c r="S388" s="143"/>
      <c r="T388" s="143"/>
      <c r="U388" s="143"/>
      <c r="V388" s="143"/>
      <c r="W388" s="143"/>
      <c r="X388" s="143"/>
      <c r="Y388" s="143"/>
      <c r="Z388" s="143"/>
      <c r="AA388" s="179"/>
      <c r="AB388" s="179"/>
      <c r="AC388" s="179"/>
      <c r="AD388" s="179"/>
      <c r="AE388" s="179"/>
      <c r="AF388" s="179"/>
      <c r="AG388" s="179"/>
      <c r="AH388" s="179"/>
      <c r="AI388" s="179"/>
      <c r="AJ388" s="179"/>
      <c r="AK388" s="179"/>
      <c r="AL388" s="179"/>
      <c r="AM388" s="179"/>
      <c r="AN388" s="179"/>
      <c r="AO388" s="179"/>
      <c r="AP388" s="179"/>
      <c r="AQ388" s="179"/>
      <c r="AR388" s="179"/>
      <c r="AS388" s="179"/>
      <c r="AT388" s="179"/>
      <c r="AU388" s="179"/>
      <c r="AV388" s="179"/>
      <c r="AW388" s="179"/>
      <c r="AX388" s="179"/>
      <c r="AY388" s="179"/>
      <c r="AZ388" s="179"/>
      <c r="BA388" s="179"/>
      <c r="BB388" s="179"/>
      <c r="BC388" s="179"/>
      <c r="BD388" s="179"/>
      <c r="BE388" s="179"/>
      <c r="BF388" s="179"/>
      <c r="BG388" s="179"/>
      <c r="BH388" s="179"/>
      <c r="BI388" s="179"/>
      <c r="BJ388" s="179"/>
      <c r="BK388" s="179"/>
    </row>
    <row r="389" spans="1:63" x14ac:dyDescent="0.25">
      <c r="A389" s="143"/>
      <c r="B389" s="143"/>
      <c r="C389" s="143"/>
      <c r="D389" s="143"/>
      <c r="E389" s="143"/>
      <c r="F389" s="143"/>
      <c r="G389" s="143"/>
      <c r="H389" s="143"/>
      <c r="I389" s="143"/>
      <c r="J389" s="143"/>
      <c r="K389" s="143"/>
      <c r="L389" s="143"/>
      <c r="M389" s="170"/>
      <c r="N389" s="143"/>
      <c r="O389" s="143"/>
      <c r="P389" s="143"/>
      <c r="Q389" s="143"/>
      <c r="R389" s="143"/>
      <c r="S389" s="143"/>
      <c r="T389" s="143"/>
      <c r="U389" s="143"/>
      <c r="V389" s="143"/>
      <c r="W389" s="143"/>
      <c r="X389" s="143"/>
      <c r="Y389" s="143"/>
      <c r="Z389" s="143"/>
      <c r="AA389" s="179"/>
      <c r="AB389" s="179"/>
      <c r="AC389" s="179"/>
      <c r="AD389" s="179"/>
      <c r="AE389" s="179"/>
      <c r="AF389" s="179"/>
      <c r="AG389" s="179"/>
      <c r="AH389" s="179"/>
      <c r="AI389" s="179"/>
      <c r="AJ389" s="179"/>
      <c r="AK389" s="179"/>
      <c r="AL389" s="179"/>
      <c r="AM389" s="179"/>
      <c r="AN389" s="179"/>
      <c r="AO389" s="179"/>
      <c r="AP389" s="179"/>
      <c r="AQ389" s="179"/>
      <c r="AR389" s="179"/>
      <c r="AS389" s="179"/>
      <c r="AT389" s="179"/>
      <c r="AU389" s="179"/>
      <c r="AV389" s="179"/>
      <c r="AW389" s="179"/>
      <c r="AX389" s="179"/>
      <c r="AY389" s="179"/>
      <c r="AZ389" s="179"/>
      <c r="BA389" s="179"/>
      <c r="BB389" s="179"/>
      <c r="BC389" s="179"/>
      <c r="BD389" s="179"/>
      <c r="BE389" s="179"/>
      <c r="BF389" s="179"/>
      <c r="BG389" s="179"/>
      <c r="BH389" s="179"/>
      <c r="BI389" s="179"/>
      <c r="BJ389" s="179"/>
      <c r="BK389" s="179"/>
    </row>
    <row r="390" spans="1:63" x14ac:dyDescent="0.25">
      <c r="A390" s="143"/>
      <c r="B390" s="143"/>
      <c r="C390" s="143"/>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c r="AA390" s="179"/>
      <c r="AB390" s="179"/>
      <c r="AC390" s="179"/>
      <c r="AD390" s="179"/>
      <c r="AE390" s="179"/>
      <c r="AF390" s="179"/>
      <c r="AG390" s="179"/>
      <c r="AH390" s="179"/>
      <c r="AI390" s="179"/>
      <c r="AJ390" s="179"/>
      <c r="AK390" s="179"/>
      <c r="AL390" s="179"/>
      <c r="AM390" s="179"/>
      <c r="AN390" s="179"/>
      <c r="AO390" s="179"/>
      <c r="AP390" s="179"/>
      <c r="AQ390" s="179"/>
      <c r="AR390" s="179"/>
      <c r="AS390" s="179"/>
      <c r="AT390" s="179"/>
      <c r="AU390" s="179"/>
      <c r="AV390" s="179"/>
      <c r="AW390" s="179"/>
      <c r="AX390" s="179"/>
      <c r="AY390" s="179"/>
      <c r="AZ390" s="179"/>
      <c r="BA390" s="179"/>
      <c r="BB390" s="179"/>
      <c r="BC390" s="179"/>
      <c r="BD390" s="179"/>
      <c r="BE390" s="179"/>
      <c r="BF390" s="179"/>
      <c r="BG390" s="179"/>
      <c r="BH390" s="179"/>
      <c r="BI390" s="179"/>
      <c r="BJ390" s="179"/>
      <c r="BK390" s="179"/>
    </row>
    <row r="391" spans="1:63" x14ac:dyDescent="0.25">
      <c r="A391" s="143"/>
      <c r="B391" s="143"/>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c r="AA391" s="179"/>
      <c r="AB391" s="179"/>
      <c r="AC391" s="179"/>
      <c r="AD391" s="179"/>
      <c r="AE391" s="179"/>
      <c r="AF391" s="179"/>
      <c r="AG391" s="179"/>
      <c r="AH391" s="179"/>
      <c r="AI391" s="179"/>
      <c r="AJ391" s="179"/>
      <c r="AK391" s="179"/>
      <c r="AL391" s="179"/>
      <c r="AM391" s="179"/>
      <c r="AN391" s="179"/>
      <c r="AO391" s="179"/>
      <c r="AP391" s="179"/>
      <c r="AQ391" s="179"/>
      <c r="AR391" s="179"/>
      <c r="AS391" s="179"/>
      <c r="AT391" s="179"/>
      <c r="AU391" s="179"/>
      <c r="AV391" s="179"/>
      <c r="AW391" s="179"/>
      <c r="AX391" s="179"/>
      <c r="AY391" s="179"/>
      <c r="AZ391" s="179"/>
      <c r="BA391" s="179"/>
      <c r="BB391" s="179"/>
      <c r="BC391" s="179"/>
      <c r="BD391" s="179"/>
      <c r="BE391" s="179"/>
      <c r="BF391" s="179"/>
      <c r="BG391" s="179"/>
      <c r="BH391" s="179"/>
      <c r="BI391" s="179"/>
      <c r="BJ391" s="179"/>
      <c r="BK391" s="179"/>
    </row>
    <row r="392" spans="1:63" x14ac:dyDescent="0.25">
      <c r="A392" s="143"/>
      <c r="B392" s="143"/>
      <c r="C392" s="143"/>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c r="AA392" s="179"/>
      <c r="AB392" s="179"/>
      <c r="AC392" s="179"/>
      <c r="AD392" s="179"/>
      <c r="AE392" s="179"/>
      <c r="AF392" s="179"/>
      <c r="AG392" s="179"/>
      <c r="AH392" s="179"/>
      <c r="AI392" s="179"/>
      <c r="AJ392" s="179"/>
      <c r="AK392" s="179"/>
      <c r="AL392" s="179"/>
      <c r="AM392" s="179"/>
      <c r="AN392" s="179"/>
      <c r="AO392" s="179"/>
      <c r="AP392" s="179"/>
      <c r="AQ392" s="179"/>
      <c r="AR392" s="179"/>
      <c r="AS392" s="179"/>
      <c r="AT392" s="179"/>
      <c r="AU392" s="179"/>
      <c r="AV392" s="179"/>
      <c r="AW392" s="179"/>
      <c r="AX392" s="179"/>
      <c r="AY392" s="179"/>
      <c r="AZ392" s="179"/>
      <c r="BA392" s="179"/>
      <c r="BB392" s="179"/>
      <c r="BC392" s="179"/>
      <c r="BD392" s="179"/>
      <c r="BE392" s="179"/>
      <c r="BF392" s="179"/>
      <c r="BG392" s="179"/>
      <c r="BH392" s="179"/>
      <c r="BI392" s="179"/>
      <c r="BJ392" s="179"/>
      <c r="BK392" s="179"/>
    </row>
    <row r="393" spans="1:63" x14ac:dyDescent="0.25">
      <c r="A393" s="143"/>
      <c r="B393" s="143"/>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c r="AA393" s="179"/>
      <c r="AB393" s="179"/>
      <c r="AC393" s="179"/>
      <c r="AD393" s="179"/>
      <c r="AE393" s="179"/>
      <c r="AF393" s="179"/>
      <c r="AG393" s="179"/>
      <c r="AH393" s="179"/>
      <c r="AI393" s="179"/>
      <c r="AJ393" s="179"/>
      <c r="AK393" s="179"/>
      <c r="AL393" s="179"/>
      <c r="AM393" s="179"/>
      <c r="AN393" s="179"/>
      <c r="AO393" s="179"/>
      <c r="AP393" s="179"/>
      <c r="AQ393" s="179"/>
      <c r="AR393" s="179"/>
      <c r="AS393" s="179"/>
      <c r="AT393" s="179"/>
      <c r="AU393" s="179"/>
      <c r="AV393" s="179"/>
      <c r="AW393" s="179"/>
      <c r="AX393" s="179"/>
      <c r="AY393" s="179"/>
      <c r="AZ393" s="179"/>
      <c r="BA393" s="179"/>
      <c r="BB393" s="179"/>
      <c r="BC393" s="179"/>
      <c r="BD393" s="179"/>
      <c r="BE393" s="179"/>
      <c r="BF393" s="179"/>
      <c r="BG393" s="179"/>
      <c r="BH393" s="179"/>
      <c r="BI393" s="179"/>
      <c r="BJ393" s="179"/>
      <c r="BK393" s="179"/>
    </row>
    <row r="394" spans="1:63" x14ac:dyDescent="0.25">
      <c r="A394" s="143"/>
      <c r="B394" s="143"/>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c r="AA394" s="179"/>
      <c r="AB394" s="179"/>
      <c r="AC394" s="179"/>
      <c r="AD394" s="179"/>
      <c r="AE394" s="179"/>
      <c r="AF394" s="179"/>
      <c r="AG394" s="179"/>
      <c r="AH394" s="179"/>
      <c r="AI394" s="179"/>
      <c r="AJ394" s="179"/>
      <c r="AK394" s="179"/>
      <c r="AL394" s="179"/>
      <c r="AM394" s="179"/>
      <c r="AN394" s="179"/>
      <c r="AO394" s="179"/>
      <c r="AP394" s="179"/>
      <c r="AQ394" s="179"/>
      <c r="AR394" s="179"/>
      <c r="AS394" s="179"/>
      <c r="AT394" s="179"/>
      <c r="AU394" s="179"/>
      <c r="AV394" s="179"/>
      <c r="AW394" s="179"/>
      <c r="AX394" s="179"/>
      <c r="AY394" s="179"/>
      <c r="AZ394" s="179"/>
      <c r="BA394" s="179"/>
      <c r="BB394" s="179"/>
      <c r="BC394" s="179"/>
      <c r="BD394" s="179"/>
      <c r="BE394" s="179"/>
      <c r="BF394" s="179"/>
      <c r="BG394" s="179"/>
      <c r="BH394" s="179"/>
      <c r="BI394" s="179"/>
      <c r="BJ394" s="179"/>
      <c r="BK394" s="179"/>
    </row>
    <row r="395" spans="1:63" x14ac:dyDescent="0.25">
      <c r="A395" s="143"/>
      <c r="B395" s="143"/>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c r="AA395" s="179"/>
      <c r="AB395" s="179"/>
      <c r="AC395" s="179"/>
      <c r="AD395" s="179"/>
      <c r="AE395" s="179"/>
      <c r="AF395" s="179"/>
      <c r="AG395" s="179"/>
      <c r="AH395" s="179"/>
      <c r="AI395" s="179"/>
      <c r="AJ395" s="179"/>
      <c r="AK395" s="179"/>
      <c r="AL395" s="179"/>
      <c r="AM395" s="179"/>
      <c r="AN395" s="179"/>
      <c r="AO395" s="179"/>
      <c r="AP395" s="179"/>
      <c r="AQ395" s="179"/>
      <c r="AR395" s="179"/>
      <c r="AS395" s="179"/>
      <c r="AT395" s="179"/>
      <c r="AU395" s="179"/>
      <c r="AV395" s="179"/>
      <c r="AW395" s="179"/>
      <c r="AX395" s="179"/>
      <c r="AY395" s="179"/>
      <c r="AZ395" s="179"/>
      <c r="BA395" s="179"/>
      <c r="BB395" s="179"/>
      <c r="BC395" s="179"/>
      <c r="BD395" s="179"/>
      <c r="BE395" s="179"/>
      <c r="BF395" s="179"/>
      <c r="BG395" s="179"/>
      <c r="BH395" s="179"/>
      <c r="BI395" s="179"/>
      <c r="BJ395" s="179"/>
      <c r="BK395" s="179"/>
    </row>
    <row r="396" spans="1:63" x14ac:dyDescent="0.25">
      <c r="A396" s="143"/>
      <c r="B396" s="143"/>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c r="AA396" s="179"/>
      <c r="AB396" s="179"/>
      <c r="AC396" s="179"/>
      <c r="AD396" s="179"/>
      <c r="AE396" s="179"/>
      <c r="AF396" s="179"/>
      <c r="AG396" s="179"/>
      <c r="AH396" s="179"/>
      <c r="AI396" s="179"/>
      <c r="AJ396" s="179"/>
      <c r="AK396" s="179"/>
      <c r="AL396" s="179"/>
      <c r="AM396" s="179"/>
      <c r="AN396" s="179"/>
      <c r="AO396" s="179"/>
      <c r="AP396" s="179"/>
      <c r="AQ396" s="179"/>
      <c r="AR396" s="179"/>
      <c r="AS396" s="179"/>
      <c r="AT396" s="179"/>
      <c r="AU396" s="179"/>
      <c r="AV396" s="179"/>
      <c r="AW396" s="179"/>
      <c r="AX396" s="179"/>
      <c r="AY396" s="179"/>
      <c r="AZ396" s="179"/>
      <c r="BA396" s="179"/>
      <c r="BB396" s="179"/>
      <c r="BC396" s="179"/>
      <c r="BD396" s="179"/>
      <c r="BE396" s="179"/>
      <c r="BF396" s="179"/>
      <c r="BG396" s="179"/>
      <c r="BH396" s="179"/>
      <c r="BI396" s="179"/>
      <c r="BJ396" s="179"/>
      <c r="BK396" s="179"/>
    </row>
    <row r="397" spans="1:63" x14ac:dyDescent="0.25">
      <c r="A397" s="143"/>
      <c r="B397" s="143"/>
      <c r="C397" s="143"/>
      <c r="D397" s="143"/>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c r="AA397" s="179"/>
      <c r="AB397" s="179"/>
      <c r="AC397" s="179"/>
      <c r="AD397" s="179"/>
      <c r="AE397" s="179"/>
      <c r="AF397" s="179"/>
      <c r="AG397" s="179"/>
      <c r="AH397" s="179"/>
      <c r="AI397" s="179"/>
      <c r="AJ397" s="179"/>
      <c r="AK397" s="179"/>
      <c r="AL397" s="179"/>
      <c r="AM397" s="179"/>
      <c r="AN397" s="179"/>
      <c r="AO397" s="179"/>
      <c r="AP397" s="179"/>
      <c r="AQ397" s="179"/>
      <c r="AR397" s="179"/>
      <c r="AS397" s="179"/>
      <c r="AT397" s="179"/>
      <c r="AU397" s="179"/>
      <c r="AV397" s="179"/>
      <c r="AW397" s="179"/>
      <c r="AX397" s="179"/>
      <c r="AY397" s="179"/>
      <c r="AZ397" s="179"/>
      <c r="BA397" s="179"/>
      <c r="BB397" s="179"/>
      <c r="BC397" s="179"/>
      <c r="BD397" s="179"/>
      <c r="BE397" s="179"/>
      <c r="BF397" s="179"/>
      <c r="BG397" s="179"/>
      <c r="BH397" s="179"/>
      <c r="BI397" s="179"/>
      <c r="BJ397" s="179"/>
      <c r="BK397" s="179"/>
    </row>
    <row r="398" spans="1:63" x14ac:dyDescent="0.25">
      <c r="A398" s="143"/>
      <c r="B398" s="143"/>
      <c r="C398" s="143"/>
      <c r="D398" s="143"/>
      <c r="E398" s="143"/>
      <c r="F398" s="143"/>
      <c r="G398" s="143"/>
      <c r="H398" s="143"/>
      <c r="I398" s="143"/>
      <c r="J398" s="143"/>
      <c r="K398" s="143"/>
      <c r="L398" s="143"/>
      <c r="M398" s="143"/>
      <c r="N398" s="143"/>
      <c r="O398" s="143"/>
      <c r="P398" s="143"/>
      <c r="Q398" s="143"/>
      <c r="R398" s="143"/>
      <c r="S398" s="143"/>
      <c r="T398" s="143"/>
      <c r="U398" s="143"/>
      <c r="V398" s="143"/>
      <c r="W398" s="143"/>
      <c r="X398" s="143"/>
      <c r="Y398" s="143"/>
      <c r="Z398" s="143"/>
      <c r="AA398" s="179"/>
      <c r="AB398" s="179"/>
      <c r="AC398" s="179"/>
      <c r="AD398" s="179"/>
      <c r="AE398" s="179"/>
      <c r="AF398" s="179"/>
      <c r="AG398" s="179"/>
      <c r="AH398" s="179"/>
      <c r="AI398" s="179"/>
      <c r="AJ398" s="179"/>
      <c r="AK398" s="179"/>
      <c r="AL398" s="179"/>
      <c r="AM398" s="179"/>
      <c r="AN398" s="179"/>
      <c r="AO398" s="179"/>
      <c r="AP398" s="179"/>
      <c r="AQ398" s="179"/>
      <c r="AR398" s="179"/>
      <c r="AS398" s="179"/>
      <c r="AT398" s="179"/>
      <c r="AU398" s="179"/>
      <c r="AV398" s="179"/>
      <c r="AW398" s="179"/>
      <c r="AX398" s="179"/>
      <c r="AY398" s="179"/>
      <c r="AZ398" s="179"/>
      <c r="BA398" s="179"/>
      <c r="BB398" s="179"/>
      <c r="BC398" s="179"/>
      <c r="BD398" s="179"/>
      <c r="BE398" s="179"/>
      <c r="BF398" s="179"/>
      <c r="BG398" s="179"/>
      <c r="BH398" s="179"/>
      <c r="BI398" s="179"/>
      <c r="BJ398" s="179"/>
      <c r="BK398" s="179"/>
    </row>
    <row r="399" spans="1:63" x14ac:dyDescent="0.25">
      <c r="A399" s="143"/>
      <c r="B399" s="143"/>
      <c r="C399" s="143"/>
      <c r="D399" s="143"/>
      <c r="E399" s="143"/>
      <c r="F399" s="143"/>
      <c r="G399" s="143"/>
      <c r="H399" s="143"/>
      <c r="I399" s="143"/>
      <c r="J399" s="143"/>
      <c r="K399" s="143"/>
      <c r="L399" s="143"/>
      <c r="M399" s="143"/>
      <c r="N399" s="143"/>
      <c r="O399" s="143"/>
      <c r="P399" s="143"/>
      <c r="Q399" s="143"/>
      <c r="R399" s="143"/>
      <c r="S399" s="143"/>
      <c r="T399" s="143"/>
      <c r="U399" s="143"/>
      <c r="V399" s="143"/>
      <c r="W399" s="143"/>
      <c r="X399" s="143"/>
      <c r="Y399" s="143"/>
      <c r="Z399" s="143"/>
      <c r="AA399" s="179"/>
      <c r="AB399" s="179"/>
      <c r="AC399" s="179"/>
      <c r="AD399" s="179"/>
      <c r="AE399" s="179"/>
      <c r="AF399" s="179"/>
      <c r="AG399" s="179"/>
      <c r="AH399" s="179"/>
      <c r="AI399" s="179"/>
      <c r="AJ399" s="179"/>
      <c r="AK399" s="179"/>
      <c r="AL399" s="179"/>
      <c r="AM399" s="179"/>
      <c r="AN399" s="179"/>
      <c r="AO399" s="179"/>
      <c r="AP399" s="179"/>
      <c r="AQ399" s="179"/>
      <c r="AR399" s="179"/>
      <c r="AS399" s="179"/>
      <c r="AT399" s="179"/>
      <c r="AU399" s="179"/>
      <c r="AV399" s="179"/>
      <c r="AW399" s="179"/>
      <c r="AX399" s="179"/>
      <c r="AY399" s="179"/>
      <c r="AZ399" s="179"/>
      <c r="BA399" s="179"/>
      <c r="BB399" s="179"/>
      <c r="BC399" s="179"/>
      <c r="BD399" s="179"/>
      <c r="BE399" s="179"/>
      <c r="BF399" s="179"/>
      <c r="BG399" s="179"/>
      <c r="BH399" s="179"/>
      <c r="BI399" s="179"/>
      <c r="BJ399" s="179"/>
      <c r="BK399" s="179"/>
    </row>
    <row r="400" spans="1:63" x14ac:dyDescent="0.25">
      <c r="A400" s="143"/>
      <c r="B400" s="143"/>
      <c r="C400" s="143"/>
      <c r="D400" s="143"/>
      <c r="E400" s="143"/>
      <c r="F400" s="143"/>
      <c r="G400" s="143"/>
      <c r="H400" s="143"/>
      <c r="I400" s="143"/>
      <c r="J400" s="143"/>
      <c r="K400" s="143"/>
      <c r="L400" s="143"/>
      <c r="M400" s="143"/>
      <c r="N400" s="143"/>
      <c r="O400" s="143"/>
      <c r="P400" s="143"/>
      <c r="Q400" s="143"/>
      <c r="R400" s="143"/>
      <c r="S400" s="143"/>
      <c r="T400" s="143"/>
      <c r="U400" s="143"/>
      <c r="V400" s="143"/>
      <c r="W400" s="143"/>
      <c r="X400" s="143"/>
      <c r="Y400" s="143"/>
      <c r="Z400" s="143"/>
      <c r="AA400" s="179"/>
      <c r="AB400" s="179"/>
      <c r="AC400" s="179"/>
      <c r="AD400" s="179"/>
      <c r="AE400" s="179"/>
      <c r="AF400" s="179"/>
      <c r="AG400" s="179"/>
      <c r="AH400" s="179"/>
      <c r="AI400" s="179"/>
      <c r="AJ400" s="179"/>
      <c r="AK400" s="179"/>
      <c r="AL400" s="179"/>
      <c r="AM400" s="179"/>
      <c r="AN400" s="179"/>
      <c r="AO400" s="179"/>
      <c r="AP400" s="179"/>
      <c r="AQ400" s="179"/>
      <c r="AR400" s="179"/>
      <c r="AS400" s="179"/>
      <c r="AT400" s="179"/>
      <c r="AU400" s="179"/>
      <c r="AV400" s="179"/>
      <c r="AW400" s="179"/>
      <c r="AX400" s="179"/>
      <c r="AY400" s="179"/>
      <c r="AZ400" s="179"/>
      <c r="BA400" s="179"/>
      <c r="BB400" s="179"/>
      <c r="BC400" s="179"/>
      <c r="BD400" s="179"/>
      <c r="BE400" s="179"/>
      <c r="BF400" s="179"/>
      <c r="BG400" s="179"/>
      <c r="BH400" s="179"/>
      <c r="BI400" s="179"/>
      <c r="BJ400" s="179"/>
      <c r="BK400" s="179"/>
    </row>
    <row r="401" spans="1:63" x14ac:dyDescent="0.25">
      <c r="A401" s="143"/>
      <c r="B401" s="143"/>
      <c r="C401" s="143"/>
      <c r="D401" s="143"/>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c r="AA401" s="179"/>
      <c r="AB401" s="179"/>
      <c r="AC401" s="179"/>
      <c r="AD401" s="179"/>
      <c r="AE401" s="179"/>
      <c r="AF401" s="179"/>
      <c r="AG401" s="179"/>
      <c r="AH401" s="179"/>
      <c r="AI401" s="179"/>
      <c r="AJ401" s="179"/>
      <c r="AK401" s="179"/>
      <c r="AL401" s="179"/>
      <c r="AM401" s="179"/>
      <c r="AN401" s="179"/>
      <c r="AO401" s="179"/>
      <c r="AP401" s="179"/>
      <c r="AQ401" s="179"/>
      <c r="AR401" s="179"/>
      <c r="AS401" s="179"/>
      <c r="AT401" s="179"/>
      <c r="AU401" s="179"/>
      <c r="AV401" s="179"/>
      <c r="AW401" s="179"/>
      <c r="AX401" s="179"/>
      <c r="AY401" s="179"/>
      <c r="AZ401" s="179"/>
      <c r="BA401" s="179"/>
      <c r="BB401" s="179"/>
      <c r="BC401" s="179"/>
      <c r="BD401" s="179"/>
      <c r="BE401" s="179"/>
      <c r="BF401" s="179"/>
      <c r="BG401" s="179"/>
      <c r="BH401" s="179"/>
      <c r="BI401" s="179"/>
      <c r="BJ401" s="179"/>
      <c r="BK401" s="179"/>
    </row>
    <row r="402" spans="1:63" x14ac:dyDescent="0.25">
      <c r="A402" s="143"/>
      <c r="B402" s="143"/>
      <c r="C402" s="143"/>
      <c r="D402" s="143"/>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c r="AA402" s="179"/>
      <c r="AB402" s="179"/>
      <c r="AC402" s="179"/>
      <c r="AD402" s="179"/>
      <c r="AE402" s="179"/>
      <c r="AF402" s="179"/>
      <c r="AG402" s="179"/>
      <c r="AH402" s="179"/>
      <c r="AI402" s="179"/>
      <c r="AJ402" s="179"/>
      <c r="AK402" s="179"/>
      <c r="AL402" s="179"/>
      <c r="AM402" s="179"/>
      <c r="AN402" s="179"/>
      <c r="AO402" s="179"/>
      <c r="AP402" s="179"/>
      <c r="AQ402" s="179"/>
      <c r="AR402" s="179"/>
      <c r="AS402" s="179"/>
      <c r="AT402" s="179"/>
      <c r="AU402" s="179"/>
      <c r="AV402" s="179"/>
      <c r="AW402" s="179"/>
      <c r="AX402" s="179"/>
      <c r="AY402" s="179"/>
      <c r="AZ402" s="179"/>
      <c r="BA402" s="179"/>
      <c r="BB402" s="179"/>
      <c r="BC402" s="179"/>
      <c r="BD402" s="179"/>
      <c r="BE402" s="179"/>
      <c r="BF402" s="179"/>
      <c r="BG402" s="179"/>
      <c r="BH402" s="179"/>
      <c r="BI402" s="179"/>
      <c r="BJ402" s="179"/>
      <c r="BK402" s="179"/>
    </row>
    <row r="403" spans="1:63" x14ac:dyDescent="0.25">
      <c r="A403" s="143"/>
      <c r="B403" s="143"/>
      <c r="C403" s="143"/>
      <c r="D403" s="143"/>
      <c r="E403" s="143"/>
      <c r="F403" s="143"/>
      <c r="G403" s="143"/>
      <c r="H403" s="143"/>
      <c r="I403" s="143"/>
      <c r="J403" s="143"/>
      <c r="K403" s="143"/>
      <c r="L403" s="143"/>
      <c r="M403" s="143"/>
      <c r="N403" s="143"/>
      <c r="O403" s="143"/>
      <c r="P403" s="143"/>
      <c r="Q403" s="143"/>
      <c r="R403" s="143"/>
      <c r="S403" s="143"/>
      <c r="T403" s="143"/>
      <c r="U403" s="143"/>
      <c r="V403" s="143"/>
      <c r="W403" s="143"/>
      <c r="X403" s="143"/>
      <c r="Y403" s="143"/>
      <c r="Z403" s="143"/>
      <c r="AA403" s="179"/>
      <c r="AB403" s="179"/>
      <c r="AC403" s="179"/>
      <c r="AD403" s="179"/>
      <c r="AE403" s="179"/>
      <c r="AF403" s="179"/>
      <c r="AG403" s="179"/>
      <c r="AH403" s="179"/>
      <c r="AI403" s="179"/>
      <c r="AJ403" s="179"/>
      <c r="AK403" s="179"/>
      <c r="AL403" s="179"/>
      <c r="AM403" s="179"/>
      <c r="AN403" s="179"/>
      <c r="AO403" s="179"/>
      <c r="AP403" s="179"/>
      <c r="AQ403" s="179"/>
      <c r="AR403" s="179"/>
      <c r="AS403" s="179"/>
      <c r="AT403" s="179"/>
      <c r="AU403" s="179"/>
      <c r="AV403" s="179"/>
      <c r="AW403" s="179"/>
      <c r="AX403" s="179"/>
      <c r="AY403" s="179"/>
      <c r="AZ403" s="179"/>
      <c r="BA403" s="179"/>
      <c r="BB403" s="179"/>
      <c r="BC403" s="179"/>
      <c r="BD403" s="179"/>
      <c r="BE403" s="179"/>
      <c r="BF403" s="179"/>
      <c r="BG403" s="179"/>
      <c r="BH403" s="179"/>
      <c r="BI403" s="179"/>
      <c r="BJ403" s="179"/>
      <c r="BK403" s="179"/>
    </row>
    <row r="404" spans="1:63" x14ac:dyDescent="0.25">
      <c r="A404" s="143"/>
      <c r="B404" s="143"/>
      <c r="C404" s="143"/>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c r="AA404" s="179"/>
      <c r="AB404" s="179"/>
      <c r="AC404" s="179"/>
      <c r="AD404" s="179"/>
      <c r="AE404" s="179"/>
      <c r="AF404" s="179"/>
      <c r="AG404" s="179"/>
      <c r="AH404" s="179"/>
      <c r="AI404" s="179"/>
      <c r="AJ404" s="179"/>
      <c r="AK404" s="179"/>
      <c r="AL404" s="179"/>
      <c r="AM404" s="179"/>
      <c r="AN404" s="179"/>
      <c r="AO404" s="179"/>
      <c r="AP404" s="179"/>
      <c r="AQ404" s="179"/>
      <c r="AR404" s="179"/>
      <c r="AS404" s="179"/>
      <c r="AT404" s="179"/>
      <c r="AU404" s="179"/>
      <c r="AV404" s="179"/>
      <c r="AW404" s="179"/>
      <c r="AX404" s="179"/>
      <c r="AY404" s="179"/>
      <c r="AZ404" s="179"/>
      <c r="BA404" s="179"/>
      <c r="BB404" s="179"/>
      <c r="BC404" s="179"/>
      <c r="BD404" s="179"/>
      <c r="BE404" s="179"/>
      <c r="BF404" s="179"/>
      <c r="BG404" s="179"/>
      <c r="BH404" s="179"/>
      <c r="BI404" s="179"/>
      <c r="BJ404" s="179"/>
      <c r="BK404" s="179"/>
    </row>
    <row r="405" spans="1:63" x14ac:dyDescent="0.25">
      <c r="A405" s="143"/>
      <c r="B405" s="143"/>
      <c r="C405" s="143"/>
      <c r="D405" s="143"/>
      <c r="E405" s="143"/>
      <c r="F405" s="143"/>
      <c r="G405" s="143"/>
      <c r="H405" s="143"/>
      <c r="I405" s="143"/>
      <c r="J405" s="143"/>
      <c r="K405" s="143"/>
      <c r="L405" s="143"/>
      <c r="M405" s="143"/>
      <c r="N405" s="143"/>
      <c r="O405" s="143"/>
      <c r="P405" s="143"/>
      <c r="Q405" s="143"/>
      <c r="R405" s="143"/>
      <c r="S405" s="143"/>
      <c r="T405" s="143"/>
      <c r="U405" s="143"/>
      <c r="V405" s="143"/>
      <c r="W405" s="143"/>
      <c r="X405" s="143"/>
      <c r="Y405" s="143"/>
      <c r="Z405" s="143"/>
      <c r="AA405" s="179"/>
      <c r="AB405" s="179"/>
      <c r="AC405" s="179"/>
      <c r="AD405" s="179"/>
      <c r="AE405" s="179"/>
      <c r="AF405" s="179"/>
      <c r="AG405" s="179"/>
      <c r="AH405" s="179"/>
      <c r="AI405" s="179"/>
      <c r="AJ405" s="179"/>
      <c r="AK405" s="179"/>
      <c r="AL405" s="179"/>
      <c r="AM405" s="179"/>
      <c r="AN405" s="179"/>
      <c r="AO405" s="179"/>
      <c r="AP405" s="179"/>
      <c r="AQ405" s="179"/>
      <c r="AR405" s="179"/>
      <c r="AS405" s="179"/>
      <c r="AT405" s="179"/>
      <c r="AU405" s="179"/>
      <c r="AV405" s="179"/>
      <c r="AW405" s="179"/>
      <c r="AX405" s="179"/>
      <c r="AY405" s="179"/>
      <c r="AZ405" s="179"/>
      <c r="BA405" s="179"/>
      <c r="BB405" s="179"/>
      <c r="BC405" s="179"/>
      <c r="BD405" s="179"/>
      <c r="BE405" s="179"/>
      <c r="BF405" s="179"/>
      <c r="BG405" s="179"/>
      <c r="BH405" s="179"/>
      <c r="BI405" s="179"/>
      <c r="BJ405" s="179"/>
      <c r="BK405" s="179"/>
    </row>
    <row r="406" spans="1:63" x14ac:dyDescent="0.25">
      <c r="A406" s="143"/>
      <c r="B406" s="143"/>
      <c r="C406" s="143"/>
      <c r="D406" s="143"/>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c r="AA406" s="179"/>
      <c r="AB406" s="179"/>
      <c r="AC406" s="179"/>
      <c r="AD406" s="179"/>
      <c r="AE406" s="179"/>
      <c r="AF406" s="179"/>
      <c r="AG406" s="179"/>
      <c r="AH406" s="179"/>
      <c r="AI406" s="179"/>
      <c r="AJ406" s="179"/>
      <c r="AK406" s="179"/>
      <c r="AL406" s="179"/>
      <c r="AM406" s="179"/>
      <c r="AN406" s="179"/>
      <c r="AO406" s="179"/>
      <c r="AP406" s="179"/>
      <c r="AQ406" s="179"/>
      <c r="AR406" s="179"/>
      <c r="AS406" s="179"/>
      <c r="AT406" s="179"/>
      <c r="AU406" s="179"/>
      <c r="AV406" s="179"/>
      <c r="AW406" s="179"/>
      <c r="AX406" s="179"/>
      <c r="AY406" s="179"/>
      <c r="AZ406" s="179"/>
      <c r="BA406" s="179"/>
      <c r="BB406" s="179"/>
      <c r="BC406" s="179"/>
      <c r="BD406" s="179"/>
      <c r="BE406" s="179"/>
      <c r="BF406" s="179"/>
      <c r="BG406" s="179"/>
      <c r="BH406" s="179"/>
      <c r="BI406" s="179"/>
      <c r="BJ406" s="179"/>
      <c r="BK406" s="179"/>
    </row>
    <row r="407" spans="1:63" x14ac:dyDescent="0.25">
      <c r="A407" s="143"/>
      <c r="B407" s="143"/>
      <c r="C407" s="143"/>
      <c r="D407" s="143"/>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c r="AA407" s="179"/>
      <c r="AB407" s="179"/>
      <c r="AC407" s="179"/>
      <c r="AD407" s="179"/>
      <c r="AE407" s="179"/>
      <c r="AF407" s="179"/>
      <c r="AG407" s="179"/>
      <c r="AH407" s="179"/>
      <c r="AI407" s="179"/>
      <c r="AJ407" s="179"/>
      <c r="AK407" s="179"/>
      <c r="AL407" s="179"/>
      <c r="AM407" s="179"/>
      <c r="AN407" s="179"/>
      <c r="AO407" s="179"/>
      <c r="AP407" s="179"/>
      <c r="AQ407" s="179"/>
      <c r="AR407" s="179"/>
      <c r="AS407" s="179"/>
      <c r="AT407" s="179"/>
      <c r="AU407" s="179"/>
      <c r="AV407" s="179"/>
      <c r="AW407" s="179"/>
      <c r="AX407" s="179"/>
      <c r="AY407" s="179"/>
      <c r="AZ407" s="179"/>
      <c r="BA407" s="179"/>
      <c r="BB407" s="179"/>
      <c r="BC407" s="179"/>
      <c r="BD407" s="179"/>
      <c r="BE407" s="179"/>
      <c r="BF407" s="179"/>
      <c r="BG407" s="179"/>
      <c r="BH407" s="179"/>
      <c r="BI407" s="179"/>
      <c r="BJ407" s="179"/>
      <c r="BK407" s="179"/>
    </row>
    <row r="408" spans="1:63" x14ac:dyDescent="0.25">
      <c r="A408" s="143"/>
      <c r="B408" s="143"/>
      <c r="C408" s="143"/>
      <c r="D408" s="143"/>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c r="AA408" s="179"/>
      <c r="AB408" s="179"/>
      <c r="AC408" s="179"/>
      <c r="AD408" s="179"/>
      <c r="AE408" s="179"/>
      <c r="AF408" s="179"/>
      <c r="AG408" s="179"/>
      <c r="AH408" s="179"/>
      <c r="AI408" s="179"/>
      <c r="AJ408" s="179"/>
      <c r="AK408" s="179"/>
      <c r="AL408" s="179"/>
      <c r="AM408" s="179"/>
      <c r="AN408" s="179"/>
      <c r="AO408" s="179"/>
      <c r="AP408" s="179"/>
      <c r="AQ408" s="179"/>
      <c r="AR408" s="179"/>
      <c r="AS408" s="179"/>
      <c r="AT408" s="179"/>
      <c r="AU408" s="179"/>
      <c r="AV408" s="179"/>
      <c r="AW408" s="179"/>
      <c r="AX408" s="179"/>
      <c r="AY408" s="179"/>
      <c r="AZ408" s="179"/>
      <c r="BA408" s="179"/>
      <c r="BB408" s="179"/>
      <c r="BC408" s="179"/>
      <c r="BD408" s="179"/>
      <c r="BE408" s="179"/>
      <c r="BF408" s="179"/>
      <c r="BG408" s="179"/>
      <c r="BH408" s="179"/>
      <c r="BI408" s="179"/>
      <c r="BJ408" s="179"/>
      <c r="BK408" s="179"/>
    </row>
    <row r="409" spans="1:63" x14ac:dyDescent="0.25">
      <c r="A409" s="143"/>
      <c r="B409" s="143"/>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c r="AA409" s="179"/>
      <c r="AB409" s="179"/>
      <c r="AC409" s="179"/>
      <c r="AD409" s="179"/>
      <c r="AE409" s="179"/>
      <c r="AF409" s="179"/>
      <c r="AG409" s="179"/>
      <c r="AH409" s="179"/>
      <c r="AI409" s="179"/>
      <c r="AJ409" s="179"/>
      <c r="AK409" s="179"/>
      <c r="AL409" s="179"/>
      <c r="AM409" s="179"/>
      <c r="AN409" s="179"/>
      <c r="AO409" s="179"/>
      <c r="AP409" s="179"/>
      <c r="AQ409" s="179"/>
      <c r="AR409" s="179"/>
      <c r="AS409" s="179"/>
      <c r="AT409" s="179"/>
      <c r="AU409" s="179"/>
      <c r="AV409" s="179"/>
      <c r="AW409" s="179"/>
      <c r="AX409" s="179"/>
      <c r="AY409" s="179"/>
      <c r="AZ409" s="179"/>
      <c r="BA409" s="179"/>
      <c r="BB409" s="179"/>
      <c r="BC409" s="179"/>
      <c r="BD409" s="179"/>
      <c r="BE409" s="179"/>
      <c r="BF409" s="179"/>
      <c r="BG409" s="179"/>
      <c r="BH409" s="179"/>
      <c r="BI409" s="179"/>
      <c r="BJ409" s="179"/>
      <c r="BK409" s="179"/>
    </row>
    <row r="410" spans="1:63" x14ac:dyDescent="0.25">
      <c r="A410" s="143"/>
      <c r="B410" s="143"/>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43"/>
      <c r="Z410" s="143"/>
      <c r="AA410" s="179"/>
      <c r="AB410" s="179"/>
      <c r="AC410" s="179"/>
      <c r="AD410" s="179"/>
      <c r="AE410" s="179"/>
      <c r="AF410" s="179"/>
      <c r="AG410" s="179"/>
      <c r="AH410" s="179"/>
      <c r="AI410" s="179"/>
      <c r="AJ410" s="179"/>
      <c r="AK410" s="179"/>
      <c r="AL410" s="179"/>
      <c r="AM410" s="179"/>
      <c r="AN410" s="179"/>
      <c r="AO410" s="179"/>
      <c r="AP410" s="179"/>
      <c r="AQ410" s="179"/>
      <c r="AR410" s="179"/>
      <c r="AS410" s="179"/>
      <c r="AT410" s="179"/>
      <c r="AU410" s="179"/>
      <c r="AV410" s="179"/>
      <c r="AW410" s="179"/>
      <c r="AX410" s="179"/>
      <c r="AY410" s="179"/>
      <c r="AZ410" s="179"/>
      <c r="BA410" s="179"/>
      <c r="BB410" s="179"/>
      <c r="BC410" s="179"/>
      <c r="BD410" s="179"/>
      <c r="BE410" s="179"/>
      <c r="BF410" s="179"/>
      <c r="BG410" s="179"/>
      <c r="BH410" s="179"/>
      <c r="BI410" s="179"/>
      <c r="BJ410" s="179"/>
      <c r="BK410" s="179"/>
    </row>
    <row r="411" spans="1:63" x14ac:dyDescent="0.25">
      <c r="A411" s="143"/>
      <c r="B411" s="143"/>
      <c r="C411" s="143"/>
      <c r="D411" s="143"/>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c r="AA411" s="179"/>
      <c r="AB411" s="179"/>
      <c r="AC411" s="179"/>
      <c r="AD411" s="179"/>
      <c r="AE411" s="179"/>
      <c r="AF411" s="179"/>
      <c r="AG411" s="179"/>
      <c r="AH411" s="179"/>
      <c r="AI411" s="179"/>
      <c r="AJ411" s="179"/>
      <c r="AK411" s="179"/>
      <c r="AL411" s="179"/>
      <c r="AM411" s="179"/>
      <c r="AN411" s="179"/>
      <c r="AO411" s="179"/>
      <c r="AP411" s="179"/>
      <c r="AQ411" s="179"/>
      <c r="AR411" s="179"/>
      <c r="AS411" s="179"/>
      <c r="AT411" s="179"/>
      <c r="AU411" s="179"/>
      <c r="AV411" s="179"/>
      <c r="AW411" s="179"/>
      <c r="AX411" s="179"/>
      <c r="AY411" s="179"/>
      <c r="AZ411" s="179"/>
      <c r="BA411" s="179"/>
      <c r="BB411" s="179"/>
      <c r="BC411" s="179"/>
      <c r="BD411" s="179"/>
      <c r="BE411" s="179"/>
      <c r="BF411" s="179"/>
      <c r="BG411" s="179"/>
      <c r="BH411" s="179"/>
      <c r="BI411" s="179"/>
      <c r="BJ411" s="179"/>
      <c r="BK411" s="179"/>
    </row>
    <row r="412" spans="1:63" x14ac:dyDescent="0.25">
      <c r="A412" s="143"/>
      <c r="B412" s="143"/>
      <c r="C412" s="143"/>
      <c r="D412" s="143"/>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c r="AA412" s="179"/>
      <c r="AB412" s="179"/>
      <c r="AC412" s="179"/>
      <c r="AD412" s="179"/>
      <c r="AE412" s="179"/>
      <c r="AF412" s="179"/>
      <c r="AG412" s="179"/>
      <c r="AH412" s="179"/>
      <c r="AI412" s="179"/>
      <c r="AJ412" s="179"/>
      <c r="AK412" s="179"/>
      <c r="AL412" s="179"/>
      <c r="AM412" s="179"/>
      <c r="AN412" s="179"/>
      <c r="AO412" s="179"/>
      <c r="AP412" s="179"/>
      <c r="AQ412" s="179"/>
      <c r="AR412" s="179"/>
      <c r="AS412" s="179"/>
      <c r="AT412" s="179"/>
      <c r="AU412" s="179"/>
      <c r="AV412" s="179"/>
      <c r="AW412" s="179"/>
      <c r="AX412" s="179"/>
      <c r="AY412" s="179"/>
      <c r="AZ412" s="179"/>
      <c r="BA412" s="179"/>
      <c r="BB412" s="179"/>
      <c r="BC412" s="179"/>
      <c r="BD412" s="179"/>
      <c r="BE412" s="179"/>
      <c r="BF412" s="179"/>
      <c r="BG412" s="179"/>
      <c r="BH412" s="179"/>
      <c r="BI412" s="179"/>
      <c r="BJ412" s="179"/>
      <c r="BK412" s="179"/>
    </row>
    <row r="413" spans="1:63" x14ac:dyDescent="0.25">
      <c r="A413" s="143"/>
      <c r="B413" s="143"/>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c r="AA413" s="179"/>
      <c r="AB413" s="179"/>
      <c r="AC413" s="179"/>
      <c r="AD413" s="179"/>
      <c r="AE413" s="179"/>
      <c r="AF413" s="179"/>
      <c r="AG413" s="179"/>
      <c r="AH413" s="179"/>
      <c r="AI413" s="179"/>
      <c r="AJ413" s="179"/>
      <c r="AK413" s="179"/>
      <c r="AL413" s="179"/>
      <c r="AM413" s="179"/>
      <c r="AN413" s="179"/>
      <c r="AO413" s="179"/>
      <c r="AP413" s="179"/>
      <c r="AQ413" s="179"/>
      <c r="AR413" s="179"/>
      <c r="AS413" s="179"/>
      <c r="AT413" s="179"/>
      <c r="AU413" s="179"/>
      <c r="AV413" s="179"/>
      <c r="AW413" s="179"/>
      <c r="AX413" s="179"/>
      <c r="AY413" s="179"/>
      <c r="AZ413" s="179"/>
      <c r="BA413" s="179"/>
      <c r="BB413" s="179"/>
      <c r="BC413" s="179"/>
      <c r="BD413" s="179"/>
      <c r="BE413" s="179"/>
      <c r="BF413" s="179"/>
      <c r="BG413" s="179"/>
      <c r="BH413" s="179"/>
      <c r="BI413" s="179"/>
      <c r="BJ413" s="179"/>
      <c r="BK413" s="179"/>
    </row>
    <row r="414" spans="1:63" x14ac:dyDescent="0.25">
      <c r="A414" s="143"/>
      <c r="B414" s="143"/>
      <c r="C414" s="143"/>
      <c r="D414" s="143"/>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c r="AA414" s="179"/>
      <c r="AB414" s="179"/>
      <c r="AC414" s="179"/>
      <c r="AD414" s="179"/>
      <c r="AE414" s="179"/>
      <c r="AF414" s="179"/>
      <c r="AG414" s="179"/>
      <c r="AH414" s="179"/>
      <c r="AI414" s="179"/>
      <c r="AJ414" s="179"/>
      <c r="AK414" s="179"/>
      <c r="AL414" s="179"/>
      <c r="AM414" s="179"/>
      <c r="AN414" s="179"/>
      <c r="AO414" s="179"/>
      <c r="AP414" s="179"/>
      <c r="AQ414" s="179"/>
      <c r="AR414" s="179"/>
      <c r="AS414" s="179"/>
      <c r="AT414" s="179"/>
      <c r="AU414" s="179"/>
      <c r="AV414" s="179"/>
      <c r="AW414" s="179"/>
      <c r="AX414" s="179"/>
      <c r="AY414" s="179"/>
      <c r="AZ414" s="179"/>
      <c r="BA414" s="179"/>
      <c r="BB414" s="179"/>
      <c r="BC414" s="179"/>
      <c r="BD414" s="179"/>
      <c r="BE414" s="179"/>
      <c r="BF414" s="179"/>
      <c r="BG414" s="179"/>
      <c r="BH414" s="179"/>
      <c r="BI414" s="179"/>
      <c r="BJ414" s="179"/>
      <c r="BK414" s="179"/>
    </row>
    <row r="415" spans="1:63" x14ac:dyDescent="0.25">
      <c r="A415" s="143"/>
      <c r="B415" s="143"/>
      <c r="C415" s="143"/>
      <c r="D415" s="143"/>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c r="AA415" s="179"/>
      <c r="AB415" s="179"/>
      <c r="AC415" s="179"/>
      <c r="AD415" s="179"/>
      <c r="AE415" s="179"/>
      <c r="AF415" s="179"/>
      <c r="AG415" s="179"/>
      <c r="AH415" s="179"/>
      <c r="AI415" s="179"/>
      <c r="AJ415" s="179"/>
      <c r="AK415" s="179"/>
      <c r="AL415" s="179"/>
      <c r="AM415" s="179"/>
      <c r="AN415" s="179"/>
      <c r="AO415" s="179"/>
      <c r="AP415" s="179"/>
      <c r="AQ415" s="179"/>
      <c r="AR415" s="179"/>
      <c r="AS415" s="179"/>
      <c r="AT415" s="179"/>
      <c r="AU415" s="179"/>
      <c r="AV415" s="179"/>
      <c r="AW415" s="179"/>
      <c r="AX415" s="179"/>
      <c r="AY415" s="179"/>
      <c r="AZ415" s="179"/>
      <c r="BA415" s="179"/>
      <c r="BB415" s="179"/>
      <c r="BC415" s="179"/>
      <c r="BD415" s="179"/>
      <c r="BE415" s="179"/>
      <c r="BF415" s="179"/>
      <c r="BG415" s="179"/>
      <c r="BH415" s="179"/>
      <c r="BI415" s="179"/>
      <c r="BJ415" s="179"/>
      <c r="BK415" s="179"/>
    </row>
    <row r="416" spans="1:63" x14ac:dyDescent="0.25">
      <c r="A416" s="143"/>
      <c r="B416" s="143"/>
      <c r="C416" s="143"/>
      <c r="D416" s="143"/>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c r="AA416" s="179"/>
      <c r="AB416" s="179"/>
      <c r="AC416" s="179"/>
      <c r="AD416" s="179"/>
      <c r="AE416" s="179"/>
      <c r="AF416" s="179"/>
      <c r="AG416" s="179"/>
      <c r="AH416" s="179"/>
      <c r="AI416" s="179"/>
      <c r="AJ416" s="179"/>
      <c r="AK416" s="179"/>
      <c r="AL416" s="179"/>
      <c r="AM416" s="179"/>
      <c r="AN416" s="179"/>
      <c r="AO416" s="179"/>
      <c r="AP416" s="179"/>
      <c r="AQ416" s="179"/>
      <c r="AR416" s="179"/>
      <c r="AS416" s="179"/>
      <c r="AT416" s="179"/>
      <c r="AU416" s="179"/>
      <c r="AV416" s="179"/>
      <c r="AW416" s="179"/>
      <c r="AX416" s="179"/>
      <c r="AY416" s="179"/>
      <c r="AZ416" s="179"/>
      <c r="BA416" s="179"/>
      <c r="BB416" s="179"/>
      <c r="BC416" s="179"/>
      <c r="BD416" s="179"/>
      <c r="BE416" s="179"/>
      <c r="BF416" s="179"/>
      <c r="BG416" s="179"/>
      <c r="BH416" s="179"/>
      <c r="BI416" s="179"/>
      <c r="BJ416" s="179"/>
      <c r="BK416" s="179"/>
    </row>
    <row r="417" spans="1:63" x14ac:dyDescent="0.25">
      <c r="A417" s="143"/>
      <c r="B417" s="143"/>
      <c r="C417" s="143"/>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c r="AA417" s="179"/>
      <c r="AB417" s="179"/>
      <c r="AC417" s="179"/>
      <c r="AD417" s="179"/>
      <c r="AE417" s="179"/>
      <c r="AF417" s="179"/>
      <c r="AG417" s="179"/>
      <c r="AH417" s="179"/>
      <c r="AI417" s="179"/>
      <c r="AJ417" s="179"/>
      <c r="AK417" s="179"/>
      <c r="AL417" s="179"/>
      <c r="AM417" s="179"/>
      <c r="AN417" s="179"/>
      <c r="AO417" s="179"/>
      <c r="AP417" s="179"/>
      <c r="AQ417" s="179"/>
      <c r="AR417" s="179"/>
      <c r="AS417" s="179"/>
      <c r="AT417" s="179"/>
      <c r="AU417" s="179"/>
      <c r="AV417" s="179"/>
      <c r="AW417" s="179"/>
      <c r="AX417" s="179"/>
      <c r="AY417" s="179"/>
      <c r="AZ417" s="179"/>
      <c r="BA417" s="179"/>
      <c r="BB417" s="179"/>
      <c r="BC417" s="179"/>
      <c r="BD417" s="179"/>
      <c r="BE417" s="179"/>
      <c r="BF417" s="179"/>
      <c r="BG417" s="179"/>
      <c r="BH417" s="179"/>
      <c r="BI417" s="179"/>
      <c r="BJ417" s="179"/>
      <c r="BK417" s="179"/>
    </row>
    <row r="418" spans="1:63" x14ac:dyDescent="0.25">
      <c r="A418" s="143"/>
      <c r="B418" s="143"/>
      <c r="C418" s="143"/>
      <c r="D418" s="143"/>
      <c r="E418" s="143"/>
      <c r="F418" s="143"/>
      <c r="G418" s="143"/>
      <c r="H418" s="143"/>
      <c r="I418" s="143"/>
      <c r="J418" s="143"/>
      <c r="K418" s="143"/>
      <c r="L418" s="143"/>
      <c r="M418" s="143"/>
      <c r="N418" s="143"/>
      <c r="O418" s="143"/>
      <c r="P418" s="143"/>
      <c r="Q418" s="143"/>
      <c r="R418" s="143"/>
      <c r="S418" s="143"/>
      <c r="T418" s="143"/>
      <c r="U418" s="143"/>
      <c r="V418" s="143"/>
      <c r="W418" s="143"/>
      <c r="X418" s="143"/>
      <c r="Y418" s="143"/>
      <c r="Z418" s="143"/>
      <c r="AA418" s="179"/>
      <c r="AB418" s="179"/>
      <c r="AC418" s="179"/>
      <c r="AD418" s="179"/>
      <c r="AE418" s="179"/>
      <c r="AF418" s="179"/>
      <c r="AG418" s="179"/>
      <c r="AH418" s="179"/>
      <c r="AI418" s="179"/>
      <c r="AJ418" s="179"/>
      <c r="AK418" s="179"/>
      <c r="AL418" s="179"/>
      <c r="AM418" s="179"/>
      <c r="AN418" s="179"/>
      <c r="AO418" s="179"/>
      <c r="AP418" s="179"/>
      <c r="AQ418" s="179"/>
      <c r="AR418" s="179"/>
      <c r="AS418" s="179"/>
      <c r="AT418" s="179"/>
      <c r="AU418" s="179"/>
      <c r="AV418" s="179"/>
      <c r="AW418" s="179"/>
      <c r="AX418" s="179"/>
      <c r="AY418" s="179"/>
      <c r="AZ418" s="179"/>
      <c r="BA418" s="179"/>
      <c r="BB418" s="179"/>
      <c r="BC418" s="179"/>
      <c r="BD418" s="179"/>
      <c r="BE418" s="179"/>
      <c r="BF418" s="179"/>
      <c r="BG418" s="179"/>
      <c r="BH418" s="179"/>
      <c r="BI418" s="179"/>
      <c r="BJ418" s="179"/>
      <c r="BK418" s="179"/>
    </row>
    <row r="419" spans="1:63" x14ac:dyDescent="0.25">
      <c r="A419" s="143"/>
      <c r="B419" s="143"/>
      <c r="C419" s="143"/>
      <c r="D419" s="143"/>
      <c r="E419" s="143"/>
      <c r="F419" s="143"/>
      <c r="G419" s="143"/>
      <c r="H419" s="143"/>
      <c r="I419" s="143"/>
      <c r="J419" s="143"/>
      <c r="K419" s="143"/>
      <c r="L419" s="143"/>
      <c r="M419" s="143"/>
      <c r="N419" s="143"/>
      <c r="O419" s="143"/>
      <c r="P419" s="143"/>
      <c r="Q419" s="143"/>
      <c r="R419" s="143"/>
      <c r="S419" s="143"/>
      <c r="T419" s="143"/>
      <c r="U419" s="143"/>
      <c r="V419" s="143"/>
      <c r="W419" s="143"/>
      <c r="X419" s="143"/>
      <c r="Y419" s="143"/>
      <c r="Z419" s="143"/>
      <c r="AA419" s="179"/>
      <c r="AB419" s="179"/>
      <c r="AC419" s="179"/>
      <c r="AD419" s="179"/>
      <c r="AE419" s="179"/>
      <c r="AF419" s="179"/>
      <c r="AG419" s="179"/>
      <c r="AH419" s="179"/>
      <c r="AI419" s="179"/>
      <c r="AJ419" s="179"/>
      <c r="AK419" s="179"/>
      <c r="AL419" s="179"/>
      <c r="AM419" s="179"/>
      <c r="AN419" s="179"/>
      <c r="AO419" s="179"/>
      <c r="AP419" s="179"/>
      <c r="AQ419" s="179"/>
      <c r="AR419" s="179"/>
      <c r="AS419" s="179"/>
      <c r="AT419" s="179"/>
      <c r="AU419" s="179"/>
      <c r="AV419" s="179"/>
      <c r="AW419" s="179"/>
      <c r="AX419" s="179"/>
      <c r="AY419" s="179"/>
      <c r="AZ419" s="179"/>
      <c r="BA419" s="179"/>
      <c r="BB419" s="179"/>
      <c r="BC419" s="179"/>
      <c r="BD419" s="179"/>
      <c r="BE419" s="179"/>
      <c r="BF419" s="179"/>
      <c r="BG419" s="179"/>
      <c r="BH419" s="179"/>
      <c r="BI419" s="179"/>
      <c r="BJ419" s="179"/>
      <c r="BK419" s="179"/>
    </row>
    <row r="420" spans="1:63" x14ac:dyDescent="0.25">
      <c r="A420" s="143"/>
      <c r="B420" s="143"/>
      <c r="C420" s="143"/>
      <c r="D420" s="143"/>
      <c r="E420" s="143"/>
      <c r="F420" s="143"/>
      <c r="G420" s="143"/>
      <c r="H420" s="143"/>
      <c r="I420" s="143"/>
      <c r="J420" s="143"/>
      <c r="K420" s="143"/>
      <c r="L420" s="143"/>
      <c r="M420" s="143"/>
      <c r="N420" s="143"/>
      <c r="O420" s="143"/>
      <c r="P420" s="143"/>
      <c r="Q420" s="143"/>
      <c r="R420" s="143"/>
      <c r="S420" s="143"/>
      <c r="T420" s="143"/>
      <c r="U420" s="143"/>
      <c r="V420" s="143"/>
      <c r="W420" s="143"/>
      <c r="X420" s="143"/>
      <c r="Y420" s="143"/>
      <c r="Z420" s="143"/>
      <c r="AA420" s="179"/>
      <c r="AB420" s="179"/>
      <c r="AC420" s="179"/>
      <c r="AD420" s="179"/>
      <c r="AE420" s="179"/>
      <c r="AF420" s="179"/>
      <c r="AG420" s="179"/>
      <c r="AH420" s="179"/>
      <c r="AI420" s="179"/>
      <c r="AJ420" s="179"/>
      <c r="AK420" s="179"/>
      <c r="AL420" s="179"/>
      <c r="AM420" s="179"/>
      <c r="AN420" s="179"/>
      <c r="AO420" s="179"/>
      <c r="AP420" s="179"/>
      <c r="AQ420" s="179"/>
      <c r="AR420" s="179"/>
      <c r="AS420" s="179"/>
      <c r="AT420" s="179"/>
      <c r="AU420" s="179"/>
      <c r="AV420" s="179"/>
      <c r="AW420" s="179"/>
      <c r="AX420" s="179"/>
      <c r="AY420" s="179"/>
      <c r="AZ420" s="179"/>
      <c r="BA420" s="179"/>
      <c r="BB420" s="179"/>
      <c r="BC420" s="179"/>
      <c r="BD420" s="179"/>
      <c r="BE420" s="179"/>
      <c r="BF420" s="179"/>
      <c r="BG420" s="179"/>
      <c r="BH420" s="179"/>
      <c r="BI420" s="179"/>
      <c r="BJ420" s="179"/>
      <c r="BK420" s="179"/>
    </row>
    <row r="421" spans="1:63" x14ac:dyDescent="0.25">
      <c r="A421" s="143"/>
      <c r="B421" s="143"/>
      <c r="C421" s="143"/>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c r="AA421" s="179"/>
      <c r="AB421" s="179"/>
      <c r="AC421" s="179"/>
      <c r="AD421" s="179"/>
      <c r="AE421" s="179"/>
      <c r="AF421" s="179"/>
      <c r="AG421" s="179"/>
      <c r="AH421" s="179"/>
      <c r="AI421" s="179"/>
      <c r="AJ421" s="179"/>
      <c r="AK421" s="179"/>
      <c r="AL421" s="179"/>
      <c r="AM421" s="179"/>
      <c r="AN421" s="179"/>
      <c r="AO421" s="179"/>
      <c r="AP421" s="179"/>
      <c r="AQ421" s="179"/>
      <c r="AR421" s="179"/>
      <c r="AS421" s="179"/>
      <c r="AT421" s="179"/>
      <c r="AU421" s="179"/>
      <c r="AV421" s="179"/>
      <c r="AW421" s="179"/>
      <c r="AX421" s="179"/>
      <c r="AY421" s="179"/>
      <c r="AZ421" s="179"/>
      <c r="BA421" s="179"/>
      <c r="BB421" s="179"/>
      <c r="BC421" s="179"/>
      <c r="BD421" s="179"/>
      <c r="BE421" s="179"/>
      <c r="BF421" s="179"/>
      <c r="BG421" s="179"/>
      <c r="BH421" s="179"/>
      <c r="BI421" s="179"/>
      <c r="BJ421" s="179"/>
      <c r="BK421" s="179"/>
    </row>
    <row r="422" spans="1:63" x14ac:dyDescent="0.25">
      <c r="A422" s="143"/>
      <c r="B422" s="143"/>
      <c r="C422" s="143"/>
      <c r="D422" s="143"/>
      <c r="E422" s="143"/>
      <c r="F422" s="143"/>
      <c r="G422" s="143"/>
      <c r="H422" s="143"/>
      <c r="I422" s="143"/>
      <c r="J422" s="143"/>
      <c r="K422" s="143"/>
      <c r="L422" s="143"/>
      <c r="M422" s="143"/>
      <c r="N422" s="143"/>
      <c r="O422" s="143"/>
      <c r="P422" s="143"/>
      <c r="Q422" s="143"/>
      <c r="R422" s="143"/>
      <c r="S422" s="143"/>
      <c r="T422" s="143"/>
      <c r="U422" s="143"/>
      <c r="V422" s="143"/>
      <c r="W422" s="143"/>
      <c r="X422" s="143"/>
      <c r="Y422" s="143"/>
      <c r="Z422" s="143"/>
      <c r="AA422" s="179"/>
      <c r="AB422" s="179"/>
      <c r="AC422" s="179"/>
      <c r="AD422" s="179"/>
      <c r="AE422" s="179"/>
      <c r="AF422" s="179"/>
      <c r="AG422" s="179"/>
      <c r="AH422" s="179"/>
      <c r="AI422" s="179"/>
      <c r="AJ422" s="179"/>
      <c r="AK422" s="179"/>
      <c r="AL422" s="179"/>
      <c r="AM422" s="179"/>
      <c r="AN422" s="179"/>
      <c r="AO422" s="179"/>
      <c r="AP422" s="179"/>
      <c r="AQ422" s="179"/>
      <c r="AR422" s="179"/>
      <c r="AS422" s="179"/>
      <c r="AT422" s="179"/>
      <c r="AU422" s="179"/>
      <c r="AV422" s="179"/>
      <c r="AW422" s="179"/>
      <c r="AX422" s="179"/>
      <c r="AY422" s="179"/>
      <c r="AZ422" s="179"/>
      <c r="BA422" s="179"/>
      <c r="BB422" s="179"/>
      <c r="BC422" s="179"/>
      <c r="BD422" s="179"/>
      <c r="BE422" s="179"/>
      <c r="BF422" s="179"/>
      <c r="BG422" s="179"/>
      <c r="BH422" s="179"/>
      <c r="BI422" s="179"/>
      <c r="BJ422" s="179"/>
      <c r="BK422" s="179"/>
    </row>
    <row r="423" spans="1:63" x14ac:dyDescent="0.25">
      <c r="A423" s="143"/>
      <c r="B423" s="143"/>
      <c r="C423" s="143"/>
      <c r="D423" s="143"/>
      <c r="E423" s="143"/>
      <c r="F423" s="143"/>
      <c r="G423" s="143"/>
      <c r="H423" s="143"/>
      <c r="I423" s="143"/>
      <c r="J423" s="143"/>
      <c r="K423" s="143"/>
      <c r="L423" s="143"/>
      <c r="M423" s="143"/>
      <c r="N423" s="143"/>
      <c r="O423" s="143"/>
      <c r="P423" s="143"/>
      <c r="Q423" s="143"/>
      <c r="R423" s="143"/>
      <c r="S423" s="143"/>
      <c r="T423" s="143"/>
      <c r="U423" s="143"/>
      <c r="V423" s="143"/>
      <c r="W423" s="143"/>
      <c r="X423" s="143"/>
      <c r="Y423" s="143"/>
      <c r="Z423" s="143"/>
      <c r="AA423" s="179"/>
      <c r="AB423" s="179"/>
      <c r="AC423" s="179"/>
      <c r="AD423" s="179"/>
      <c r="AE423" s="179"/>
      <c r="AF423" s="179"/>
      <c r="AG423" s="179"/>
      <c r="AH423" s="179"/>
      <c r="AI423" s="179"/>
      <c r="AJ423" s="179"/>
      <c r="AK423" s="179"/>
      <c r="AL423" s="179"/>
      <c r="AM423" s="179"/>
      <c r="AN423" s="179"/>
      <c r="AO423" s="179"/>
      <c r="AP423" s="179"/>
      <c r="AQ423" s="179"/>
      <c r="AR423" s="179"/>
      <c r="AS423" s="179"/>
      <c r="AT423" s="179"/>
      <c r="AU423" s="179"/>
      <c r="AV423" s="179"/>
      <c r="AW423" s="179"/>
      <c r="AX423" s="179"/>
      <c r="AY423" s="179"/>
      <c r="AZ423" s="179"/>
      <c r="BA423" s="179"/>
      <c r="BB423" s="179"/>
      <c r="BC423" s="179"/>
      <c r="BD423" s="179"/>
      <c r="BE423" s="179"/>
      <c r="BF423" s="179"/>
      <c r="BG423" s="179"/>
      <c r="BH423" s="179"/>
      <c r="BI423" s="179"/>
      <c r="BJ423" s="179"/>
      <c r="BK423" s="179"/>
    </row>
    <row r="424" spans="1:63" x14ac:dyDescent="0.25">
      <c r="A424" s="143"/>
      <c r="B424" s="143"/>
      <c r="C424" s="143"/>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c r="AA424" s="179"/>
      <c r="AB424" s="179"/>
      <c r="AC424" s="179"/>
      <c r="AD424" s="179"/>
      <c r="AE424" s="179"/>
      <c r="AF424" s="179"/>
      <c r="AG424" s="179"/>
      <c r="AH424" s="179"/>
      <c r="AI424" s="179"/>
      <c r="AJ424" s="179"/>
      <c r="AK424" s="179"/>
      <c r="AL424" s="179"/>
      <c r="AM424" s="179"/>
      <c r="AN424" s="179"/>
      <c r="AO424" s="179"/>
      <c r="AP424" s="179"/>
      <c r="AQ424" s="179"/>
      <c r="AR424" s="179"/>
      <c r="AS424" s="179"/>
      <c r="AT424" s="179"/>
      <c r="AU424" s="179"/>
      <c r="AV424" s="179"/>
      <c r="AW424" s="179"/>
      <c r="AX424" s="179"/>
      <c r="AY424" s="179"/>
      <c r="AZ424" s="179"/>
      <c r="BA424" s="179"/>
      <c r="BB424" s="179"/>
      <c r="BC424" s="179"/>
      <c r="BD424" s="179"/>
      <c r="BE424" s="179"/>
      <c r="BF424" s="179"/>
      <c r="BG424" s="179"/>
      <c r="BH424" s="179"/>
      <c r="BI424" s="179"/>
      <c r="BJ424" s="179"/>
      <c r="BK424" s="179"/>
    </row>
    <row r="425" spans="1:63" x14ac:dyDescent="0.25">
      <c r="A425" s="143"/>
      <c r="B425" s="143"/>
      <c r="C425" s="143"/>
      <c r="D425" s="143"/>
      <c r="E425" s="143"/>
      <c r="F425" s="143"/>
      <c r="G425" s="143"/>
      <c r="H425" s="143"/>
      <c r="I425" s="143"/>
      <c r="J425" s="143"/>
      <c r="K425" s="143"/>
      <c r="L425" s="143"/>
      <c r="M425" s="143"/>
      <c r="N425" s="143"/>
      <c r="O425" s="143"/>
      <c r="P425" s="143"/>
      <c r="Q425" s="143"/>
      <c r="R425" s="143"/>
      <c r="S425" s="143"/>
      <c r="T425" s="143"/>
      <c r="U425" s="143"/>
      <c r="V425" s="143"/>
      <c r="W425" s="143"/>
      <c r="X425" s="143"/>
      <c r="Y425" s="143"/>
      <c r="Z425" s="143"/>
      <c r="AA425" s="179"/>
      <c r="AB425" s="179"/>
      <c r="AC425" s="179"/>
      <c r="AD425" s="179"/>
      <c r="AE425" s="179"/>
      <c r="AF425" s="179"/>
      <c r="AG425" s="179"/>
      <c r="AH425" s="179"/>
      <c r="AI425" s="179"/>
      <c r="AJ425" s="179"/>
      <c r="AK425" s="179"/>
      <c r="AL425" s="179"/>
      <c r="AM425" s="179"/>
      <c r="AN425" s="179"/>
      <c r="AO425" s="179"/>
      <c r="AP425" s="179"/>
      <c r="AQ425" s="179"/>
      <c r="AR425" s="179"/>
      <c r="AS425" s="179"/>
      <c r="AT425" s="179"/>
      <c r="AU425" s="179"/>
      <c r="AV425" s="179"/>
      <c r="AW425" s="179"/>
      <c r="AX425" s="179"/>
      <c r="AY425" s="179"/>
      <c r="AZ425" s="179"/>
      <c r="BA425" s="179"/>
      <c r="BB425" s="179"/>
      <c r="BC425" s="179"/>
      <c r="BD425" s="179"/>
      <c r="BE425" s="179"/>
      <c r="BF425" s="179"/>
      <c r="BG425" s="179"/>
      <c r="BH425" s="179"/>
      <c r="BI425" s="179"/>
      <c r="BJ425" s="179"/>
      <c r="BK425" s="179"/>
    </row>
    <row r="426" spans="1:63" x14ac:dyDescent="0.25">
      <c r="A426" s="143"/>
      <c r="B426" s="143"/>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c r="AA426" s="179"/>
      <c r="AB426" s="179"/>
      <c r="AC426" s="179"/>
      <c r="AD426" s="179"/>
      <c r="AE426" s="179"/>
      <c r="AF426" s="179"/>
      <c r="AG426" s="179"/>
      <c r="AH426" s="179"/>
      <c r="AI426" s="179"/>
      <c r="AJ426" s="179"/>
      <c r="AK426" s="179"/>
      <c r="AL426" s="179"/>
      <c r="AM426" s="179"/>
      <c r="AN426" s="179"/>
      <c r="AO426" s="179"/>
      <c r="AP426" s="179"/>
      <c r="AQ426" s="179"/>
      <c r="AR426" s="179"/>
      <c r="AS426" s="179"/>
      <c r="AT426" s="179"/>
      <c r="AU426" s="179"/>
      <c r="AV426" s="179"/>
      <c r="AW426" s="179"/>
      <c r="AX426" s="179"/>
      <c r="AY426" s="179"/>
      <c r="AZ426" s="179"/>
      <c r="BA426" s="179"/>
      <c r="BB426" s="179"/>
      <c r="BC426" s="179"/>
      <c r="BD426" s="179"/>
      <c r="BE426" s="179"/>
      <c r="BF426" s="179"/>
      <c r="BG426" s="179"/>
      <c r="BH426" s="179"/>
      <c r="BI426" s="179"/>
      <c r="BJ426" s="179"/>
      <c r="BK426" s="179"/>
    </row>
    <row r="427" spans="1:63" x14ac:dyDescent="0.25">
      <c r="A427" s="143"/>
      <c r="B427" s="143"/>
      <c r="C427" s="143"/>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79"/>
      <c r="AB427" s="179"/>
      <c r="AC427" s="179"/>
      <c r="AD427" s="179"/>
      <c r="AE427" s="179"/>
      <c r="AF427" s="179"/>
      <c r="AG427" s="179"/>
      <c r="AH427" s="179"/>
      <c r="AI427" s="179"/>
      <c r="AJ427" s="179"/>
      <c r="AK427" s="179"/>
      <c r="AL427" s="179"/>
      <c r="AM427" s="179"/>
      <c r="AN427" s="179"/>
      <c r="AO427" s="179"/>
      <c r="AP427" s="179"/>
      <c r="AQ427" s="179"/>
      <c r="AR427" s="179"/>
      <c r="AS427" s="179"/>
      <c r="AT427" s="179"/>
      <c r="AU427" s="179"/>
      <c r="AV427" s="179"/>
      <c r="AW427" s="179"/>
      <c r="AX427" s="179"/>
      <c r="AY427" s="179"/>
      <c r="AZ427" s="179"/>
      <c r="BA427" s="179"/>
      <c r="BB427" s="179"/>
      <c r="BC427" s="179"/>
      <c r="BD427" s="179"/>
      <c r="BE427" s="179"/>
      <c r="BF427" s="179"/>
      <c r="BG427" s="179"/>
      <c r="BH427" s="179"/>
      <c r="BI427" s="179"/>
      <c r="BJ427" s="179"/>
      <c r="BK427" s="179"/>
    </row>
    <row r="428" spans="1:63" x14ac:dyDescent="0.25">
      <c r="A428" s="143"/>
      <c r="B428" s="143"/>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79"/>
      <c r="AY428" s="179"/>
      <c r="AZ428" s="179"/>
      <c r="BA428" s="179"/>
      <c r="BB428" s="179"/>
      <c r="BC428" s="179"/>
      <c r="BD428" s="179"/>
      <c r="BE428" s="179"/>
      <c r="BF428" s="179"/>
      <c r="BG428" s="179"/>
      <c r="BH428" s="179"/>
      <c r="BI428" s="179"/>
      <c r="BJ428" s="179"/>
      <c r="BK428" s="179"/>
    </row>
    <row r="429" spans="1:63" x14ac:dyDescent="0.25">
      <c r="A429" s="143"/>
      <c r="B429" s="143"/>
      <c r="C429" s="143"/>
      <c r="D429" s="143"/>
      <c r="E429" s="143"/>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79"/>
      <c r="AY429" s="179"/>
      <c r="AZ429" s="179"/>
      <c r="BA429" s="179"/>
      <c r="BB429" s="179"/>
      <c r="BC429" s="179"/>
      <c r="BD429" s="179"/>
      <c r="BE429" s="179"/>
      <c r="BF429" s="179"/>
      <c r="BG429" s="179"/>
      <c r="BH429" s="179"/>
      <c r="BI429" s="179"/>
      <c r="BJ429" s="179"/>
      <c r="BK429" s="179"/>
    </row>
    <row r="430" spans="1:63" x14ac:dyDescent="0.25">
      <c r="A430" s="143"/>
      <c r="B430" s="143"/>
      <c r="C430" s="143"/>
      <c r="D430" s="143"/>
      <c r="E430" s="143"/>
      <c r="F430" s="143"/>
      <c r="G430" s="143"/>
      <c r="H430" s="143"/>
      <c r="I430" s="143"/>
      <c r="J430" s="143"/>
      <c r="K430" s="143"/>
      <c r="L430" s="143"/>
      <c r="M430" s="143"/>
      <c r="N430" s="143"/>
      <c r="O430" s="143"/>
      <c r="P430" s="143"/>
      <c r="Q430" s="143"/>
      <c r="R430" s="143"/>
      <c r="S430" s="143"/>
      <c r="T430" s="143"/>
      <c r="U430" s="143"/>
      <c r="V430" s="143"/>
      <c r="W430" s="143"/>
      <c r="X430" s="143"/>
      <c r="Y430" s="143"/>
      <c r="Z430" s="143"/>
      <c r="AA430" s="179"/>
      <c r="AB430" s="179"/>
      <c r="AC430" s="179"/>
      <c r="AD430" s="179"/>
      <c r="AE430" s="179"/>
      <c r="AF430" s="179"/>
      <c r="AG430" s="179"/>
      <c r="AH430" s="179"/>
      <c r="AI430" s="179"/>
      <c r="AJ430" s="179"/>
      <c r="AK430" s="179"/>
      <c r="AL430" s="179"/>
      <c r="AM430" s="179"/>
      <c r="AN430" s="179"/>
      <c r="AO430" s="179"/>
      <c r="AP430" s="179"/>
      <c r="AQ430" s="179"/>
      <c r="AR430" s="179"/>
      <c r="AS430" s="179"/>
      <c r="AT430" s="179"/>
      <c r="AU430" s="179"/>
      <c r="AV430" s="179"/>
      <c r="AW430" s="179"/>
      <c r="AX430" s="179"/>
      <c r="AY430" s="179"/>
      <c r="AZ430" s="179"/>
      <c r="BA430" s="179"/>
      <c r="BB430" s="179"/>
      <c r="BC430" s="179"/>
      <c r="BD430" s="179"/>
      <c r="BE430" s="179"/>
      <c r="BF430" s="179"/>
      <c r="BG430" s="179"/>
      <c r="BH430" s="179"/>
      <c r="BI430" s="179"/>
      <c r="BJ430" s="179"/>
      <c r="BK430" s="179"/>
    </row>
    <row r="431" spans="1:63" x14ac:dyDescent="0.25">
      <c r="A431" s="143"/>
      <c r="B431" s="143"/>
      <c r="C431" s="143"/>
      <c r="D431" s="143"/>
      <c r="E431" s="143"/>
      <c r="F431" s="143"/>
      <c r="G431" s="143"/>
      <c r="H431" s="143"/>
      <c r="I431" s="143"/>
      <c r="J431" s="143"/>
      <c r="K431" s="143"/>
      <c r="L431" s="143"/>
      <c r="M431" s="143"/>
      <c r="N431" s="143"/>
      <c r="O431" s="143"/>
      <c r="P431" s="143"/>
      <c r="Q431" s="143"/>
      <c r="R431" s="143"/>
      <c r="S431" s="143"/>
      <c r="T431" s="143"/>
      <c r="U431" s="143"/>
      <c r="V431" s="143"/>
      <c r="W431" s="143"/>
      <c r="X431" s="143"/>
      <c r="Y431" s="143"/>
      <c r="Z431" s="143"/>
      <c r="AA431" s="179"/>
      <c r="AB431" s="179"/>
      <c r="AC431" s="179"/>
      <c r="AD431" s="179"/>
      <c r="AE431" s="179"/>
      <c r="AF431" s="179"/>
      <c r="AG431" s="179"/>
      <c r="AH431" s="179"/>
      <c r="AI431" s="179"/>
      <c r="AJ431" s="179"/>
      <c r="AK431" s="179"/>
      <c r="AL431" s="179"/>
      <c r="AM431" s="179"/>
      <c r="AN431" s="179"/>
      <c r="AO431" s="179"/>
      <c r="AP431" s="179"/>
      <c r="AQ431" s="179"/>
      <c r="AR431" s="179"/>
      <c r="AS431" s="179"/>
      <c r="AT431" s="179"/>
      <c r="AU431" s="179"/>
      <c r="AV431" s="179"/>
      <c r="AW431" s="179"/>
      <c r="AX431" s="179"/>
      <c r="AY431" s="179"/>
      <c r="AZ431" s="179"/>
      <c r="BA431" s="179"/>
      <c r="BB431" s="179"/>
      <c r="BC431" s="179"/>
      <c r="BD431" s="179"/>
      <c r="BE431" s="179"/>
      <c r="BF431" s="179"/>
      <c r="BG431" s="179"/>
      <c r="BH431" s="179"/>
      <c r="BI431" s="179"/>
      <c r="BJ431" s="179"/>
      <c r="BK431" s="179"/>
    </row>
    <row r="432" spans="1:63" x14ac:dyDescent="0.25">
      <c r="A432" s="143"/>
      <c r="B432" s="143"/>
      <c r="C432" s="143"/>
      <c r="D432" s="143"/>
      <c r="E432" s="143"/>
      <c r="F432" s="143"/>
      <c r="G432" s="143"/>
      <c r="H432" s="143"/>
      <c r="I432" s="143"/>
      <c r="J432" s="143"/>
      <c r="K432" s="143"/>
      <c r="L432" s="143"/>
      <c r="M432" s="143"/>
      <c r="N432" s="143"/>
      <c r="O432" s="143"/>
      <c r="P432" s="143"/>
      <c r="Q432" s="143"/>
      <c r="R432" s="143"/>
      <c r="S432" s="143"/>
      <c r="T432" s="143"/>
      <c r="U432" s="143"/>
      <c r="V432" s="143"/>
      <c r="W432" s="143"/>
      <c r="X432" s="143"/>
      <c r="Y432" s="143"/>
      <c r="Z432" s="143"/>
      <c r="AA432" s="179"/>
      <c r="AB432" s="179"/>
      <c r="AC432" s="179"/>
      <c r="AD432" s="179"/>
      <c r="AE432" s="179"/>
      <c r="AF432" s="179"/>
      <c r="AG432" s="179"/>
      <c r="AH432" s="179"/>
      <c r="AI432" s="179"/>
      <c r="AJ432" s="179"/>
      <c r="AK432" s="179"/>
      <c r="AL432" s="179"/>
      <c r="AM432" s="179"/>
      <c r="AN432" s="179"/>
      <c r="AO432" s="179"/>
      <c r="AP432" s="179"/>
      <c r="AQ432" s="179"/>
      <c r="AR432" s="179"/>
      <c r="AS432" s="179"/>
      <c r="AT432" s="179"/>
      <c r="AU432" s="179"/>
      <c r="AV432" s="179"/>
      <c r="AW432" s="179"/>
      <c r="AX432" s="179"/>
      <c r="AY432" s="179"/>
      <c r="AZ432" s="179"/>
      <c r="BA432" s="179"/>
      <c r="BB432" s="179"/>
      <c r="BC432" s="179"/>
      <c r="BD432" s="179"/>
      <c r="BE432" s="179"/>
      <c r="BF432" s="179"/>
      <c r="BG432" s="179"/>
      <c r="BH432" s="179"/>
      <c r="BI432" s="179"/>
      <c r="BJ432" s="179"/>
      <c r="BK432" s="179"/>
    </row>
    <row r="433" spans="1:63" x14ac:dyDescent="0.25">
      <c r="A433" s="143"/>
      <c r="B433" s="143"/>
      <c r="C433" s="143"/>
      <c r="D433" s="143"/>
      <c r="E433" s="143"/>
      <c r="F433" s="143"/>
      <c r="G433" s="143"/>
      <c r="H433" s="143"/>
      <c r="I433" s="143"/>
      <c r="J433" s="143"/>
      <c r="K433" s="143"/>
      <c r="L433" s="143"/>
      <c r="M433" s="143"/>
      <c r="N433" s="143"/>
      <c r="O433" s="143"/>
      <c r="P433" s="143"/>
      <c r="Q433" s="143"/>
      <c r="R433" s="143"/>
      <c r="S433" s="143"/>
      <c r="T433" s="143"/>
      <c r="U433" s="143"/>
      <c r="V433" s="143"/>
      <c r="W433" s="143"/>
      <c r="X433" s="143"/>
      <c r="Y433" s="143"/>
      <c r="Z433" s="143"/>
      <c r="AA433" s="179"/>
      <c r="AB433" s="179"/>
      <c r="AC433" s="179"/>
      <c r="AD433" s="179"/>
      <c r="AE433" s="179"/>
      <c r="AF433" s="179"/>
      <c r="AG433" s="179"/>
      <c r="AH433" s="179"/>
      <c r="AI433" s="179"/>
      <c r="AJ433" s="179"/>
      <c r="AK433" s="179"/>
      <c r="AL433" s="179"/>
      <c r="AM433" s="179"/>
      <c r="AN433" s="179"/>
      <c r="AO433" s="179"/>
      <c r="AP433" s="179"/>
      <c r="AQ433" s="179"/>
      <c r="AR433" s="179"/>
      <c r="AS433" s="179"/>
      <c r="AT433" s="179"/>
      <c r="AU433" s="179"/>
      <c r="AV433" s="179"/>
      <c r="AW433" s="179"/>
      <c r="AX433" s="179"/>
      <c r="AY433" s="179"/>
      <c r="AZ433" s="179"/>
      <c r="BA433" s="179"/>
      <c r="BB433" s="179"/>
      <c r="BC433" s="179"/>
      <c r="BD433" s="179"/>
      <c r="BE433" s="179"/>
      <c r="BF433" s="179"/>
      <c r="BG433" s="179"/>
      <c r="BH433" s="179"/>
      <c r="BI433" s="179"/>
      <c r="BJ433" s="179"/>
      <c r="BK433" s="179"/>
    </row>
    <row r="434" spans="1:63" x14ac:dyDescent="0.25">
      <c r="A434" s="143"/>
      <c r="B434" s="143"/>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c r="AA434" s="179"/>
      <c r="AB434" s="179"/>
      <c r="AC434" s="179"/>
      <c r="AD434" s="179"/>
      <c r="AE434" s="179"/>
      <c r="AF434" s="179"/>
      <c r="AG434" s="179"/>
      <c r="AH434" s="179"/>
      <c r="AI434" s="179"/>
      <c r="AJ434" s="179"/>
      <c r="AK434" s="179"/>
      <c r="AL434" s="179"/>
      <c r="AM434" s="179"/>
      <c r="AN434" s="179"/>
      <c r="AO434" s="179"/>
      <c r="AP434" s="179"/>
      <c r="AQ434" s="179"/>
      <c r="AR434" s="179"/>
      <c r="AS434" s="179"/>
      <c r="AT434" s="179"/>
      <c r="AU434" s="179"/>
      <c r="AV434" s="179"/>
      <c r="AW434" s="179"/>
      <c r="AX434" s="179"/>
      <c r="AY434" s="179"/>
      <c r="AZ434" s="179"/>
      <c r="BA434" s="179"/>
      <c r="BB434" s="179"/>
      <c r="BC434" s="179"/>
      <c r="BD434" s="179"/>
      <c r="BE434" s="179"/>
      <c r="BF434" s="179"/>
      <c r="BG434" s="179"/>
      <c r="BH434" s="179"/>
      <c r="BI434" s="179"/>
      <c r="BJ434" s="179"/>
      <c r="BK434" s="179"/>
    </row>
    <row r="435" spans="1:63" x14ac:dyDescent="0.25">
      <c r="A435" s="143"/>
      <c r="B435" s="143"/>
      <c r="C435" s="143"/>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c r="AA435" s="179"/>
      <c r="AB435" s="179"/>
      <c r="AC435" s="179"/>
      <c r="AD435" s="179"/>
      <c r="AE435" s="179"/>
      <c r="AF435" s="179"/>
      <c r="AG435" s="179"/>
      <c r="AH435" s="179"/>
      <c r="AI435" s="179"/>
      <c r="AJ435" s="179"/>
      <c r="AK435" s="179"/>
      <c r="AL435" s="179"/>
      <c r="AM435" s="179"/>
      <c r="AN435" s="179"/>
      <c r="AO435" s="179"/>
      <c r="AP435" s="179"/>
      <c r="AQ435" s="179"/>
      <c r="AR435" s="179"/>
      <c r="AS435" s="179"/>
      <c r="AT435" s="179"/>
      <c r="AU435" s="179"/>
      <c r="AV435" s="179"/>
      <c r="AW435" s="179"/>
      <c r="AX435" s="179"/>
      <c r="AY435" s="179"/>
      <c r="AZ435" s="179"/>
      <c r="BA435" s="179"/>
      <c r="BB435" s="179"/>
      <c r="BC435" s="179"/>
      <c r="BD435" s="179"/>
      <c r="BE435" s="179"/>
      <c r="BF435" s="179"/>
      <c r="BG435" s="179"/>
      <c r="BH435" s="179"/>
      <c r="BI435" s="179"/>
      <c r="BJ435" s="179"/>
      <c r="BK435" s="179"/>
    </row>
    <row r="436" spans="1:63" x14ac:dyDescent="0.25">
      <c r="A436" s="143"/>
      <c r="B436" s="143"/>
      <c r="C436" s="143"/>
      <c r="D436" s="143"/>
      <c r="E436" s="143"/>
      <c r="F436" s="143"/>
      <c r="G436" s="143"/>
      <c r="H436" s="143"/>
      <c r="I436" s="143"/>
      <c r="J436" s="143"/>
      <c r="K436" s="143"/>
      <c r="L436" s="143"/>
      <c r="M436" s="143"/>
      <c r="N436" s="143"/>
      <c r="O436" s="143"/>
      <c r="P436" s="143"/>
      <c r="Q436" s="143"/>
      <c r="R436" s="143"/>
      <c r="S436" s="143"/>
      <c r="T436" s="143"/>
      <c r="U436" s="143"/>
      <c r="V436" s="143"/>
      <c r="W436" s="143"/>
      <c r="X436" s="143"/>
      <c r="Y436" s="143"/>
      <c r="Z436" s="143"/>
      <c r="AA436" s="179"/>
      <c r="AB436" s="179"/>
      <c r="AC436" s="179"/>
      <c r="AD436" s="179"/>
      <c r="AE436" s="179"/>
      <c r="AF436" s="179"/>
      <c r="AG436" s="179"/>
      <c r="AH436" s="179"/>
      <c r="AI436" s="179"/>
      <c r="AJ436" s="179"/>
      <c r="AK436" s="179"/>
      <c r="AL436" s="179"/>
      <c r="AM436" s="179"/>
      <c r="AN436" s="179"/>
      <c r="AO436" s="179"/>
      <c r="AP436" s="179"/>
      <c r="AQ436" s="179"/>
      <c r="AR436" s="179"/>
      <c r="AS436" s="179"/>
      <c r="AT436" s="179"/>
      <c r="AU436" s="179"/>
      <c r="AV436" s="179"/>
      <c r="AW436" s="179"/>
      <c r="AX436" s="179"/>
      <c r="AY436" s="179"/>
      <c r="AZ436" s="179"/>
      <c r="BA436" s="179"/>
      <c r="BB436" s="179"/>
      <c r="BC436" s="179"/>
      <c r="BD436" s="179"/>
      <c r="BE436" s="179"/>
      <c r="BF436" s="179"/>
      <c r="BG436" s="179"/>
      <c r="BH436" s="179"/>
      <c r="BI436" s="179"/>
      <c r="BJ436" s="179"/>
      <c r="BK436" s="179"/>
    </row>
    <row r="437" spans="1:63" x14ac:dyDescent="0.25">
      <c r="A437" s="143"/>
      <c r="B437" s="143"/>
      <c r="C437" s="143"/>
      <c r="D437" s="143"/>
      <c r="E437" s="143"/>
      <c r="F437" s="143"/>
      <c r="G437" s="143"/>
      <c r="H437" s="143"/>
      <c r="I437" s="143"/>
      <c r="J437" s="143"/>
      <c r="K437" s="143"/>
      <c r="L437" s="143"/>
      <c r="M437" s="143"/>
      <c r="N437" s="143"/>
      <c r="O437" s="143"/>
      <c r="P437" s="143"/>
      <c r="Q437" s="143"/>
      <c r="R437" s="143"/>
      <c r="S437" s="143"/>
      <c r="T437" s="143"/>
      <c r="U437" s="143"/>
      <c r="V437" s="143"/>
      <c r="W437" s="143"/>
      <c r="X437" s="143"/>
      <c r="Y437" s="143"/>
      <c r="Z437" s="143"/>
      <c r="AA437" s="179"/>
      <c r="AB437" s="179"/>
      <c r="AC437" s="179"/>
      <c r="AD437" s="179"/>
      <c r="AE437" s="179"/>
      <c r="AF437" s="179"/>
      <c r="AG437" s="179"/>
      <c r="AH437" s="179"/>
      <c r="AI437" s="179"/>
      <c r="AJ437" s="179"/>
      <c r="AK437" s="179"/>
      <c r="AL437" s="179"/>
      <c r="AM437" s="179"/>
      <c r="AN437" s="179"/>
      <c r="AO437" s="179"/>
      <c r="AP437" s="179"/>
      <c r="AQ437" s="179"/>
      <c r="AR437" s="179"/>
      <c r="AS437" s="179"/>
      <c r="AT437" s="179"/>
      <c r="AU437" s="179"/>
      <c r="AV437" s="179"/>
      <c r="AW437" s="179"/>
      <c r="AX437" s="179"/>
      <c r="AY437" s="179"/>
      <c r="AZ437" s="179"/>
      <c r="BA437" s="179"/>
      <c r="BB437" s="179"/>
      <c r="BC437" s="179"/>
      <c r="BD437" s="179"/>
      <c r="BE437" s="179"/>
      <c r="BF437" s="179"/>
      <c r="BG437" s="179"/>
      <c r="BH437" s="179"/>
      <c r="BI437" s="179"/>
      <c r="BJ437" s="179"/>
      <c r="BK437" s="179"/>
    </row>
    <row r="438" spans="1:63" x14ac:dyDescent="0.25">
      <c r="A438" s="143"/>
      <c r="B438" s="143"/>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c r="AA438" s="179"/>
      <c r="AB438" s="179"/>
      <c r="AC438" s="179"/>
      <c r="AD438" s="179"/>
      <c r="AE438" s="179"/>
      <c r="AF438" s="179"/>
      <c r="AG438" s="179"/>
      <c r="AH438" s="179"/>
      <c r="AI438" s="179"/>
      <c r="AJ438" s="179"/>
      <c r="AK438" s="179"/>
      <c r="AL438" s="179"/>
      <c r="AM438" s="179"/>
      <c r="AN438" s="179"/>
      <c r="AO438" s="179"/>
      <c r="AP438" s="179"/>
      <c r="AQ438" s="179"/>
      <c r="AR438" s="179"/>
      <c r="AS438" s="179"/>
      <c r="AT438" s="179"/>
      <c r="AU438" s="179"/>
      <c r="AV438" s="179"/>
      <c r="AW438" s="179"/>
      <c r="AX438" s="179"/>
      <c r="AY438" s="179"/>
      <c r="AZ438" s="179"/>
      <c r="BA438" s="179"/>
      <c r="BB438" s="179"/>
      <c r="BC438" s="179"/>
      <c r="BD438" s="179"/>
      <c r="BE438" s="179"/>
      <c r="BF438" s="179"/>
      <c r="BG438" s="179"/>
      <c r="BH438" s="179"/>
      <c r="BI438" s="179"/>
      <c r="BJ438" s="179"/>
      <c r="BK438" s="179"/>
    </row>
    <row r="439" spans="1:63" x14ac:dyDescent="0.25">
      <c r="A439" s="143"/>
      <c r="B439" s="143"/>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c r="AA439" s="179"/>
      <c r="AB439" s="179"/>
      <c r="AC439" s="179"/>
      <c r="AD439" s="179"/>
      <c r="AE439" s="179"/>
      <c r="AF439" s="179"/>
      <c r="AG439" s="179"/>
      <c r="AH439" s="179"/>
      <c r="AI439" s="179"/>
      <c r="AJ439" s="179"/>
      <c r="AK439" s="179"/>
      <c r="AL439" s="179"/>
      <c r="AM439" s="179"/>
      <c r="AN439" s="179"/>
      <c r="AO439" s="179"/>
      <c r="AP439" s="179"/>
      <c r="AQ439" s="179"/>
      <c r="AR439" s="179"/>
      <c r="AS439" s="179"/>
      <c r="AT439" s="179"/>
      <c r="AU439" s="179"/>
      <c r="AV439" s="179"/>
      <c r="AW439" s="179"/>
      <c r="AX439" s="179"/>
      <c r="AY439" s="179"/>
      <c r="AZ439" s="179"/>
      <c r="BA439" s="179"/>
      <c r="BB439" s="179"/>
      <c r="BC439" s="179"/>
      <c r="BD439" s="179"/>
      <c r="BE439" s="179"/>
      <c r="BF439" s="179"/>
      <c r="BG439" s="179"/>
      <c r="BH439" s="179"/>
      <c r="BI439" s="179"/>
      <c r="BJ439" s="179"/>
      <c r="BK439" s="179"/>
    </row>
    <row r="440" spans="1:63" x14ac:dyDescent="0.25">
      <c r="A440" s="143"/>
      <c r="B440" s="143"/>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c r="AA440" s="179"/>
      <c r="AB440" s="179"/>
      <c r="AC440" s="179"/>
      <c r="AD440" s="179"/>
      <c r="AE440" s="179"/>
      <c r="AF440" s="179"/>
      <c r="AG440" s="179"/>
      <c r="AH440" s="179"/>
      <c r="AI440" s="179"/>
      <c r="AJ440" s="179"/>
      <c r="AK440" s="179"/>
      <c r="AL440" s="179"/>
      <c r="AM440" s="179"/>
      <c r="AN440" s="179"/>
      <c r="AO440" s="179"/>
      <c r="AP440" s="179"/>
      <c r="AQ440" s="179"/>
      <c r="AR440" s="179"/>
      <c r="AS440" s="179"/>
      <c r="AT440" s="179"/>
      <c r="AU440" s="179"/>
      <c r="AV440" s="179"/>
      <c r="AW440" s="179"/>
      <c r="AX440" s="179"/>
      <c r="AY440" s="179"/>
      <c r="AZ440" s="179"/>
      <c r="BA440" s="179"/>
      <c r="BB440" s="179"/>
      <c r="BC440" s="179"/>
      <c r="BD440" s="179"/>
      <c r="BE440" s="179"/>
      <c r="BF440" s="179"/>
      <c r="BG440" s="179"/>
      <c r="BH440" s="179"/>
      <c r="BI440" s="179"/>
      <c r="BJ440" s="179"/>
      <c r="BK440" s="179"/>
    </row>
    <row r="441" spans="1:63" x14ac:dyDescent="0.25">
      <c r="A441" s="143"/>
      <c r="B441" s="143"/>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c r="AA441" s="179"/>
      <c r="AB441" s="179"/>
      <c r="AC441" s="179"/>
      <c r="AD441" s="179"/>
      <c r="AE441" s="179"/>
      <c r="AF441" s="179"/>
      <c r="AG441" s="179"/>
      <c r="AH441" s="179"/>
      <c r="AI441" s="179"/>
      <c r="AJ441" s="179"/>
      <c r="AK441" s="179"/>
      <c r="AL441" s="179"/>
      <c r="AM441" s="179"/>
      <c r="AN441" s="179"/>
      <c r="AO441" s="179"/>
      <c r="AP441" s="179"/>
      <c r="AQ441" s="179"/>
      <c r="AR441" s="179"/>
      <c r="AS441" s="179"/>
      <c r="AT441" s="179"/>
      <c r="AU441" s="179"/>
      <c r="AV441" s="179"/>
      <c r="AW441" s="179"/>
      <c r="AX441" s="179"/>
      <c r="AY441" s="179"/>
      <c r="AZ441" s="179"/>
      <c r="BA441" s="179"/>
      <c r="BB441" s="179"/>
      <c r="BC441" s="179"/>
      <c r="BD441" s="179"/>
      <c r="BE441" s="179"/>
      <c r="BF441" s="179"/>
      <c r="BG441" s="179"/>
      <c r="BH441" s="179"/>
      <c r="BI441" s="179"/>
      <c r="BJ441" s="179"/>
      <c r="BK441" s="179"/>
    </row>
    <row r="442" spans="1:63" x14ac:dyDescent="0.25">
      <c r="A442" s="143"/>
      <c r="B442" s="143"/>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c r="AA442" s="179"/>
      <c r="AB442" s="179"/>
      <c r="AC442" s="179"/>
      <c r="AD442" s="179"/>
      <c r="AE442" s="179"/>
      <c r="AF442" s="179"/>
      <c r="AG442" s="179"/>
      <c r="AH442" s="179"/>
      <c r="AI442" s="179"/>
      <c r="AJ442" s="179"/>
      <c r="AK442" s="179"/>
      <c r="AL442" s="179"/>
      <c r="AM442" s="179"/>
      <c r="AN442" s="179"/>
      <c r="AO442" s="179"/>
      <c r="AP442" s="179"/>
      <c r="AQ442" s="179"/>
      <c r="AR442" s="179"/>
      <c r="AS442" s="179"/>
      <c r="AT442" s="179"/>
      <c r="AU442" s="179"/>
      <c r="AV442" s="179"/>
      <c r="AW442" s="179"/>
      <c r="AX442" s="179"/>
      <c r="AY442" s="179"/>
      <c r="AZ442" s="179"/>
      <c r="BA442" s="179"/>
      <c r="BB442" s="179"/>
      <c r="BC442" s="179"/>
      <c r="BD442" s="179"/>
      <c r="BE442" s="179"/>
      <c r="BF442" s="179"/>
      <c r="BG442" s="179"/>
      <c r="BH442" s="179"/>
      <c r="BI442" s="179"/>
      <c r="BJ442" s="179"/>
      <c r="BK442" s="179"/>
    </row>
    <row r="443" spans="1:63" x14ac:dyDescent="0.25">
      <c r="A443" s="143"/>
      <c r="B443" s="143"/>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c r="AA443" s="179"/>
      <c r="AB443" s="179"/>
      <c r="AC443" s="179"/>
      <c r="AD443" s="179"/>
      <c r="AE443" s="179"/>
      <c r="AF443" s="179"/>
      <c r="AG443" s="179"/>
      <c r="AH443" s="179"/>
      <c r="AI443" s="179"/>
      <c r="AJ443" s="179"/>
      <c r="AK443" s="179"/>
      <c r="AL443" s="179"/>
      <c r="AM443" s="179"/>
      <c r="AN443" s="179"/>
      <c r="AO443" s="179"/>
      <c r="AP443" s="179"/>
      <c r="AQ443" s="179"/>
      <c r="AR443" s="179"/>
      <c r="AS443" s="179"/>
      <c r="AT443" s="179"/>
      <c r="AU443" s="179"/>
      <c r="AV443" s="179"/>
      <c r="AW443" s="179"/>
      <c r="AX443" s="179"/>
      <c r="AY443" s="179"/>
      <c r="AZ443" s="179"/>
      <c r="BA443" s="179"/>
      <c r="BB443" s="179"/>
      <c r="BC443" s="179"/>
      <c r="BD443" s="179"/>
      <c r="BE443" s="179"/>
      <c r="BF443" s="179"/>
      <c r="BG443" s="179"/>
      <c r="BH443" s="179"/>
      <c r="BI443" s="179"/>
      <c r="BJ443" s="179"/>
      <c r="BK443" s="179"/>
    </row>
    <row r="444" spans="1:63" x14ac:dyDescent="0.25">
      <c r="A444" s="143"/>
      <c r="B444" s="143"/>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c r="AA444" s="179"/>
      <c r="AB444" s="179"/>
      <c r="AC444" s="179"/>
      <c r="AD444" s="179"/>
      <c r="AE444" s="179"/>
      <c r="AF444" s="179"/>
      <c r="AG444" s="179"/>
      <c r="AH444" s="179"/>
      <c r="AI444" s="179"/>
      <c r="AJ444" s="179"/>
      <c r="AK444" s="179"/>
      <c r="AL444" s="179"/>
      <c r="AM444" s="179"/>
      <c r="AN444" s="179"/>
      <c r="AO444" s="179"/>
      <c r="AP444" s="179"/>
      <c r="AQ444" s="179"/>
      <c r="AR444" s="179"/>
      <c r="AS444" s="179"/>
      <c r="AT444" s="179"/>
      <c r="AU444" s="179"/>
      <c r="AV444" s="179"/>
      <c r="AW444" s="179"/>
      <c r="AX444" s="179"/>
      <c r="AY444" s="179"/>
      <c r="AZ444" s="179"/>
      <c r="BA444" s="179"/>
      <c r="BB444" s="179"/>
      <c r="BC444" s="179"/>
      <c r="BD444" s="179"/>
      <c r="BE444" s="179"/>
      <c r="BF444" s="179"/>
      <c r="BG444" s="179"/>
      <c r="BH444" s="179"/>
      <c r="BI444" s="179"/>
      <c r="BJ444" s="179"/>
      <c r="BK444" s="179"/>
    </row>
    <row r="445" spans="1:63" x14ac:dyDescent="0.25">
      <c r="A445" s="143"/>
      <c r="B445" s="143"/>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c r="AA445" s="179"/>
      <c r="AB445" s="179"/>
      <c r="AC445" s="179"/>
      <c r="AD445" s="179"/>
      <c r="AE445" s="179"/>
      <c r="AF445" s="179"/>
      <c r="AG445" s="179"/>
      <c r="AH445" s="179"/>
      <c r="AI445" s="179"/>
      <c r="AJ445" s="179"/>
      <c r="AK445" s="179"/>
      <c r="AL445" s="179"/>
      <c r="AM445" s="179"/>
      <c r="AN445" s="179"/>
      <c r="AO445" s="179"/>
      <c r="AP445" s="179"/>
      <c r="AQ445" s="179"/>
      <c r="AR445" s="179"/>
      <c r="AS445" s="179"/>
      <c r="AT445" s="179"/>
      <c r="AU445" s="179"/>
      <c r="AV445" s="179"/>
      <c r="AW445" s="179"/>
      <c r="AX445" s="179"/>
      <c r="AY445" s="179"/>
      <c r="AZ445" s="179"/>
      <c r="BA445" s="179"/>
      <c r="BB445" s="179"/>
      <c r="BC445" s="179"/>
      <c r="BD445" s="179"/>
      <c r="BE445" s="179"/>
      <c r="BF445" s="179"/>
      <c r="BG445" s="179"/>
      <c r="BH445" s="179"/>
      <c r="BI445" s="179"/>
      <c r="BJ445" s="179"/>
      <c r="BK445" s="179"/>
    </row>
    <row r="446" spans="1:63" x14ac:dyDescent="0.25">
      <c r="A446" s="143"/>
      <c r="B446" s="143"/>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c r="AA446" s="179"/>
      <c r="AB446" s="179"/>
      <c r="AC446" s="179"/>
      <c r="AD446" s="179"/>
      <c r="AE446" s="179"/>
      <c r="AF446" s="179"/>
      <c r="AG446" s="179"/>
      <c r="AH446" s="179"/>
      <c r="AI446" s="179"/>
      <c r="AJ446" s="179"/>
      <c r="AK446" s="179"/>
      <c r="AL446" s="179"/>
      <c r="AM446" s="179"/>
      <c r="AN446" s="179"/>
      <c r="AO446" s="179"/>
      <c r="AP446" s="179"/>
      <c r="AQ446" s="179"/>
      <c r="AR446" s="179"/>
      <c r="AS446" s="179"/>
      <c r="AT446" s="179"/>
      <c r="AU446" s="179"/>
      <c r="AV446" s="179"/>
      <c r="AW446" s="179"/>
      <c r="AX446" s="179"/>
      <c r="AY446" s="179"/>
      <c r="AZ446" s="179"/>
      <c r="BA446" s="179"/>
      <c r="BB446" s="179"/>
      <c r="BC446" s="179"/>
      <c r="BD446" s="179"/>
      <c r="BE446" s="179"/>
      <c r="BF446" s="179"/>
      <c r="BG446" s="179"/>
      <c r="BH446" s="179"/>
      <c r="BI446" s="179"/>
      <c r="BJ446" s="179"/>
      <c r="BK446" s="179"/>
    </row>
    <row r="447" spans="1:63" x14ac:dyDescent="0.25">
      <c r="A447" s="143"/>
      <c r="B447" s="143"/>
      <c r="C447" s="143"/>
      <c r="D447" s="143"/>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c r="AA447" s="179"/>
      <c r="AB447" s="179"/>
      <c r="AC447" s="179"/>
      <c r="AD447" s="179"/>
      <c r="AE447" s="179"/>
      <c r="AF447" s="179"/>
      <c r="AG447" s="179"/>
      <c r="AH447" s="179"/>
      <c r="AI447" s="179"/>
      <c r="AJ447" s="179"/>
      <c r="AK447" s="179"/>
      <c r="AL447" s="179"/>
      <c r="AM447" s="179"/>
      <c r="AN447" s="179"/>
      <c r="AO447" s="179"/>
      <c r="AP447" s="179"/>
      <c r="AQ447" s="179"/>
      <c r="AR447" s="179"/>
      <c r="AS447" s="179"/>
      <c r="AT447" s="179"/>
      <c r="AU447" s="179"/>
      <c r="AV447" s="179"/>
      <c r="AW447" s="179"/>
      <c r="AX447" s="179"/>
      <c r="AY447" s="179"/>
      <c r="AZ447" s="179"/>
      <c r="BA447" s="179"/>
      <c r="BB447" s="179"/>
      <c r="BC447" s="179"/>
      <c r="BD447" s="179"/>
      <c r="BE447" s="179"/>
      <c r="BF447" s="179"/>
      <c r="BG447" s="179"/>
      <c r="BH447" s="179"/>
      <c r="BI447" s="179"/>
      <c r="BJ447" s="179"/>
      <c r="BK447" s="179"/>
    </row>
    <row r="448" spans="1:63" x14ac:dyDescent="0.25">
      <c r="A448" s="143"/>
      <c r="B448" s="143"/>
      <c r="C448" s="143"/>
      <c r="D448" s="143"/>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c r="AA448" s="179"/>
      <c r="AB448" s="179"/>
      <c r="AC448" s="179"/>
      <c r="AD448" s="179"/>
      <c r="AE448" s="179"/>
      <c r="AF448" s="179"/>
      <c r="AG448" s="179"/>
      <c r="AH448" s="179"/>
      <c r="AI448" s="179"/>
      <c r="AJ448" s="179"/>
      <c r="AK448" s="179"/>
      <c r="AL448" s="179"/>
      <c r="AM448" s="179"/>
      <c r="AN448" s="179"/>
      <c r="AO448" s="179"/>
      <c r="AP448" s="179"/>
      <c r="AQ448" s="179"/>
      <c r="AR448" s="179"/>
      <c r="AS448" s="179"/>
      <c r="AT448" s="179"/>
      <c r="AU448" s="179"/>
      <c r="AV448" s="179"/>
      <c r="AW448" s="179"/>
      <c r="AX448" s="179"/>
      <c r="AY448" s="179"/>
      <c r="AZ448" s="179"/>
      <c r="BA448" s="179"/>
      <c r="BB448" s="179"/>
      <c r="BC448" s="179"/>
      <c r="BD448" s="179"/>
      <c r="BE448" s="179"/>
      <c r="BF448" s="179"/>
      <c r="BG448" s="179"/>
      <c r="BH448" s="179"/>
      <c r="BI448" s="179"/>
      <c r="BJ448" s="179"/>
      <c r="BK448" s="179"/>
    </row>
    <row r="449" spans="1:65" x14ac:dyDescent="0.25">
      <c r="A449" s="143"/>
      <c r="B449" s="143"/>
      <c r="C449" s="143"/>
      <c r="D449" s="143"/>
      <c r="E449" s="143"/>
      <c r="F449" s="143"/>
      <c r="G449" s="143"/>
      <c r="H449" s="143"/>
      <c r="I449" s="143"/>
      <c r="J449" s="143"/>
      <c r="K449" s="143"/>
      <c r="L449" s="143"/>
      <c r="M449" s="143"/>
      <c r="N449" s="143"/>
      <c r="O449" s="143"/>
      <c r="P449" s="143"/>
      <c r="Q449" s="143"/>
      <c r="R449" s="143"/>
      <c r="S449" s="143"/>
      <c r="T449" s="143"/>
      <c r="U449" s="143"/>
      <c r="V449" s="143"/>
      <c r="W449" s="143"/>
      <c r="X449" s="143"/>
      <c r="Y449" s="143"/>
      <c r="Z449" s="143"/>
      <c r="AA449" s="179"/>
      <c r="AB449" s="179"/>
      <c r="AC449" s="179"/>
      <c r="AD449" s="179"/>
      <c r="AE449" s="179"/>
      <c r="AF449" s="179"/>
      <c r="AG449" s="179"/>
      <c r="AH449" s="179"/>
      <c r="AI449" s="179"/>
      <c r="AJ449" s="179"/>
      <c r="AK449" s="179"/>
      <c r="AL449" s="179"/>
      <c r="AM449" s="179"/>
      <c r="AN449" s="179"/>
      <c r="AO449" s="179"/>
      <c r="AP449" s="179"/>
      <c r="AQ449" s="179"/>
      <c r="AR449" s="179"/>
      <c r="AS449" s="179"/>
      <c r="AT449" s="179"/>
      <c r="AU449" s="179"/>
      <c r="AV449" s="179"/>
      <c r="AW449" s="179"/>
      <c r="AX449" s="179"/>
      <c r="AY449" s="179"/>
      <c r="AZ449" s="179"/>
      <c r="BA449" s="179"/>
      <c r="BB449" s="179"/>
      <c r="BC449" s="179"/>
      <c r="BD449" s="179"/>
      <c r="BE449" s="179"/>
      <c r="BF449" s="179"/>
      <c r="BG449" s="179"/>
      <c r="BH449" s="179"/>
      <c r="BI449" s="179"/>
      <c r="BJ449" s="179"/>
      <c r="BK449" s="179"/>
    </row>
    <row r="450" spans="1:65" x14ac:dyDescent="0.25">
      <c r="A450" s="143"/>
      <c r="B450" s="143"/>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c r="AA450" s="179"/>
      <c r="AB450" s="179"/>
      <c r="AC450" s="179"/>
      <c r="AD450" s="179"/>
      <c r="AE450" s="179"/>
      <c r="AF450" s="179"/>
      <c r="AG450" s="179"/>
      <c r="AH450" s="179"/>
      <c r="AI450" s="179"/>
      <c r="AJ450" s="179"/>
      <c r="AK450" s="179"/>
      <c r="AL450" s="179"/>
      <c r="AM450" s="179"/>
      <c r="AN450" s="179"/>
      <c r="AO450" s="179"/>
      <c r="AP450" s="179"/>
      <c r="AQ450" s="179"/>
      <c r="AR450" s="179"/>
      <c r="AS450" s="179"/>
      <c r="AT450" s="179"/>
      <c r="AU450" s="179"/>
      <c r="AV450" s="179"/>
      <c r="AW450" s="179"/>
      <c r="AX450" s="179"/>
      <c r="AY450" s="179"/>
      <c r="AZ450" s="179"/>
      <c r="BA450" s="179"/>
      <c r="BB450" s="179"/>
      <c r="BC450" s="179"/>
      <c r="BD450" s="179"/>
      <c r="BE450" s="179"/>
      <c r="BF450" s="179"/>
      <c r="BG450" s="179"/>
      <c r="BH450" s="179"/>
      <c r="BI450" s="179"/>
      <c r="BJ450" s="179"/>
      <c r="BK450" s="179"/>
    </row>
    <row r="451" spans="1:65" x14ac:dyDescent="0.25">
      <c r="A451" s="143"/>
      <c r="B451" s="143"/>
      <c r="C451" s="143"/>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c r="AA451" s="179"/>
      <c r="AB451" s="179"/>
      <c r="AC451" s="179"/>
      <c r="AD451" s="179"/>
      <c r="AE451" s="179"/>
      <c r="AF451" s="179"/>
      <c r="AG451" s="179"/>
      <c r="AH451" s="179"/>
      <c r="AI451" s="179"/>
      <c r="AJ451" s="179"/>
      <c r="AK451" s="179"/>
      <c r="AL451" s="179"/>
      <c r="AM451" s="179"/>
      <c r="AN451" s="179"/>
      <c r="AO451" s="179"/>
      <c r="AP451" s="179"/>
      <c r="AQ451" s="179"/>
      <c r="AR451" s="179"/>
      <c r="AS451" s="179"/>
      <c r="AT451" s="179"/>
      <c r="AU451" s="179"/>
      <c r="AV451" s="179"/>
      <c r="AW451" s="179"/>
      <c r="AX451" s="179"/>
      <c r="AY451" s="179"/>
      <c r="AZ451" s="179"/>
      <c r="BA451" s="179"/>
      <c r="BB451" s="179"/>
      <c r="BC451" s="179"/>
      <c r="BD451" s="179"/>
      <c r="BE451" s="179"/>
      <c r="BF451" s="179"/>
      <c r="BG451" s="179"/>
      <c r="BH451" s="179"/>
      <c r="BI451" s="179"/>
      <c r="BJ451" s="179"/>
      <c r="BK451" s="179"/>
    </row>
    <row r="452" spans="1:65" x14ac:dyDescent="0.25">
      <c r="A452" s="143"/>
      <c r="B452" s="143"/>
      <c r="C452" s="143"/>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c r="AA452" s="179"/>
      <c r="AB452" s="179"/>
      <c r="AC452" s="179"/>
      <c r="AD452" s="179"/>
      <c r="AE452" s="179"/>
      <c r="AF452" s="179"/>
      <c r="AG452" s="179"/>
      <c r="AH452" s="179"/>
      <c r="AI452" s="179"/>
      <c r="AJ452" s="179"/>
      <c r="AK452" s="179"/>
      <c r="AL452" s="179"/>
      <c r="AM452" s="179"/>
      <c r="AN452" s="179"/>
      <c r="AO452" s="179"/>
      <c r="AP452" s="179"/>
      <c r="AQ452" s="179"/>
      <c r="AR452" s="179"/>
      <c r="AS452" s="179"/>
      <c r="AT452" s="179"/>
      <c r="AU452" s="179"/>
      <c r="AV452" s="179"/>
      <c r="AW452" s="179"/>
      <c r="AX452" s="179"/>
      <c r="AY452" s="179"/>
      <c r="AZ452" s="179"/>
      <c r="BA452" s="179"/>
      <c r="BB452" s="179"/>
      <c r="BC452" s="179"/>
      <c r="BD452" s="179"/>
      <c r="BE452" s="179"/>
      <c r="BF452" s="179"/>
      <c r="BG452" s="179"/>
      <c r="BH452" s="179"/>
      <c r="BI452" s="179"/>
      <c r="BJ452" s="179"/>
      <c r="BK452" s="179"/>
    </row>
    <row r="453" spans="1:65" x14ac:dyDescent="0.25">
      <c r="A453" s="143"/>
      <c r="B453" s="143"/>
      <c r="C453" s="143"/>
      <c r="D453" s="143"/>
      <c r="E453" s="143"/>
      <c r="F453" s="143"/>
      <c r="G453" s="143"/>
      <c r="H453" s="143"/>
      <c r="I453" s="143"/>
      <c r="J453" s="143"/>
      <c r="K453" s="143"/>
      <c r="L453" s="143"/>
      <c r="M453" s="143"/>
      <c r="N453" s="143"/>
      <c r="O453" s="143"/>
      <c r="P453" s="143"/>
      <c r="Q453" s="143"/>
      <c r="R453" s="143"/>
      <c r="S453" s="143"/>
      <c r="T453" s="143"/>
      <c r="U453" s="143"/>
      <c r="V453" s="143"/>
      <c r="W453" s="143"/>
      <c r="X453" s="143"/>
      <c r="Y453" s="143"/>
      <c r="Z453" s="143"/>
      <c r="AA453" s="179"/>
      <c r="AB453" s="179"/>
      <c r="AC453" s="179"/>
      <c r="AD453" s="179"/>
      <c r="AE453" s="179"/>
      <c r="AF453" s="179"/>
      <c r="AG453" s="179"/>
      <c r="AH453" s="179"/>
      <c r="AI453" s="179"/>
      <c r="AJ453" s="179"/>
      <c r="AK453" s="179"/>
      <c r="AL453" s="179"/>
      <c r="AM453" s="179"/>
      <c r="AN453" s="179"/>
      <c r="AO453" s="179"/>
      <c r="AP453" s="179"/>
      <c r="AQ453" s="179"/>
      <c r="AR453" s="179"/>
      <c r="AS453" s="179"/>
      <c r="AT453" s="179"/>
      <c r="AU453" s="179"/>
      <c r="AV453" s="179"/>
      <c r="AW453" s="179"/>
      <c r="AX453" s="179"/>
      <c r="AY453" s="179"/>
      <c r="AZ453" s="179"/>
      <c r="BA453" s="179"/>
      <c r="BB453" s="179"/>
      <c r="BC453" s="179"/>
      <c r="BD453" s="179"/>
      <c r="BE453" s="179"/>
      <c r="BF453" s="179"/>
      <c r="BG453" s="179"/>
      <c r="BH453" s="179"/>
      <c r="BI453" s="179"/>
      <c r="BJ453" s="179"/>
      <c r="BK453" s="179"/>
    </row>
    <row r="454" spans="1:65" x14ac:dyDescent="0.25">
      <c r="A454" s="143"/>
      <c r="B454" s="143"/>
      <c r="C454" s="143"/>
      <c r="D454" s="143"/>
      <c r="E454" s="143"/>
      <c r="F454" s="143"/>
      <c r="G454" s="143"/>
      <c r="H454" s="143"/>
      <c r="I454" s="143"/>
      <c r="J454" s="143"/>
      <c r="K454" s="143"/>
      <c r="L454" s="143"/>
      <c r="M454" s="143"/>
      <c r="N454" s="143"/>
      <c r="O454" s="143"/>
      <c r="P454" s="143"/>
      <c r="Q454" s="143"/>
      <c r="R454" s="143"/>
      <c r="S454" s="143"/>
      <c r="T454" s="143"/>
      <c r="U454" s="143"/>
      <c r="V454" s="143"/>
      <c r="W454" s="143"/>
      <c r="X454" s="143"/>
      <c r="Y454" s="143"/>
      <c r="Z454" s="143"/>
      <c r="AA454" s="179"/>
      <c r="AB454" s="179"/>
      <c r="AC454" s="179"/>
      <c r="AD454" s="179"/>
      <c r="AE454" s="179"/>
      <c r="AF454" s="179"/>
      <c r="AG454" s="179"/>
      <c r="AH454" s="179"/>
      <c r="AI454" s="179"/>
      <c r="AJ454" s="179"/>
      <c r="AK454" s="179"/>
      <c r="AL454" s="179"/>
      <c r="AM454" s="179"/>
      <c r="AN454" s="179"/>
      <c r="AO454" s="179"/>
      <c r="AP454" s="179"/>
      <c r="AQ454" s="179"/>
      <c r="AR454" s="179"/>
      <c r="AS454" s="179"/>
      <c r="AT454" s="179"/>
      <c r="AU454" s="179"/>
      <c r="AV454" s="179"/>
      <c r="AW454" s="179"/>
      <c r="AX454" s="179"/>
      <c r="AY454" s="179"/>
      <c r="AZ454" s="179"/>
      <c r="BA454" s="179"/>
      <c r="BB454" s="179"/>
      <c r="BC454" s="179"/>
      <c r="BD454" s="179"/>
      <c r="BE454" s="179"/>
      <c r="BF454" s="179"/>
      <c r="BG454" s="179"/>
      <c r="BH454" s="179"/>
      <c r="BI454" s="179"/>
      <c r="BJ454" s="179"/>
      <c r="BK454" s="179"/>
    </row>
    <row r="455" spans="1:65" x14ac:dyDescent="0.25">
      <c r="A455" s="143"/>
      <c r="B455" s="143"/>
      <c r="C455" s="143"/>
      <c r="D455" s="143"/>
      <c r="E455" s="143"/>
      <c r="F455" s="143"/>
      <c r="G455" s="143"/>
      <c r="H455" s="143"/>
      <c r="I455" s="143"/>
      <c r="J455" s="143"/>
      <c r="K455" s="143"/>
      <c r="L455" s="143"/>
      <c r="M455" s="143"/>
      <c r="N455" s="143"/>
      <c r="O455" s="143"/>
      <c r="P455" s="143"/>
      <c r="Q455" s="143"/>
      <c r="R455" s="143"/>
      <c r="S455" s="143"/>
      <c r="T455" s="143"/>
      <c r="U455" s="143"/>
      <c r="V455" s="143"/>
      <c r="W455" s="143"/>
      <c r="X455" s="143"/>
      <c r="Y455" s="143"/>
      <c r="Z455" s="143"/>
      <c r="AA455" s="179"/>
      <c r="AB455" s="179"/>
      <c r="AC455" s="179"/>
      <c r="AD455" s="179"/>
      <c r="AE455" s="179"/>
      <c r="AF455" s="179"/>
      <c r="AG455" s="179"/>
      <c r="AH455" s="179"/>
      <c r="AI455" s="179"/>
      <c r="AJ455" s="179"/>
      <c r="AK455" s="179"/>
      <c r="AL455" s="179"/>
      <c r="AM455" s="179"/>
      <c r="AN455" s="179"/>
      <c r="AO455" s="179"/>
      <c r="AP455" s="179"/>
      <c r="AQ455" s="179"/>
      <c r="AR455" s="179"/>
      <c r="AS455" s="179"/>
      <c r="AT455" s="179"/>
      <c r="AU455" s="179"/>
      <c r="AV455" s="179"/>
      <c r="AW455" s="179"/>
      <c r="AX455" s="179"/>
      <c r="AY455" s="179"/>
      <c r="AZ455" s="179"/>
      <c r="BA455" s="179"/>
      <c r="BB455" s="179"/>
      <c r="BC455" s="179"/>
      <c r="BD455" s="179"/>
      <c r="BE455" s="179"/>
      <c r="BF455" s="179"/>
      <c r="BG455" s="179"/>
      <c r="BH455" s="179"/>
      <c r="BI455" s="179"/>
      <c r="BJ455" s="179"/>
      <c r="BK455" s="179"/>
    </row>
    <row r="456" spans="1:65" x14ac:dyDescent="0.25">
      <c r="A456" s="143"/>
      <c r="B456" s="143"/>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c r="AA456" s="179"/>
      <c r="AB456" s="179"/>
      <c r="AC456" s="179"/>
      <c r="AD456" s="179"/>
      <c r="AE456" s="179"/>
      <c r="AF456" s="179"/>
      <c r="AG456" s="179"/>
      <c r="AH456" s="179"/>
      <c r="AI456" s="179"/>
      <c r="AJ456" s="179"/>
      <c r="AK456" s="179"/>
      <c r="AL456" s="179"/>
      <c r="AM456" s="179"/>
      <c r="AN456" s="179"/>
      <c r="AO456" s="179"/>
      <c r="AP456" s="179"/>
      <c r="AQ456" s="179"/>
      <c r="AR456" s="179"/>
      <c r="AS456" s="179"/>
      <c r="AT456" s="179"/>
      <c r="AU456" s="179"/>
      <c r="AV456" s="179"/>
      <c r="AW456" s="179"/>
      <c r="AX456" s="179"/>
      <c r="AY456" s="179"/>
      <c r="AZ456" s="179"/>
      <c r="BA456" s="179"/>
      <c r="BB456" s="179"/>
      <c r="BC456" s="179"/>
      <c r="BD456" s="179"/>
      <c r="BE456" s="179"/>
      <c r="BF456" s="179"/>
      <c r="BG456" s="179"/>
      <c r="BH456" s="179"/>
      <c r="BI456" s="179"/>
      <c r="BJ456" s="179"/>
      <c r="BK456" s="179"/>
    </row>
    <row r="457" spans="1:65" x14ac:dyDescent="0.25">
      <c r="A457" s="143"/>
      <c r="B457" s="143"/>
      <c r="C457" s="143"/>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c r="AA457" s="179"/>
      <c r="AB457" s="179"/>
      <c r="AC457" s="179"/>
      <c r="AD457" s="179"/>
      <c r="AE457" s="179"/>
      <c r="AF457" s="179"/>
      <c r="AG457" s="179"/>
      <c r="AH457" s="179"/>
      <c r="AI457" s="179"/>
      <c r="AJ457" s="179"/>
      <c r="AK457" s="179"/>
      <c r="AL457" s="179"/>
      <c r="AM457" s="179"/>
      <c r="AN457" s="179"/>
      <c r="AO457" s="179"/>
      <c r="AP457" s="179"/>
      <c r="AQ457" s="179"/>
      <c r="AR457" s="179"/>
      <c r="AS457" s="179"/>
      <c r="AT457" s="179"/>
      <c r="AU457" s="179"/>
      <c r="AV457" s="179"/>
      <c r="AW457" s="179"/>
      <c r="AX457" s="179"/>
      <c r="AY457" s="179"/>
      <c r="AZ457" s="179"/>
      <c r="BA457" s="179"/>
      <c r="BB457" s="179"/>
      <c r="BC457" s="179"/>
      <c r="BD457" s="179"/>
      <c r="BE457" s="179"/>
      <c r="BF457" s="179"/>
      <c r="BG457" s="179"/>
      <c r="BH457" s="179"/>
      <c r="BI457" s="179"/>
      <c r="BJ457" s="179"/>
      <c r="BK457" s="179"/>
    </row>
    <row r="458" spans="1:65" x14ac:dyDescent="0.25">
      <c r="A458" s="143"/>
      <c r="B458" s="143"/>
      <c r="C458" s="143"/>
      <c r="D458" s="143"/>
      <c r="E458" s="143"/>
      <c r="F458" s="143"/>
      <c r="G458" s="143"/>
      <c r="H458" s="143"/>
      <c r="I458" s="143"/>
      <c r="J458" s="143"/>
      <c r="K458" s="143"/>
      <c r="L458" s="143"/>
      <c r="M458" s="143"/>
      <c r="N458" s="143"/>
      <c r="O458" s="143"/>
      <c r="P458" s="143"/>
      <c r="Q458" s="143"/>
      <c r="R458" s="143"/>
      <c r="S458" s="143"/>
      <c r="T458" s="143"/>
      <c r="U458" s="143"/>
      <c r="V458" s="143"/>
      <c r="W458" s="143"/>
      <c r="X458" s="143"/>
      <c r="Y458" s="143"/>
      <c r="Z458" s="143"/>
      <c r="AA458" s="179"/>
      <c r="AB458" s="179"/>
      <c r="AC458" s="179"/>
      <c r="AD458" s="179"/>
      <c r="AE458" s="179"/>
      <c r="AF458" s="179"/>
      <c r="AG458" s="179"/>
      <c r="AH458" s="179"/>
      <c r="AI458" s="179"/>
      <c r="AJ458" s="179"/>
      <c r="AK458" s="179"/>
      <c r="AL458" s="179"/>
      <c r="AM458" s="179"/>
      <c r="AN458" s="179"/>
      <c r="AO458" s="179"/>
      <c r="AP458" s="179"/>
      <c r="AQ458" s="179"/>
      <c r="AR458" s="179"/>
      <c r="AS458" s="179"/>
      <c r="AT458" s="179"/>
      <c r="AU458" s="179"/>
      <c r="AV458" s="179"/>
      <c r="AW458" s="179"/>
      <c r="AX458" s="179"/>
      <c r="AY458" s="179"/>
      <c r="AZ458" s="179"/>
      <c r="BA458" s="179"/>
      <c r="BB458" s="179"/>
      <c r="BC458" s="179"/>
      <c r="BD458" s="179"/>
      <c r="BE458" s="179"/>
      <c r="BF458" s="179"/>
      <c r="BG458" s="179"/>
      <c r="BH458" s="179"/>
      <c r="BI458" s="179"/>
      <c r="BJ458" s="179"/>
      <c r="BK458" s="179"/>
    </row>
    <row r="459" spans="1:65" x14ac:dyDescent="0.25">
      <c r="A459" s="143"/>
      <c r="B459" s="143"/>
      <c r="C459" s="143"/>
      <c r="D459" s="143"/>
      <c r="E459" s="143"/>
      <c r="F459" s="143"/>
      <c r="G459" s="143"/>
      <c r="H459" s="143"/>
      <c r="I459" s="143"/>
      <c r="J459" s="143"/>
      <c r="K459" s="143"/>
      <c r="L459" s="143"/>
      <c r="M459" s="143"/>
      <c r="N459" s="143"/>
      <c r="O459" s="143"/>
      <c r="P459" s="143"/>
      <c r="Q459" s="143"/>
      <c r="R459" s="143"/>
      <c r="S459" s="143"/>
      <c r="T459" s="143"/>
      <c r="U459" s="143"/>
      <c r="V459" s="143"/>
      <c r="W459" s="143"/>
      <c r="X459" s="143"/>
      <c r="Y459" s="143"/>
      <c r="Z459" s="143"/>
      <c r="AA459" s="179"/>
      <c r="AB459" s="179"/>
      <c r="AC459" s="179"/>
      <c r="AD459" s="179"/>
      <c r="AE459" s="179"/>
      <c r="AF459" s="179"/>
      <c r="AG459" s="179"/>
      <c r="AH459" s="179"/>
      <c r="AI459" s="179"/>
      <c r="AJ459" s="179"/>
      <c r="AK459" s="179"/>
      <c r="AL459" s="179"/>
      <c r="AM459" s="179"/>
      <c r="AN459" s="179"/>
      <c r="AO459" s="179"/>
      <c r="AP459" s="179"/>
      <c r="AQ459" s="179"/>
      <c r="AR459" s="179"/>
      <c r="AS459" s="179"/>
      <c r="AT459" s="179"/>
      <c r="AU459" s="179"/>
      <c r="AV459" s="179"/>
      <c r="AW459" s="179"/>
      <c r="AX459" s="179"/>
      <c r="AY459" s="179"/>
      <c r="AZ459" s="179"/>
      <c r="BA459" s="179"/>
      <c r="BB459" s="179"/>
      <c r="BC459" s="179"/>
      <c r="BD459" s="179"/>
      <c r="BE459" s="179"/>
      <c r="BF459" s="179"/>
      <c r="BG459" s="179"/>
      <c r="BH459" s="179"/>
      <c r="BI459" s="179"/>
      <c r="BJ459" s="179"/>
      <c r="BK459" s="179"/>
    </row>
    <row r="460" spans="1:65" x14ac:dyDescent="0.25">
      <c r="A460" s="143"/>
      <c r="B460" s="143"/>
      <c r="C460" s="143"/>
      <c r="D460" s="143"/>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c r="AA460" s="179"/>
      <c r="AB460" s="179"/>
      <c r="AC460" s="179"/>
      <c r="AD460" s="179"/>
      <c r="AE460" s="179"/>
      <c r="AF460" s="179"/>
      <c r="AG460" s="179"/>
      <c r="AH460" s="179"/>
      <c r="AI460" s="179"/>
      <c r="AJ460" s="179"/>
      <c r="AK460" s="179"/>
      <c r="AL460" s="179"/>
      <c r="AM460" s="179"/>
      <c r="AN460" s="179"/>
      <c r="AO460" s="179"/>
      <c r="AP460" s="179"/>
      <c r="AQ460" s="179"/>
      <c r="AR460" s="179"/>
      <c r="AS460" s="179"/>
      <c r="AT460" s="179"/>
      <c r="AU460" s="179"/>
      <c r="AV460" s="179"/>
      <c r="AW460" s="179"/>
      <c r="AX460" s="179"/>
      <c r="AY460" s="179"/>
      <c r="AZ460" s="179"/>
      <c r="BA460" s="179"/>
      <c r="BB460" s="179"/>
      <c r="BC460" s="179"/>
      <c r="BD460" s="179"/>
      <c r="BE460" s="179"/>
      <c r="BF460" s="179"/>
      <c r="BG460" s="179"/>
      <c r="BH460" s="179"/>
      <c r="BI460" s="179"/>
      <c r="BJ460" s="179"/>
      <c r="BK460" s="179"/>
    </row>
    <row r="461" spans="1:65" x14ac:dyDescent="0.25">
      <c r="B461" s="179"/>
      <c r="C461" s="179"/>
      <c r="D461" s="179"/>
      <c r="E461" s="179"/>
      <c r="F461" s="179"/>
      <c r="G461" s="179"/>
      <c r="H461" s="179"/>
      <c r="I461" s="179"/>
      <c r="J461" s="179"/>
      <c r="K461" s="179"/>
      <c r="L461" s="179"/>
      <c r="M461" s="179"/>
      <c r="N461" s="179"/>
      <c r="O461" s="179"/>
      <c r="P461" s="179"/>
      <c r="Q461" s="179"/>
      <c r="R461" s="179"/>
      <c r="S461" s="179"/>
      <c r="T461" s="179"/>
      <c r="U461" s="179"/>
      <c r="V461" s="179"/>
      <c r="W461" s="179"/>
      <c r="X461" s="179"/>
      <c r="Y461" s="179"/>
      <c r="Z461" s="179"/>
      <c r="AA461" s="179"/>
      <c r="AB461" s="179"/>
      <c r="AC461" s="179"/>
      <c r="AD461" s="179"/>
      <c r="AE461" s="179"/>
      <c r="AF461" s="179"/>
      <c r="AG461" s="179"/>
      <c r="AH461" s="179"/>
      <c r="AI461" s="179"/>
      <c r="AJ461" s="179"/>
      <c r="AK461" s="179"/>
      <c r="AL461" s="179"/>
      <c r="AM461" s="179"/>
      <c r="AN461" s="179"/>
      <c r="AO461" s="179"/>
      <c r="AP461" s="179"/>
      <c r="AQ461" s="179"/>
      <c r="AR461" s="179"/>
      <c r="AS461" s="179"/>
      <c r="AT461" s="179"/>
      <c r="AU461" s="179"/>
      <c r="AV461" s="179"/>
      <c r="AW461" s="179"/>
      <c r="AX461" s="179"/>
      <c r="AY461" s="179"/>
      <c r="AZ461" s="179"/>
      <c r="BA461" s="179"/>
      <c r="BB461" s="179"/>
      <c r="BC461" s="179"/>
      <c r="BD461" s="179"/>
      <c r="BE461" s="179"/>
      <c r="BF461" s="179"/>
      <c r="BG461" s="179"/>
      <c r="BH461" s="179"/>
      <c r="BI461" s="179"/>
      <c r="BJ461" s="179"/>
      <c r="BK461" s="179"/>
      <c r="BL461" s="179"/>
      <c r="BM461" s="179"/>
    </row>
    <row r="462" spans="1:65" x14ac:dyDescent="0.25">
      <c r="B462" s="179"/>
      <c r="C462" s="179"/>
      <c r="D462" s="179"/>
      <c r="E462" s="179"/>
      <c r="F462" s="179"/>
      <c r="G462" s="179"/>
      <c r="H462" s="179"/>
      <c r="I462" s="179"/>
      <c r="J462" s="179"/>
      <c r="K462" s="179"/>
      <c r="L462" s="179"/>
      <c r="M462" s="179"/>
      <c r="N462" s="179"/>
      <c r="O462" s="179"/>
      <c r="P462" s="179"/>
      <c r="Q462" s="179"/>
      <c r="R462" s="179"/>
      <c r="S462" s="179"/>
      <c r="T462" s="179"/>
      <c r="U462" s="179"/>
      <c r="V462" s="179"/>
      <c r="W462" s="179"/>
      <c r="X462" s="179"/>
      <c r="Y462" s="179"/>
      <c r="Z462" s="179"/>
      <c r="AA462" s="179"/>
      <c r="AB462" s="179"/>
      <c r="AC462" s="179"/>
      <c r="AD462" s="179"/>
      <c r="AE462" s="179"/>
      <c r="AF462" s="179"/>
      <c r="AG462" s="179"/>
      <c r="AH462" s="179"/>
      <c r="AI462" s="179"/>
      <c r="AJ462" s="179"/>
      <c r="AK462" s="179"/>
      <c r="AL462" s="179"/>
      <c r="AM462" s="179"/>
      <c r="AN462" s="179"/>
      <c r="AO462" s="179"/>
      <c r="AP462" s="179"/>
      <c r="AQ462" s="179"/>
      <c r="AR462" s="179"/>
      <c r="AS462" s="179"/>
      <c r="AT462" s="179"/>
      <c r="AU462" s="179"/>
      <c r="AV462" s="179"/>
      <c r="AW462" s="179"/>
      <c r="AX462" s="179"/>
      <c r="AY462" s="179"/>
      <c r="AZ462" s="179"/>
      <c r="BA462" s="179"/>
      <c r="BB462" s="179"/>
      <c r="BC462" s="179"/>
      <c r="BD462" s="179"/>
      <c r="BE462" s="179"/>
      <c r="BF462" s="179"/>
      <c r="BG462" s="179"/>
      <c r="BH462" s="179"/>
      <c r="BI462" s="179"/>
      <c r="BJ462" s="179"/>
      <c r="BK462" s="179"/>
      <c r="BL462" s="179"/>
      <c r="BM462" s="179"/>
    </row>
    <row r="463" spans="1:65" x14ac:dyDescent="0.25">
      <c r="B463" s="179"/>
      <c r="C463" s="179"/>
      <c r="D463" s="179"/>
      <c r="E463" s="179"/>
      <c r="F463" s="179"/>
      <c r="G463" s="179"/>
      <c r="H463" s="179"/>
      <c r="I463" s="179"/>
      <c r="J463" s="179"/>
      <c r="K463" s="179"/>
      <c r="L463" s="179"/>
      <c r="M463" s="179"/>
      <c r="N463" s="179"/>
      <c r="O463" s="179"/>
      <c r="P463" s="179"/>
      <c r="Q463" s="179"/>
      <c r="R463" s="179"/>
      <c r="S463" s="179"/>
      <c r="T463" s="179"/>
      <c r="U463" s="179"/>
      <c r="V463" s="179"/>
      <c r="W463" s="179"/>
      <c r="X463" s="179"/>
      <c r="Y463" s="179"/>
      <c r="Z463" s="179"/>
      <c r="AA463" s="179"/>
      <c r="AB463" s="179"/>
      <c r="AC463" s="179"/>
      <c r="AD463" s="179"/>
      <c r="AE463" s="179"/>
      <c r="AF463" s="179"/>
      <c r="AG463" s="179"/>
      <c r="AH463" s="179"/>
      <c r="AI463" s="179"/>
      <c r="AJ463" s="179"/>
      <c r="AK463" s="179"/>
      <c r="AL463" s="179"/>
      <c r="AM463" s="179"/>
      <c r="AN463" s="179"/>
      <c r="AO463" s="179"/>
      <c r="AP463" s="179"/>
      <c r="AQ463" s="179"/>
      <c r="AR463" s="179"/>
      <c r="AS463" s="179"/>
      <c r="AT463" s="179"/>
      <c r="AU463" s="179"/>
      <c r="AV463" s="179"/>
      <c r="AW463" s="179"/>
      <c r="AX463" s="179"/>
      <c r="AY463" s="179"/>
      <c r="AZ463" s="179"/>
      <c r="BA463" s="179"/>
      <c r="BB463" s="179"/>
      <c r="BC463" s="179"/>
      <c r="BD463" s="179"/>
      <c r="BE463" s="179"/>
      <c r="BF463" s="179"/>
      <c r="BG463" s="179"/>
      <c r="BH463" s="179"/>
      <c r="BI463" s="179"/>
      <c r="BJ463" s="179"/>
      <c r="BK463" s="179"/>
      <c r="BL463" s="179"/>
      <c r="BM463" s="179"/>
    </row>
    <row r="464" spans="1:65" x14ac:dyDescent="0.25">
      <c r="B464" s="179"/>
      <c r="C464" s="179"/>
      <c r="D464" s="179"/>
      <c r="E464" s="179"/>
      <c r="F464" s="179"/>
      <c r="G464" s="179"/>
      <c r="H464" s="179"/>
      <c r="I464" s="179"/>
      <c r="J464" s="179"/>
      <c r="K464" s="179"/>
      <c r="L464" s="179"/>
      <c r="M464" s="179"/>
      <c r="N464" s="179"/>
      <c r="O464" s="179"/>
      <c r="P464" s="179"/>
      <c r="Q464" s="179"/>
      <c r="R464" s="179"/>
      <c r="S464" s="179"/>
      <c r="T464" s="179"/>
      <c r="U464" s="179"/>
      <c r="V464" s="179"/>
      <c r="W464" s="179"/>
      <c r="X464" s="179"/>
      <c r="Y464" s="179"/>
      <c r="Z464" s="179"/>
      <c r="AA464" s="179"/>
      <c r="AB464" s="179"/>
      <c r="AC464" s="179"/>
      <c r="AD464" s="179"/>
      <c r="AE464" s="179"/>
      <c r="AF464" s="179"/>
      <c r="AG464" s="179"/>
      <c r="AH464" s="179"/>
      <c r="AI464" s="179"/>
      <c r="AJ464" s="179"/>
      <c r="AK464" s="179"/>
      <c r="AL464" s="179"/>
      <c r="AM464" s="179"/>
      <c r="AN464" s="179"/>
      <c r="AO464" s="179"/>
      <c r="AP464" s="179"/>
      <c r="AQ464" s="179"/>
      <c r="AR464" s="179"/>
      <c r="AS464" s="179"/>
      <c r="AT464" s="179"/>
      <c r="AU464" s="179"/>
      <c r="AV464" s="179"/>
      <c r="AW464" s="179"/>
      <c r="AX464" s="179"/>
      <c r="AY464" s="179"/>
      <c r="AZ464" s="179"/>
      <c r="BA464" s="179"/>
      <c r="BB464" s="179"/>
      <c r="BC464" s="179"/>
      <c r="BD464" s="179"/>
      <c r="BE464" s="179"/>
      <c r="BF464" s="179"/>
      <c r="BG464" s="179"/>
      <c r="BH464" s="179"/>
      <c r="BI464" s="179"/>
      <c r="BJ464" s="179"/>
      <c r="BK464" s="179"/>
      <c r="BL464" s="179"/>
      <c r="BM464" s="179"/>
    </row>
    <row r="465" spans="2:65" x14ac:dyDescent="0.25">
      <c r="B465" s="179"/>
      <c r="C465" s="179"/>
      <c r="D465" s="179"/>
      <c r="E465" s="179"/>
      <c r="F465" s="179"/>
      <c r="G465" s="179"/>
      <c r="H465" s="179"/>
      <c r="I465" s="179"/>
      <c r="J465" s="179"/>
      <c r="K465" s="179"/>
      <c r="L465" s="179"/>
      <c r="M465" s="179"/>
      <c r="N465" s="179"/>
      <c r="O465" s="179"/>
      <c r="P465" s="179"/>
      <c r="Q465" s="179"/>
      <c r="R465" s="179"/>
      <c r="S465" s="179"/>
      <c r="T465" s="179"/>
      <c r="U465" s="179"/>
      <c r="V465" s="179"/>
      <c r="W465" s="179"/>
      <c r="X465" s="179"/>
      <c r="Y465" s="179"/>
      <c r="Z465" s="179"/>
      <c r="AA465" s="179"/>
      <c r="AB465" s="179"/>
      <c r="AC465" s="179"/>
      <c r="AD465" s="179"/>
      <c r="AE465" s="179"/>
      <c r="AF465" s="179"/>
      <c r="AG465" s="179"/>
      <c r="AH465" s="179"/>
      <c r="AI465" s="179"/>
      <c r="AJ465" s="179"/>
      <c r="AK465" s="179"/>
      <c r="AL465" s="179"/>
      <c r="AM465" s="179"/>
      <c r="AN465" s="179"/>
      <c r="AO465" s="179"/>
      <c r="AP465" s="179"/>
      <c r="AQ465" s="179"/>
      <c r="AR465" s="179"/>
      <c r="AS465" s="179"/>
      <c r="AT465" s="179"/>
      <c r="AU465" s="179"/>
      <c r="AV465" s="179"/>
      <c r="AW465" s="179"/>
      <c r="AX465" s="179"/>
      <c r="AY465" s="179"/>
      <c r="AZ465" s="179"/>
      <c r="BA465" s="179"/>
      <c r="BB465" s="179"/>
      <c r="BC465" s="179"/>
      <c r="BD465" s="179"/>
      <c r="BE465" s="179"/>
      <c r="BF465" s="179"/>
      <c r="BG465" s="179"/>
      <c r="BH465" s="179"/>
      <c r="BI465" s="179"/>
      <c r="BJ465" s="179"/>
      <c r="BK465" s="179"/>
      <c r="BL465" s="179"/>
      <c r="BM465" s="179"/>
    </row>
    <row r="466" spans="2:65" x14ac:dyDescent="0.25">
      <c r="B466" s="179"/>
      <c r="C466" s="179"/>
      <c r="D466" s="179"/>
      <c r="E466" s="179"/>
      <c r="F466" s="179"/>
      <c r="G466" s="179"/>
      <c r="H466" s="179"/>
      <c r="I466" s="179"/>
      <c r="J466" s="179"/>
      <c r="K466" s="179"/>
      <c r="L466" s="179"/>
      <c r="M466" s="179"/>
      <c r="N466" s="179"/>
      <c r="O466" s="179"/>
      <c r="P466" s="179"/>
      <c r="Q466" s="179"/>
      <c r="R466" s="179"/>
      <c r="S466" s="179"/>
      <c r="T466" s="179"/>
      <c r="U466" s="179"/>
      <c r="V466" s="179"/>
      <c r="W466" s="179"/>
      <c r="X466" s="179"/>
      <c r="Y466" s="179"/>
      <c r="Z466" s="179"/>
      <c r="AA466" s="179"/>
      <c r="AB466" s="179"/>
      <c r="AC466" s="179"/>
      <c r="AD466" s="179"/>
      <c r="AE466" s="179"/>
      <c r="AF466" s="179"/>
      <c r="AG466" s="179"/>
      <c r="AH466" s="179"/>
      <c r="AI466" s="179"/>
      <c r="AJ466" s="179"/>
      <c r="AK466" s="179"/>
      <c r="AL466" s="179"/>
      <c r="AM466" s="179"/>
      <c r="AN466" s="179"/>
      <c r="AO466" s="179"/>
      <c r="AP466" s="179"/>
      <c r="AQ466" s="179"/>
      <c r="AR466" s="179"/>
      <c r="AS466" s="179"/>
      <c r="AT466" s="179"/>
      <c r="AU466" s="179"/>
      <c r="AV466" s="179"/>
      <c r="AW466" s="179"/>
      <c r="AX466" s="179"/>
      <c r="AY466" s="179"/>
      <c r="AZ466" s="179"/>
      <c r="BA466" s="179"/>
      <c r="BB466" s="179"/>
      <c r="BC466" s="179"/>
      <c r="BD466" s="179"/>
      <c r="BE466" s="179"/>
      <c r="BF466" s="179"/>
      <c r="BG466" s="179"/>
      <c r="BH466" s="179"/>
      <c r="BI466" s="179"/>
      <c r="BJ466" s="179"/>
      <c r="BK466" s="179"/>
      <c r="BL466" s="179"/>
      <c r="BM466" s="179"/>
    </row>
    <row r="467" spans="2:65" x14ac:dyDescent="0.25">
      <c r="B467" s="179"/>
      <c r="C467" s="179"/>
      <c r="D467" s="179"/>
      <c r="E467" s="179"/>
      <c r="F467" s="179"/>
      <c r="G467" s="179"/>
      <c r="H467" s="179"/>
      <c r="I467" s="179"/>
      <c r="J467" s="179"/>
      <c r="K467" s="179"/>
      <c r="L467" s="179"/>
      <c r="M467" s="179"/>
      <c r="N467" s="179"/>
      <c r="O467" s="179"/>
      <c r="P467" s="179"/>
      <c r="Q467" s="179"/>
      <c r="R467" s="179"/>
      <c r="S467" s="179"/>
      <c r="T467" s="179"/>
      <c r="U467" s="179"/>
      <c r="V467" s="179"/>
      <c r="W467" s="179"/>
      <c r="X467" s="179"/>
      <c r="Y467" s="179"/>
      <c r="Z467" s="179"/>
      <c r="AA467" s="179"/>
      <c r="AB467" s="179"/>
      <c r="AC467" s="179"/>
      <c r="AD467" s="179"/>
      <c r="AE467" s="179"/>
      <c r="AF467" s="179"/>
      <c r="AG467" s="179"/>
      <c r="AH467" s="179"/>
      <c r="AI467" s="179"/>
      <c r="AJ467" s="179"/>
      <c r="AK467" s="179"/>
      <c r="AL467" s="179"/>
      <c r="AM467" s="179"/>
      <c r="AN467" s="179"/>
      <c r="AO467" s="179"/>
      <c r="AP467" s="179"/>
      <c r="AQ467" s="179"/>
      <c r="AR467" s="179"/>
      <c r="AS467" s="179"/>
      <c r="AT467" s="179"/>
      <c r="AU467" s="179"/>
      <c r="AV467" s="179"/>
      <c r="AW467" s="179"/>
      <c r="AX467" s="179"/>
      <c r="AY467" s="179"/>
      <c r="AZ467" s="179"/>
      <c r="BA467" s="179"/>
      <c r="BB467" s="179"/>
      <c r="BC467" s="179"/>
      <c r="BD467" s="179"/>
      <c r="BE467" s="179"/>
      <c r="BF467" s="179"/>
      <c r="BG467" s="179"/>
      <c r="BH467" s="179"/>
      <c r="BI467" s="179"/>
      <c r="BJ467" s="179"/>
      <c r="BK467" s="179"/>
      <c r="BL467" s="179"/>
      <c r="BM467" s="179"/>
    </row>
    <row r="468" spans="2:65" x14ac:dyDescent="0.25">
      <c r="B468" s="179"/>
      <c r="C468" s="179"/>
      <c r="D468" s="179"/>
      <c r="E468" s="179"/>
      <c r="F468" s="179"/>
      <c r="G468" s="179"/>
      <c r="H468" s="179"/>
      <c r="I468" s="179"/>
      <c r="J468" s="179"/>
      <c r="K468" s="179"/>
      <c r="L468" s="179"/>
      <c r="M468" s="179"/>
      <c r="N468" s="179"/>
      <c r="O468" s="179"/>
      <c r="P468" s="179"/>
      <c r="Q468" s="179"/>
      <c r="R468" s="179"/>
      <c r="S468" s="179"/>
      <c r="T468" s="179"/>
      <c r="U468" s="179"/>
      <c r="V468" s="179"/>
      <c r="W468" s="179"/>
      <c r="X468" s="179"/>
      <c r="Y468" s="179"/>
      <c r="Z468" s="179"/>
      <c r="AA468" s="179"/>
      <c r="AB468" s="179"/>
      <c r="AC468" s="179"/>
      <c r="AD468" s="179"/>
      <c r="AE468" s="179"/>
      <c r="AF468" s="179"/>
      <c r="AG468" s="179"/>
      <c r="AH468" s="179"/>
      <c r="AI468" s="179"/>
      <c r="AJ468" s="179"/>
      <c r="AK468" s="179"/>
      <c r="AL468" s="179"/>
      <c r="AM468" s="179"/>
      <c r="AN468" s="179"/>
      <c r="AO468" s="179"/>
      <c r="AP468" s="179"/>
      <c r="AQ468" s="179"/>
      <c r="AR468" s="179"/>
      <c r="AS468" s="179"/>
      <c r="AT468" s="179"/>
      <c r="AU468" s="179"/>
      <c r="AV468" s="179"/>
      <c r="AW468" s="179"/>
      <c r="AX468" s="179"/>
      <c r="AY468" s="179"/>
      <c r="AZ468" s="179"/>
      <c r="BA468" s="179"/>
      <c r="BB468" s="179"/>
      <c r="BC468" s="179"/>
      <c r="BD468" s="179"/>
      <c r="BE468" s="179"/>
      <c r="BF468" s="179"/>
      <c r="BG468" s="179"/>
      <c r="BH468" s="179"/>
      <c r="BI468" s="179"/>
      <c r="BJ468" s="179"/>
      <c r="BK468" s="179"/>
      <c r="BL468" s="179"/>
      <c r="BM468" s="179"/>
    </row>
    <row r="469" spans="2:65" x14ac:dyDescent="0.25">
      <c r="B469" s="179"/>
      <c r="C469" s="179"/>
      <c r="D469" s="179"/>
      <c r="E469" s="179"/>
      <c r="F469" s="179"/>
      <c r="G469" s="179"/>
      <c r="H469" s="179"/>
      <c r="I469" s="179"/>
      <c r="J469" s="179"/>
      <c r="K469" s="179"/>
      <c r="L469" s="179"/>
      <c r="M469" s="179"/>
      <c r="N469" s="179"/>
      <c r="O469" s="179"/>
      <c r="P469" s="179"/>
      <c r="Q469" s="179"/>
      <c r="R469" s="179"/>
      <c r="S469" s="179"/>
      <c r="T469" s="179"/>
      <c r="U469" s="179"/>
      <c r="V469" s="179"/>
      <c r="W469" s="179"/>
      <c r="X469" s="179"/>
      <c r="Y469" s="179"/>
      <c r="Z469" s="179"/>
      <c r="AA469" s="179"/>
      <c r="AB469" s="179"/>
      <c r="AC469" s="179"/>
      <c r="AD469" s="179"/>
      <c r="AE469" s="179"/>
      <c r="AF469" s="179"/>
      <c r="AG469" s="179"/>
      <c r="AH469" s="179"/>
      <c r="AI469" s="179"/>
      <c r="AJ469" s="179"/>
      <c r="AK469" s="179"/>
      <c r="AL469" s="179"/>
      <c r="AM469" s="179"/>
      <c r="AN469" s="179"/>
      <c r="AO469" s="179"/>
      <c r="AP469" s="179"/>
      <c r="AQ469" s="179"/>
      <c r="AR469" s="179"/>
      <c r="AS469" s="179"/>
      <c r="AT469" s="179"/>
      <c r="AU469" s="179"/>
      <c r="AV469" s="179"/>
      <c r="AW469" s="179"/>
      <c r="AX469" s="179"/>
      <c r="AY469" s="179"/>
      <c r="AZ469" s="179"/>
      <c r="BA469" s="179"/>
      <c r="BB469" s="179"/>
      <c r="BC469" s="179"/>
      <c r="BD469" s="179"/>
      <c r="BE469" s="179"/>
      <c r="BF469" s="179"/>
      <c r="BG469" s="179"/>
      <c r="BH469" s="179"/>
      <c r="BI469" s="179"/>
      <c r="BJ469" s="179"/>
      <c r="BK469" s="179"/>
      <c r="BL469" s="179"/>
      <c r="BM469" s="179"/>
    </row>
    <row r="470" spans="2:65" x14ac:dyDescent="0.25">
      <c r="B470" s="179"/>
      <c r="C470" s="179"/>
      <c r="D470" s="179"/>
      <c r="E470" s="179"/>
      <c r="F470" s="179"/>
      <c r="G470" s="179"/>
      <c r="H470" s="179"/>
      <c r="I470" s="179"/>
      <c r="J470" s="179"/>
      <c r="K470" s="179"/>
      <c r="L470" s="179"/>
      <c r="M470" s="179"/>
      <c r="N470" s="179"/>
      <c r="O470" s="179"/>
      <c r="P470" s="179"/>
      <c r="Q470" s="179"/>
      <c r="R470" s="179"/>
      <c r="S470" s="179"/>
      <c r="T470" s="179"/>
      <c r="U470" s="179"/>
      <c r="V470" s="179"/>
      <c r="W470" s="179"/>
      <c r="X470" s="179"/>
      <c r="Y470" s="179"/>
      <c r="Z470" s="179"/>
      <c r="AA470" s="179"/>
      <c r="AB470" s="179"/>
      <c r="AC470" s="179"/>
      <c r="AD470" s="179"/>
      <c r="AE470" s="179"/>
      <c r="AF470" s="179"/>
      <c r="AG470" s="179"/>
      <c r="AH470" s="179"/>
      <c r="AI470" s="179"/>
      <c r="AJ470" s="179"/>
      <c r="AK470" s="179"/>
      <c r="AL470" s="179"/>
      <c r="AM470" s="179"/>
      <c r="AN470" s="179"/>
      <c r="AO470" s="179"/>
      <c r="AP470" s="179"/>
      <c r="AQ470" s="179"/>
      <c r="AR470" s="179"/>
      <c r="AS470" s="179"/>
      <c r="AT470" s="179"/>
      <c r="AU470" s="179"/>
      <c r="AV470" s="179"/>
      <c r="AW470" s="179"/>
      <c r="AX470" s="179"/>
      <c r="AY470" s="179"/>
      <c r="AZ470" s="179"/>
      <c r="BA470" s="179"/>
      <c r="BB470" s="179"/>
      <c r="BC470" s="179"/>
      <c r="BD470" s="179"/>
      <c r="BE470" s="179"/>
      <c r="BF470" s="179"/>
      <c r="BG470" s="179"/>
      <c r="BH470" s="179"/>
      <c r="BI470" s="179"/>
      <c r="BJ470" s="179"/>
      <c r="BK470" s="179"/>
      <c r="BL470" s="179"/>
      <c r="BM470" s="179"/>
    </row>
  </sheetData>
  <printOptions headings="1"/>
  <pageMargins left="0.75" right="0.75" top="1" bottom="1" header="0.5" footer="0.5"/>
  <pageSetup paperSize="9" orientation="landscape" horizontalDpi="4294967292"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workbookViewId="0">
      <selection activeCell="K28" sqref="K28"/>
    </sheetView>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15"/>
  <sheetViews>
    <sheetView showGridLines="0" workbookViewId="0">
      <selection activeCell="C16" sqref="C16"/>
    </sheetView>
  </sheetViews>
  <sheetFormatPr defaultRowHeight="15" x14ac:dyDescent="0.25"/>
  <cols>
    <col min="2" max="2" width="40.42578125" customWidth="1"/>
  </cols>
  <sheetData>
    <row r="3" spans="2:3" x14ac:dyDescent="0.25">
      <c r="B3" s="2" t="s">
        <v>84</v>
      </c>
    </row>
    <row r="5" spans="2:3" x14ac:dyDescent="0.25">
      <c r="B5" s="19" t="s">
        <v>81</v>
      </c>
      <c r="C5" s="230">
        <f>'Reg Depreciation Calculation'!D138</f>
        <v>0</v>
      </c>
    </row>
    <row r="6" spans="2:3" x14ac:dyDescent="0.25">
      <c r="B6" s="19" t="s">
        <v>82</v>
      </c>
      <c r="C6" s="230">
        <f ca="1">'Reg Depreciation Calculation'!D168</f>
        <v>0</v>
      </c>
    </row>
    <row r="7" spans="2:3" x14ac:dyDescent="0.25">
      <c r="B7" s="116" t="s">
        <v>31</v>
      </c>
      <c r="C7" s="230">
        <f ca="1">'Reg Depreciation Calculation'!E178</f>
        <v>0</v>
      </c>
    </row>
    <row r="8" spans="2:3" x14ac:dyDescent="0.25">
      <c r="B8" s="116" t="s">
        <v>83</v>
      </c>
      <c r="C8" s="230">
        <f ca="1">'Reg Depreciation Calculation'!E180</f>
        <v>0</v>
      </c>
    </row>
    <row r="9" spans="2:3" x14ac:dyDescent="0.25">
      <c r="B9" s="116" t="s">
        <v>85</v>
      </c>
      <c r="C9" s="230">
        <f ca="1">'Reg Depreciation Calculation'!G183</f>
        <v>0</v>
      </c>
    </row>
    <row r="10" spans="2:3" x14ac:dyDescent="0.25">
      <c r="B10" s="116" t="s">
        <v>89</v>
      </c>
      <c r="C10" s="230">
        <f>Inputs!F96+Inputs!F125+Inputs!F153</f>
        <v>0</v>
      </c>
    </row>
    <row r="11" spans="2:3" x14ac:dyDescent="0.25">
      <c r="B11" s="116" t="s">
        <v>110</v>
      </c>
      <c r="C11" s="230">
        <f ca="1">'Reg Depreciation Calculation'!E199</f>
        <v>0</v>
      </c>
    </row>
    <row r="12" spans="2:3" x14ac:dyDescent="0.25">
      <c r="B12" s="116"/>
      <c r="C12" s="116"/>
    </row>
    <row r="13" spans="2:3" x14ac:dyDescent="0.25">
      <c r="B13" s="19" t="s">
        <v>86</v>
      </c>
      <c r="C13" s="230">
        <f ca="1">MAX(C5:C10)</f>
        <v>0</v>
      </c>
    </row>
    <row r="15" spans="2:3" x14ac:dyDescent="0.25">
      <c r="B15" t="s">
        <v>111</v>
      </c>
      <c r="C15" s="224">
        <v>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Inputs</vt:lpstr>
      <vt:lpstr>Summary</vt:lpstr>
      <vt:lpstr>Reg Depreciation Calculation</vt:lpstr>
      <vt:lpstr>Roll Forward Model &gt;&gt;</vt:lpstr>
      <vt:lpstr>RFM Input</vt:lpstr>
      <vt:lpstr>Actual RAB roll forward (RFM)</vt:lpstr>
      <vt:lpstr>Total actual RAB roll forward</vt:lpstr>
      <vt:lpstr>&lt;&lt; Roll Forward Model</vt:lpstr>
      <vt:lpstr>Error Checks</vt:lpstr>
      <vt:lpstr>RAB</vt:lpstr>
      <vt:lpstr>tolerance</vt:lpstr>
    </vt:vector>
  </TitlesOfParts>
  <Company>United Energy Distribution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Holmes, Jarrod</dc:creator>
  <cp:lastModifiedBy>Schille, Andrew</cp:lastModifiedBy>
  <cp:lastPrinted>2015-12-02T04:25:23Z</cp:lastPrinted>
  <dcterms:created xsi:type="dcterms:W3CDTF">2015-12-01T04:14:57Z</dcterms:created>
  <dcterms:modified xsi:type="dcterms:W3CDTF">2015-12-28T22:22:38Z</dcterms:modified>
</cp:coreProperties>
</file>