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5225" windowHeight="7770" tabRatio="714" firstSheet="2" activeTab="11"/>
  </bookViews>
  <sheets>
    <sheet name="DUOS Ex GST" sheetId="3" r:id="rId1"/>
    <sheet name="TUOS Ex GST" sheetId="4" r:id="rId2"/>
    <sheet name="NUOS Ex GST" sheetId="1" r:id="rId3"/>
    <sheet name="PFIT ex GST" sheetId="9" r:id="rId4"/>
    <sheet name="Prescribed Ex GST" sheetId="2" r:id="rId5"/>
    <sheet name="DUOS GST" sheetId="5" r:id="rId6"/>
    <sheet name="TUOS GST" sheetId="6" r:id="rId7"/>
    <sheet name="NUOS GST" sheetId="7" r:id="rId8"/>
    <sheet name="PFIT GST" sheetId="10" r:id="rId9"/>
    <sheet name="Prescribed GST" sheetId="8" r:id="rId10"/>
    <sheet name="Pass Through (F) Ex GST" sheetId="11" r:id="rId11"/>
    <sheet name="Pass Through (F) GST" sheetId="12" r:id="rId12"/>
  </sheets>
  <definedNames>
    <definedName name="_xlnm.Print_Area" localSheetId="0">'DUOS Ex GST'!$A$1:$O$33</definedName>
    <definedName name="_xlnm.Print_Area" localSheetId="1">'TUOS Ex GST'!$A$1:$O$33</definedName>
  </definedNames>
  <calcPr calcId="145621"/>
</workbook>
</file>

<file path=xl/calcChain.xml><?xml version="1.0" encoding="utf-8"?>
<calcChain xmlns="http://schemas.openxmlformats.org/spreadsheetml/2006/main">
  <c r="C24" i="12" l="1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F13" i="5" s="1"/>
  <c r="C24" i="10" l="1"/>
  <c r="D26" i="6" l="1"/>
  <c r="E26" i="6"/>
  <c r="F26" i="6"/>
  <c r="G26" i="6"/>
  <c r="H26" i="6"/>
  <c r="I26" i="6"/>
  <c r="J26" i="6"/>
  <c r="K26" i="6"/>
  <c r="L26" i="6"/>
  <c r="D26" i="5"/>
  <c r="E26" i="5"/>
  <c r="E26" i="7" s="1"/>
  <c r="F26" i="5"/>
  <c r="G26" i="5"/>
  <c r="H26" i="5"/>
  <c r="I26" i="5"/>
  <c r="I26" i="7" s="1"/>
  <c r="J26" i="5"/>
  <c r="K26" i="5"/>
  <c r="L26" i="5"/>
  <c r="D26" i="1"/>
  <c r="E26" i="1"/>
  <c r="F26" i="1"/>
  <c r="G26" i="1"/>
  <c r="H26" i="1"/>
  <c r="I26" i="1"/>
  <c r="J26" i="1"/>
  <c r="K26" i="1"/>
  <c r="L26" i="1"/>
  <c r="L26" i="7" l="1"/>
  <c r="H26" i="7"/>
  <c r="D26" i="7"/>
  <c r="F26" i="7"/>
  <c r="K26" i="7"/>
  <c r="G26" i="7"/>
  <c r="J26" i="7"/>
  <c r="K25" i="6"/>
  <c r="I25" i="1"/>
  <c r="L24" i="1"/>
  <c r="J24" i="1"/>
  <c r="H24" i="1"/>
  <c r="F24" i="1"/>
  <c r="D24" i="1"/>
  <c r="K23" i="1"/>
  <c r="I23" i="1"/>
  <c r="G23" i="1"/>
  <c r="E23" i="6"/>
  <c r="L22" i="6"/>
  <c r="F22" i="1"/>
  <c r="D22" i="6"/>
  <c r="L20" i="6"/>
  <c r="H20" i="6"/>
  <c r="F20" i="6"/>
  <c r="L18" i="6"/>
  <c r="F18" i="1"/>
  <c r="D18" i="6"/>
  <c r="K17" i="6"/>
  <c r="I17" i="1"/>
  <c r="E17" i="1"/>
  <c r="L16" i="1"/>
  <c r="J16" i="1"/>
  <c r="G15" i="6"/>
  <c r="E13" i="6"/>
  <c r="L12" i="6"/>
  <c r="G11" i="6"/>
  <c r="L10" i="6"/>
  <c r="H10" i="1"/>
  <c r="I9" i="1"/>
  <c r="G9" i="6"/>
  <c r="K7" i="1"/>
  <c r="I7" i="6"/>
  <c r="E7" i="6"/>
  <c r="L6" i="1"/>
  <c r="J6" i="6"/>
  <c r="D6" i="6"/>
  <c r="K5" i="6"/>
  <c r="E5" i="1"/>
  <c r="J25" i="5"/>
  <c r="I24" i="1"/>
  <c r="G24" i="1"/>
  <c r="E24" i="1"/>
  <c r="H23" i="1"/>
  <c r="F23" i="1"/>
  <c r="I22" i="1"/>
  <c r="E22" i="5"/>
  <c r="H21" i="1"/>
  <c r="F21" i="1"/>
  <c r="G20" i="1"/>
  <c r="L19" i="1"/>
  <c r="J19" i="1"/>
  <c r="H19" i="5"/>
  <c r="D19" i="1"/>
  <c r="K18" i="1"/>
  <c r="I18" i="1"/>
  <c r="G18" i="5"/>
  <c r="H17" i="1"/>
  <c r="D17" i="5"/>
  <c r="K16" i="5"/>
  <c r="G16" i="1"/>
  <c r="L15" i="5"/>
  <c r="J15" i="1"/>
  <c r="F15" i="1"/>
  <c r="D15" i="1"/>
  <c r="E14" i="1"/>
  <c r="L13" i="5"/>
  <c r="D13" i="1"/>
  <c r="K12" i="1"/>
  <c r="I12" i="1"/>
  <c r="G12" i="1"/>
  <c r="E12" i="5"/>
  <c r="H11" i="1"/>
  <c r="F11" i="5"/>
  <c r="D11" i="5"/>
  <c r="K10" i="1"/>
  <c r="I10" i="1"/>
  <c r="G10" i="5"/>
  <c r="L9" i="5"/>
  <c r="J9" i="1"/>
  <c r="H9" i="5"/>
  <c r="F9" i="1"/>
  <c r="K8" i="5"/>
  <c r="I8" i="5"/>
  <c r="G8" i="5"/>
  <c r="F7" i="1"/>
  <c r="G6" i="5"/>
  <c r="L5" i="1"/>
  <c r="J5" i="5"/>
  <c r="H5" i="1"/>
  <c r="F5" i="5"/>
  <c r="D5" i="5"/>
  <c r="C23" i="10"/>
  <c r="G9" i="1"/>
  <c r="K5" i="1"/>
  <c r="G5" i="5"/>
  <c r="L25" i="6"/>
  <c r="J25" i="6"/>
  <c r="I25" i="6"/>
  <c r="H25" i="6"/>
  <c r="F25" i="6"/>
  <c r="D25" i="6"/>
  <c r="K25" i="5"/>
  <c r="I25" i="5"/>
  <c r="G25" i="5"/>
  <c r="E25" i="5"/>
  <c r="J25" i="1"/>
  <c r="C4" i="10"/>
  <c r="I10" i="6"/>
  <c r="G10" i="6"/>
  <c r="E10" i="6"/>
  <c r="J9" i="6"/>
  <c r="H9" i="6"/>
  <c r="D9" i="6"/>
  <c r="K8" i="6"/>
  <c r="I8" i="6"/>
  <c r="G8" i="6"/>
  <c r="L7" i="6"/>
  <c r="J7" i="6"/>
  <c r="H7" i="6"/>
  <c r="F7" i="6"/>
  <c r="D7" i="6"/>
  <c r="K6" i="6"/>
  <c r="I6" i="6"/>
  <c r="G6" i="6"/>
  <c r="E6" i="6"/>
  <c r="D5" i="6"/>
  <c r="K8" i="1"/>
  <c r="K17" i="5"/>
  <c r="K24" i="1"/>
  <c r="J20" i="5"/>
  <c r="I17" i="5"/>
  <c r="I5" i="5"/>
  <c r="H16" i="1"/>
  <c r="H20" i="5"/>
  <c r="G10" i="1"/>
  <c r="G17" i="5"/>
  <c r="G20" i="5"/>
  <c r="F17" i="1"/>
  <c r="E12" i="1"/>
  <c r="E13" i="5"/>
  <c r="E13" i="7" s="1"/>
  <c r="E15" i="5"/>
  <c r="E19" i="5"/>
  <c r="E23" i="5"/>
  <c r="E23" i="7" s="1"/>
  <c r="E9" i="5"/>
  <c r="E7" i="1"/>
  <c r="E5" i="5"/>
  <c r="D22" i="1"/>
  <c r="D6" i="1"/>
  <c r="J8" i="1"/>
  <c r="E13" i="1"/>
  <c r="G15" i="1"/>
  <c r="K16" i="1"/>
  <c r="H19" i="1"/>
  <c r="L20" i="1"/>
  <c r="L22" i="1"/>
  <c r="D17" i="1"/>
  <c r="L6" i="6"/>
  <c r="J8" i="6"/>
  <c r="H10" i="6"/>
  <c r="K10" i="6"/>
  <c r="D11" i="6"/>
  <c r="F11" i="6"/>
  <c r="H11" i="6"/>
  <c r="J11" i="6"/>
  <c r="L11" i="6"/>
  <c r="E12" i="6"/>
  <c r="G12" i="6"/>
  <c r="I12" i="6"/>
  <c r="K12" i="6"/>
  <c r="D13" i="6"/>
  <c r="F13" i="6"/>
  <c r="H13" i="6"/>
  <c r="J13" i="6"/>
  <c r="L13" i="6"/>
  <c r="E14" i="6"/>
  <c r="G14" i="6"/>
  <c r="I14" i="6"/>
  <c r="K14" i="6"/>
  <c r="D15" i="6"/>
  <c r="F15" i="6"/>
  <c r="H15" i="6"/>
  <c r="J15" i="6"/>
  <c r="L15" i="6"/>
  <c r="E16" i="6"/>
  <c r="F16" i="6"/>
  <c r="G16" i="6"/>
  <c r="H16" i="6"/>
  <c r="I16" i="6"/>
  <c r="J16" i="6"/>
  <c r="K16" i="6"/>
  <c r="L16" i="6"/>
  <c r="D17" i="6"/>
  <c r="D17" i="7" s="1"/>
  <c r="E17" i="6"/>
  <c r="F17" i="6"/>
  <c r="G17" i="6"/>
  <c r="H17" i="6"/>
  <c r="I17" i="6"/>
  <c r="J17" i="6"/>
  <c r="L17" i="6"/>
  <c r="E18" i="6"/>
  <c r="F18" i="6"/>
  <c r="G18" i="6"/>
  <c r="I18" i="6"/>
  <c r="K18" i="6"/>
  <c r="D19" i="6"/>
  <c r="F19" i="6"/>
  <c r="H19" i="6"/>
  <c r="J19" i="6"/>
  <c r="L19" i="6"/>
  <c r="E20" i="6"/>
  <c r="G20" i="6"/>
  <c r="I20" i="6"/>
  <c r="K20" i="6"/>
  <c r="D21" i="6"/>
  <c r="F21" i="6"/>
  <c r="H21" i="6"/>
  <c r="J21" i="6"/>
  <c r="L21" i="6"/>
  <c r="E22" i="6"/>
  <c r="F22" i="6"/>
  <c r="G22" i="6"/>
  <c r="I22" i="6"/>
  <c r="K22" i="6"/>
  <c r="D23" i="6"/>
  <c r="F23" i="6"/>
  <c r="G23" i="6"/>
  <c r="H23" i="6"/>
  <c r="I23" i="6"/>
  <c r="J23" i="6"/>
  <c r="K23" i="6"/>
  <c r="L23" i="6"/>
  <c r="D24" i="6"/>
  <c r="E24" i="6"/>
  <c r="F24" i="6"/>
  <c r="G24" i="6"/>
  <c r="H24" i="6"/>
  <c r="I24" i="6"/>
  <c r="J24" i="6"/>
  <c r="K24" i="6"/>
  <c r="L24" i="6"/>
  <c r="J6" i="5"/>
  <c r="G7" i="5"/>
  <c r="K7" i="5"/>
  <c r="H8" i="5"/>
  <c r="J8" i="5"/>
  <c r="F9" i="5"/>
  <c r="G9" i="5"/>
  <c r="I9" i="5"/>
  <c r="J9" i="5"/>
  <c r="K9" i="5"/>
  <c r="D10" i="5"/>
  <c r="H10" i="5"/>
  <c r="I10" i="5"/>
  <c r="J10" i="5"/>
  <c r="K10" i="5"/>
  <c r="K10" i="7" s="1"/>
  <c r="E11" i="5"/>
  <c r="G11" i="5"/>
  <c r="I11" i="5"/>
  <c r="K11" i="5"/>
  <c r="D12" i="5"/>
  <c r="H12" i="5"/>
  <c r="J12" i="5"/>
  <c r="L12" i="5"/>
  <c r="G13" i="5"/>
  <c r="I13" i="5"/>
  <c r="K13" i="5"/>
  <c r="D14" i="5"/>
  <c r="H14" i="5"/>
  <c r="J14" i="5"/>
  <c r="G15" i="5"/>
  <c r="I15" i="5"/>
  <c r="K15" i="5"/>
  <c r="L16" i="5"/>
  <c r="F17" i="5"/>
  <c r="K18" i="5"/>
  <c r="K18" i="7" s="1"/>
  <c r="L18" i="5"/>
  <c r="D19" i="5"/>
  <c r="J19" i="5"/>
  <c r="L20" i="5"/>
  <c r="F21" i="5"/>
  <c r="L22" i="5"/>
  <c r="H23" i="5"/>
  <c r="D24" i="5"/>
  <c r="F24" i="5"/>
  <c r="H24" i="5"/>
  <c r="J24" i="5"/>
  <c r="L24" i="5"/>
  <c r="B4" i="8"/>
  <c r="C3" i="10"/>
  <c r="C18" i="10"/>
  <c r="C20" i="10"/>
  <c r="C14" i="10"/>
  <c r="C11" i="10"/>
  <c r="C8" i="10"/>
  <c r="C22" i="10"/>
  <c r="C21" i="10"/>
  <c r="C19" i="10"/>
  <c r="C16" i="10"/>
  <c r="C13" i="10"/>
  <c r="F12" i="5"/>
  <c r="G17" i="1"/>
  <c r="J5" i="1"/>
  <c r="L13" i="1"/>
  <c r="D11" i="1"/>
  <c r="F9" i="6"/>
  <c r="L9" i="1"/>
  <c r="L9" i="6"/>
  <c r="E8" i="6"/>
  <c r="K5" i="5"/>
  <c r="L5" i="6"/>
  <c r="J5" i="6"/>
  <c r="H5" i="6"/>
  <c r="F5" i="6"/>
  <c r="K24" i="5"/>
  <c r="G24" i="5"/>
  <c r="K23" i="5"/>
  <c r="I23" i="5"/>
  <c r="G23" i="5"/>
  <c r="J22" i="5"/>
  <c r="H22" i="5"/>
  <c r="K21" i="5"/>
  <c r="I21" i="5"/>
  <c r="G21" i="5"/>
  <c r="E21" i="5"/>
  <c r="K19" i="5"/>
  <c r="I19" i="5"/>
  <c r="G19" i="5"/>
  <c r="J18" i="5"/>
  <c r="H18" i="5"/>
  <c r="E17" i="5"/>
  <c r="J16" i="5"/>
  <c r="H16" i="5"/>
  <c r="L14" i="5"/>
  <c r="F14" i="5"/>
  <c r="I12" i="5"/>
  <c r="G12" i="5"/>
  <c r="L10" i="5"/>
  <c r="L8" i="5"/>
  <c r="E7" i="5"/>
  <c r="L6" i="5"/>
  <c r="G8" i="1"/>
  <c r="F20" i="1"/>
  <c r="F16" i="1"/>
  <c r="F13" i="1"/>
  <c r="F22" i="5"/>
  <c r="D22" i="5"/>
  <c r="F20" i="5"/>
  <c r="D20" i="5"/>
  <c r="F18" i="5"/>
  <c r="F18" i="7" s="1"/>
  <c r="D18" i="5"/>
  <c r="F16" i="5"/>
  <c r="D16" i="5"/>
  <c r="F15" i="5"/>
  <c r="D15" i="5"/>
  <c r="D13" i="5"/>
  <c r="F10" i="5"/>
  <c r="F8" i="5"/>
  <c r="D8" i="5"/>
  <c r="F6" i="5"/>
  <c r="D6" i="5"/>
  <c r="C17" i="10"/>
  <c r="C15" i="10"/>
  <c r="C12" i="10"/>
  <c r="C10" i="10"/>
  <c r="C9" i="10"/>
  <c r="C7" i="10"/>
  <c r="I7" i="5"/>
  <c r="H6" i="5"/>
  <c r="L9" i="7" l="1"/>
  <c r="D6" i="7"/>
  <c r="F15" i="7"/>
  <c r="F22" i="7"/>
  <c r="J19" i="7"/>
  <c r="I7" i="7"/>
  <c r="I12" i="7"/>
  <c r="G24" i="7"/>
  <c r="J5" i="7"/>
  <c r="H23" i="7"/>
  <c r="G23" i="7"/>
  <c r="D24" i="7"/>
  <c r="J9" i="7"/>
  <c r="G6" i="7"/>
  <c r="G9" i="7"/>
  <c r="D13" i="7"/>
  <c r="F17" i="7"/>
  <c r="L6" i="7"/>
  <c r="L22" i="7"/>
  <c r="E12" i="7"/>
  <c r="K16" i="7"/>
  <c r="J25" i="7"/>
  <c r="J6" i="7"/>
  <c r="L10" i="7"/>
  <c r="G15" i="7"/>
  <c r="D11" i="7"/>
  <c r="F16" i="7"/>
  <c r="F20" i="7"/>
  <c r="K24" i="7"/>
  <c r="D19" i="7"/>
  <c r="I10" i="7"/>
  <c r="F9" i="7"/>
  <c r="G17" i="7"/>
  <c r="F11" i="7"/>
  <c r="K5" i="7"/>
  <c r="H24" i="7"/>
  <c r="E17" i="7"/>
  <c r="K17" i="7"/>
  <c r="L16" i="7"/>
  <c r="I17" i="7"/>
  <c r="G10" i="7"/>
  <c r="J8" i="7"/>
  <c r="L15" i="7"/>
  <c r="H16" i="7"/>
  <c r="F24" i="7"/>
  <c r="F21" i="7"/>
  <c r="I25" i="7"/>
  <c r="G8" i="7"/>
  <c r="H9" i="7"/>
  <c r="G18" i="7"/>
  <c r="H19" i="7"/>
  <c r="F13" i="7"/>
  <c r="K23" i="7"/>
  <c r="L12" i="7"/>
  <c r="G20" i="7"/>
  <c r="I8" i="7"/>
  <c r="D15" i="7"/>
  <c r="D18" i="7"/>
  <c r="D22" i="7"/>
  <c r="L13" i="7"/>
  <c r="E22" i="7"/>
  <c r="F5" i="7"/>
  <c r="D5" i="7"/>
  <c r="K25" i="7"/>
  <c r="H10" i="7"/>
  <c r="L18" i="7"/>
  <c r="H20" i="7"/>
  <c r="J24" i="7"/>
  <c r="G12" i="7"/>
  <c r="D5" i="1"/>
  <c r="H5" i="5"/>
  <c r="H5" i="7" s="1"/>
  <c r="L24" i="7"/>
  <c r="F7" i="5"/>
  <c r="F7" i="7" s="1"/>
  <c r="E6" i="1"/>
  <c r="E6" i="5"/>
  <c r="E6" i="7" s="1"/>
  <c r="I6" i="5"/>
  <c r="I6" i="7" s="1"/>
  <c r="I6" i="1"/>
  <c r="D7" i="1"/>
  <c r="D7" i="5"/>
  <c r="D7" i="7" s="1"/>
  <c r="H7" i="5"/>
  <c r="H7" i="7" s="1"/>
  <c r="H7" i="1"/>
  <c r="L7" i="1"/>
  <c r="L7" i="5"/>
  <c r="L7" i="7" s="1"/>
  <c r="K8" i="7"/>
  <c r="E10" i="5"/>
  <c r="E10" i="7" s="1"/>
  <c r="E10" i="1"/>
  <c r="L11" i="5"/>
  <c r="L11" i="7" s="1"/>
  <c r="L11" i="1"/>
  <c r="J13" i="1"/>
  <c r="J13" i="5"/>
  <c r="J13" i="7" s="1"/>
  <c r="I14" i="1"/>
  <c r="I14" i="5"/>
  <c r="I14" i="7" s="1"/>
  <c r="H15" i="5"/>
  <c r="H15" i="7" s="1"/>
  <c r="H15" i="1"/>
  <c r="J17" i="1"/>
  <c r="J17" i="5"/>
  <c r="J17" i="7" s="1"/>
  <c r="E18" i="5"/>
  <c r="E18" i="7" s="1"/>
  <c r="E18" i="1"/>
  <c r="K20" i="1"/>
  <c r="K20" i="5"/>
  <c r="K20" i="7" s="1"/>
  <c r="J21" i="5"/>
  <c r="J21" i="7" s="1"/>
  <c r="J21" i="1"/>
  <c r="D23" i="1"/>
  <c r="D23" i="5"/>
  <c r="D23" i="7" s="1"/>
  <c r="L23" i="1"/>
  <c r="L23" i="5"/>
  <c r="L23" i="7" s="1"/>
  <c r="F25" i="5"/>
  <c r="F25" i="7" s="1"/>
  <c r="F25" i="1"/>
  <c r="I5" i="1"/>
  <c r="I5" i="6"/>
  <c r="I5" i="7" s="1"/>
  <c r="H6" i="1"/>
  <c r="H6" i="6"/>
  <c r="H6" i="7" s="1"/>
  <c r="G7" i="1"/>
  <c r="G7" i="6"/>
  <c r="G7" i="7" s="1"/>
  <c r="F8" i="1"/>
  <c r="F8" i="6"/>
  <c r="F8" i="7" s="1"/>
  <c r="E9" i="1"/>
  <c r="E9" i="6"/>
  <c r="E9" i="7" s="1"/>
  <c r="D10" i="6"/>
  <c r="D10" i="7" s="1"/>
  <c r="D10" i="1"/>
  <c r="K11" i="6"/>
  <c r="K11" i="7" s="1"/>
  <c r="K11" i="1"/>
  <c r="F12" i="1"/>
  <c r="F12" i="6"/>
  <c r="F12" i="7" s="1"/>
  <c r="J12" i="1"/>
  <c r="J12" i="6"/>
  <c r="J12" i="7" s="1"/>
  <c r="I13" i="6"/>
  <c r="I13" i="7" s="1"/>
  <c r="I13" i="1"/>
  <c r="D14" i="1"/>
  <c r="D14" i="6"/>
  <c r="D14" i="7" s="1"/>
  <c r="H14" i="6"/>
  <c r="H14" i="7" s="1"/>
  <c r="H14" i="1"/>
  <c r="L14" i="6"/>
  <c r="L14" i="7" s="1"/>
  <c r="L14" i="1"/>
  <c r="K15" i="1"/>
  <c r="K15" i="6"/>
  <c r="K15" i="7" s="1"/>
  <c r="H18" i="6"/>
  <c r="H18" i="7" s="1"/>
  <c r="H18" i="1"/>
  <c r="G19" i="6"/>
  <c r="G19" i="7" s="1"/>
  <c r="G19" i="1"/>
  <c r="K19" i="6"/>
  <c r="K19" i="7" s="1"/>
  <c r="K19" i="1"/>
  <c r="J20" i="6"/>
  <c r="J20" i="7" s="1"/>
  <c r="J20" i="1"/>
  <c r="E21" i="6"/>
  <c r="E21" i="7" s="1"/>
  <c r="E21" i="1"/>
  <c r="I21" i="6"/>
  <c r="I21" i="7" s="1"/>
  <c r="I21" i="1"/>
  <c r="H22" i="1"/>
  <c r="H22" i="6"/>
  <c r="H22" i="7" s="1"/>
  <c r="E25" i="1"/>
  <c r="E25" i="6"/>
  <c r="E7" i="7"/>
  <c r="J16" i="7"/>
  <c r="I23" i="7"/>
  <c r="I24" i="5"/>
  <c r="I24" i="7" s="1"/>
  <c r="G6" i="1"/>
  <c r="F11" i="1"/>
  <c r="F23" i="5"/>
  <c r="F23" i="7" s="1"/>
  <c r="H21" i="5"/>
  <c r="H21" i="7" s="1"/>
  <c r="L19" i="5"/>
  <c r="L19" i="7" s="1"/>
  <c r="H17" i="5"/>
  <c r="H17" i="7" s="1"/>
  <c r="G16" i="5"/>
  <c r="G16" i="7" s="1"/>
  <c r="G11" i="7"/>
  <c r="K7" i="6"/>
  <c r="K7" i="7" s="1"/>
  <c r="H20" i="1"/>
  <c r="L15" i="1"/>
  <c r="G11" i="1"/>
  <c r="D18" i="1"/>
  <c r="J15" i="5"/>
  <c r="J15" i="7" s="1"/>
  <c r="L12" i="1"/>
  <c r="E25" i="7"/>
  <c r="I7" i="1"/>
  <c r="K6" i="1"/>
  <c r="K6" i="5"/>
  <c r="K6" i="7" s="1"/>
  <c r="J7" i="5"/>
  <c r="J7" i="7" s="1"/>
  <c r="J7" i="1"/>
  <c r="E8" i="5"/>
  <c r="E8" i="7" s="1"/>
  <c r="E8" i="1"/>
  <c r="D9" i="1"/>
  <c r="D9" i="5"/>
  <c r="D9" i="7" s="1"/>
  <c r="J11" i="1"/>
  <c r="J11" i="5"/>
  <c r="J11" i="7" s="1"/>
  <c r="H13" i="1"/>
  <c r="H13" i="5"/>
  <c r="H13" i="7" s="1"/>
  <c r="G14" i="1"/>
  <c r="G14" i="5"/>
  <c r="G14" i="7" s="1"/>
  <c r="K14" i="1"/>
  <c r="K14" i="5"/>
  <c r="K14" i="7" s="1"/>
  <c r="E16" i="5"/>
  <c r="E16" i="7" s="1"/>
  <c r="E16" i="1"/>
  <c r="I16" i="1"/>
  <c r="I16" i="5"/>
  <c r="I16" i="7" s="1"/>
  <c r="L17" i="5"/>
  <c r="L17" i="7" s="1"/>
  <c r="L17" i="1"/>
  <c r="F19" i="1"/>
  <c r="F19" i="5"/>
  <c r="F19" i="7" s="1"/>
  <c r="E20" i="5"/>
  <c r="E20" i="7" s="1"/>
  <c r="E20" i="1"/>
  <c r="I20" i="1"/>
  <c r="I20" i="5"/>
  <c r="I20" i="7" s="1"/>
  <c r="D21" i="5"/>
  <c r="D21" i="7" s="1"/>
  <c r="D21" i="1"/>
  <c r="L21" i="1"/>
  <c r="L21" i="5"/>
  <c r="L21" i="7" s="1"/>
  <c r="G22" i="1"/>
  <c r="G22" i="5"/>
  <c r="G22" i="7" s="1"/>
  <c r="K22" i="1"/>
  <c r="K22" i="5"/>
  <c r="K22" i="7" s="1"/>
  <c r="J23" i="1"/>
  <c r="J23" i="5"/>
  <c r="J23" i="7" s="1"/>
  <c r="D25" i="1"/>
  <c r="D25" i="5"/>
  <c r="D25" i="7" s="1"/>
  <c r="H25" i="1"/>
  <c r="H25" i="5"/>
  <c r="H25" i="7" s="1"/>
  <c r="L25" i="1"/>
  <c r="L25" i="5"/>
  <c r="L25" i="7" s="1"/>
  <c r="G5" i="6"/>
  <c r="G5" i="7" s="1"/>
  <c r="G5" i="1"/>
  <c r="F6" i="6"/>
  <c r="F6" i="7" s="1"/>
  <c r="F6" i="1"/>
  <c r="D8" i="6"/>
  <c r="D8" i="7" s="1"/>
  <c r="D8" i="1"/>
  <c r="H8" i="1"/>
  <c r="H8" i="6"/>
  <c r="H8" i="7" s="1"/>
  <c r="L8" i="1"/>
  <c r="L8" i="6"/>
  <c r="L8" i="7" s="1"/>
  <c r="K9" i="1"/>
  <c r="K9" i="6"/>
  <c r="K9" i="7" s="1"/>
  <c r="F10" i="6"/>
  <c r="F10" i="7" s="1"/>
  <c r="F10" i="1"/>
  <c r="J10" i="1"/>
  <c r="J10" i="6"/>
  <c r="J10" i="7" s="1"/>
  <c r="E11" i="1"/>
  <c r="E11" i="6"/>
  <c r="E11" i="7" s="1"/>
  <c r="I11" i="6"/>
  <c r="I11" i="7" s="1"/>
  <c r="I11" i="1"/>
  <c r="D12" i="6"/>
  <c r="D12" i="7" s="1"/>
  <c r="D12" i="1"/>
  <c r="H12" i="6"/>
  <c r="H12" i="7" s="1"/>
  <c r="H12" i="1"/>
  <c r="G13" i="1"/>
  <c r="G13" i="6"/>
  <c r="G13" i="7" s="1"/>
  <c r="K13" i="1"/>
  <c r="K13" i="6"/>
  <c r="K13" i="7" s="1"/>
  <c r="F14" i="1"/>
  <c r="F14" i="6"/>
  <c r="F14" i="7" s="1"/>
  <c r="J14" i="6"/>
  <c r="J14" i="7" s="1"/>
  <c r="J14" i="1"/>
  <c r="E15" i="1"/>
  <c r="E15" i="6"/>
  <c r="E15" i="7" s="1"/>
  <c r="I15" i="1"/>
  <c r="I15" i="6"/>
  <c r="I15" i="7" s="1"/>
  <c r="D16" i="1"/>
  <c r="D16" i="6"/>
  <c r="D16" i="7" s="1"/>
  <c r="J18" i="6"/>
  <c r="J18" i="7" s="1"/>
  <c r="J18" i="1"/>
  <c r="E19" i="6"/>
  <c r="E19" i="7" s="1"/>
  <c r="E19" i="1"/>
  <c r="I19" i="1"/>
  <c r="I19" i="6"/>
  <c r="I19" i="7" s="1"/>
  <c r="D20" i="1"/>
  <c r="D20" i="6"/>
  <c r="D20" i="7" s="1"/>
  <c r="G21" i="1"/>
  <c r="G21" i="6"/>
  <c r="G21" i="7" s="1"/>
  <c r="K21" i="6"/>
  <c r="K21" i="7" s="1"/>
  <c r="K21" i="1"/>
  <c r="J22" i="6"/>
  <c r="J22" i="7" s="1"/>
  <c r="J22" i="1"/>
  <c r="G25" i="6"/>
  <c r="G25" i="7" s="1"/>
  <c r="G25" i="1"/>
  <c r="G18" i="1"/>
  <c r="H11" i="5"/>
  <c r="H11" i="7" s="1"/>
  <c r="K12" i="5"/>
  <c r="K12" i="7" s="1"/>
  <c r="E24" i="5"/>
  <c r="E24" i="7" s="1"/>
  <c r="L18" i="1"/>
  <c r="F5" i="1"/>
  <c r="E23" i="1"/>
  <c r="L5" i="5"/>
  <c r="L5" i="7" s="1"/>
  <c r="E5" i="6"/>
  <c r="E5" i="7" s="1"/>
  <c r="I22" i="5"/>
  <c r="I22" i="7" s="1"/>
  <c r="L20" i="7"/>
  <c r="I18" i="5"/>
  <c r="I18" i="7" s="1"/>
  <c r="E14" i="5"/>
  <c r="E14" i="7" s="1"/>
  <c r="I9" i="6"/>
  <c r="I9" i="7" s="1"/>
  <c r="E22" i="1"/>
  <c r="K17" i="1"/>
  <c r="J6" i="1"/>
  <c r="H9" i="1"/>
  <c r="I8" i="1"/>
  <c r="K25" i="1"/>
  <c r="L10" i="1"/>
</calcChain>
</file>

<file path=xl/sharedStrings.xml><?xml version="1.0" encoding="utf-8"?>
<sst xmlns="http://schemas.openxmlformats.org/spreadsheetml/2006/main" count="754" uniqueCount="98">
  <si>
    <t>Network Tariff Component</t>
  </si>
  <si>
    <t>Minimum Chargeable Rolling Demand</t>
  </si>
  <si>
    <t>Description</t>
  </si>
  <si>
    <t>Tariff Code</t>
  </si>
  <si>
    <t>Summer Peak Energy (c/kWh)</t>
  </si>
  <si>
    <t>Non Summer Peak Energy Block 1 (c/kWh)</t>
  </si>
  <si>
    <t>Non Summer Peak Energy Block 2 (c/kWh)</t>
  </si>
  <si>
    <t>Off Peak Energy (c/kWh)</t>
  </si>
  <si>
    <t>Rolling Peak Demand c/kVA/day</t>
  </si>
  <si>
    <t>Summer Demand Incentive Charge c/kW/day or c/kVA/day</t>
  </si>
  <si>
    <t>kVA</t>
  </si>
  <si>
    <t>MWh pa</t>
  </si>
  <si>
    <t>Residential Customer</t>
  </si>
  <si>
    <t>LVS2R*</t>
  </si>
  <si>
    <t>UnMet</t>
  </si>
  <si>
    <t>&lt;20</t>
  </si>
  <si>
    <t>Low voltage KW time of use - HOT</t>
  </si>
  <si>
    <t>LVL1R*</t>
  </si>
  <si>
    <t>LVL2R*</t>
  </si>
  <si>
    <t>LVkVATOU</t>
  </si>
  <si>
    <t>&gt;150</t>
  </si>
  <si>
    <t>&gt;400</t>
  </si>
  <si>
    <t>HVkVATOU</t>
  </si>
  <si>
    <t>Metering Data Services (Unmetered Supplies)</t>
  </si>
  <si>
    <t>$/light/annum</t>
  </si>
  <si>
    <t>Per light</t>
  </si>
  <si>
    <t>Low voltage small 2 rate*</t>
  </si>
  <si>
    <t>Unmetered supplies</t>
  </si>
  <si>
    <t>Low voltage medium 2 rate 5 day*</t>
  </si>
  <si>
    <t>Low voltage medium 2 rate 7 day*</t>
  </si>
  <si>
    <t>Low voltage large 1 rate*</t>
  </si>
  <si>
    <t>Low voltage large 2 rate*</t>
  </si>
  <si>
    <t>Low voltage large KVA time of use</t>
  </si>
  <si>
    <t>High voltage KVA time of use</t>
  </si>
  <si>
    <t>Subtransmission KVA time of use*</t>
  </si>
  <si>
    <t>Eligibility (consumption/   category)</t>
  </si>
  <si>
    <t>Eligibility (consumption/ category)</t>
  </si>
  <si>
    <t>Standing Charge (c/day)</t>
  </si>
  <si>
    <t>LVkWTOU*</t>
  </si>
  <si>
    <t>Low voltage KW time of use*</t>
  </si>
  <si>
    <t>LVM2R5D*</t>
  </si>
  <si>
    <t>LVM2R7D*</t>
  </si>
  <si>
    <t>TOD</t>
  </si>
  <si>
    <t>TOU</t>
  </si>
  <si>
    <t>Time of Day</t>
  </si>
  <si>
    <t>Time of Use</t>
  </si>
  <si>
    <t>Summer Shoulder Energy (c/kWh)</t>
  </si>
  <si>
    <t>Non Summer Shoulder Energy (c/kWh)</t>
  </si>
  <si>
    <t>Dedicated circuit**</t>
  </si>
  <si>
    <t>LVDed**</t>
  </si>
  <si>
    <t>Winter Energy Tariff*</t>
  </si>
  <si>
    <t>WET2Step*</t>
  </si>
  <si>
    <t>Reverse cycle airconditioning time of use*</t>
  </si>
  <si>
    <t>RCACkWTOU*</t>
  </si>
  <si>
    <t>Low voltage large KVA time of use - HOT*</t>
  </si>
  <si>
    <t>LVkVATOUH*</t>
  </si>
  <si>
    <t>HVkVATOUH*</t>
  </si>
  <si>
    <t>SubTkVATOU*</t>
  </si>
  <si>
    <t>&gt;20 &amp; &lt;400</t>
  </si>
  <si>
    <t>LVkWTOUH*</t>
  </si>
  <si>
    <t>High voltage KVA time of use - HOT*</t>
  </si>
  <si>
    <t>Low voltage small 1 rate</t>
  </si>
  <si>
    <t>Dedicated circuit</t>
  </si>
  <si>
    <t>Low voltage medium 1 rate</t>
  </si>
  <si>
    <t>LVS1R</t>
  </si>
  <si>
    <t>LVM1R</t>
  </si>
  <si>
    <t>UED Network Tariff Description</t>
  </si>
  <si>
    <t>UED Tariff Code</t>
  </si>
  <si>
    <t>PFIT (F)
TFIT (T)</t>
  </si>
  <si>
    <t>F,T</t>
  </si>
  <si>
    <t>TOD9</t>
  </si>
  <si>
    <t>Time of Day 9pm off-peak</t>
  </si>
  <si>
    <t>* Tariff closed to premises not already taking supply under this tariff and new connections.</t>
  </si>
  <si>
    <t>LVDed</t>
  </si>
  <si>
    <r>
      <t xml:space="preserve">PFIT (Premium Feed-In Tariff) is defined by an “F” added to the </t>
    </r>
    <r>
      <rPr>
        <sz val="10"/>
        <rFont val="Arial"/>
        <family val="2"/>
      </rPr>
      <t xml:space="preserve">front of an existing distribution tariff ie. FTOD. The PFIT tariffs are closed to new connections. </t>
    </r>
  </si>
  <si>
    <t xml:space="preserve">TFIT (Transitional Feed-In Tariff) is defined by an “T” added to the front of an existing distribution tariff ie. TTOD. The TFIT tariffs are open to new connections that meet the solar criteria. </t>
  </si>
  <si>
    <t>Time of Day Flexible</t>
  </si>
  <si>
    <t>TODFLEX</t>
  </si>
  <si>
    <t>F, T</t>
  </si>
  <si>
    <t>Summer peak energy rates apply for period 1st November to 31st March (except TODFLEX which follows daylight savings periods)</t>
  </si>
  <si>
    <t>Non-summer peak energy rates apply for period 1st April to 31st October (except TODFLEX which follows non daylight savings periods)</t>
  </si>
  <si>
    <t>NA</t>
  </si>
  <si>
    <t>&lt;20 (on LVS1R)</t>
  </si>
  <si>
    <t>PFIT/TFIT Pass Through Charge (c/cust/day)</t>
  </si>
  <si>
    <t>Time of Day Flexible**</t>
  </si>
  <si>
    <t>Schedule of Distribution Use of System (DUOS) Tariffs: 1 January 2014 (GST Exclusive)</t>
  </si>
  <si>
    <t>Schedule of Tranmission Use of System (TUOS) Tariffs: 1 January 2014 (GST Exclusive)</t>
  </si>
  <si>
    <t>Schedule of Network Use of System (NUOS) Tariffs: 1 January 2014 (GST Exclusive)</t>
  </si>
  <si>
    <t>UED PFIT/TFIT pass through charge: 1 January 2014 (GST Exclusive)</t>
  </si>
  <si>
    <t>2014 Prescribed Metering Service Charges (GST Exclusive)</t>
  </si>
  <si>
    <t>Schedule of Distribution Use of System (DUOS) Tariffs: 1 January 2014 (GST Inclusive)</t>
  </si>
  <si>
    <t>Schedule of Transmission Use of System (TUOS) Tariffs: 1 January 2014 (GST Inclusive)</t>
  </si>
  <si>
    <t>Schedule of Network Use of System (NUOS) Tariffs: 1 January 2014 (GST Inclusive)</t>
  </si>
  <si>
    <t>UED PFIT/TFIT pass through charge: 1 January 2014 (GST Inclusive)</t>
  </si>
  <si>
    <t>2014 Prescribed Metering Service Charges (GST Inclusive)</t>
  </si>
  <si>
    <t>** Time of Day Flexible tariff available since September 2013</t>
  </si>
  <si>
    <t>UED 'F' (fire) factor pass through charge: 1 January 2014 (GST Inclusive)</t>
  </si>
  <si>
    <t>UED 'F' (fire) factor pass through charge: 1 January 2014 (GST Exclusive)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</si>
</sst>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0.000"/>
    <numFmt numFmtId="165" formatCode="&quot;$&quot;#,##0.000"/>
  </numFmts>
  <fonts count="12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93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5" xfId="0" applyNumberFormat="1" applyBorder="1"/>
    <xf numFmtId="3" fontId="0" fillId="0" borderId="6" xfId="0" applyNumberFormat="1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6" xfId="0" applyBorder="1"/>
    <xf numFmtId="3" fontId="0" fillId="0" borderId="9" xfId="0" applyNumberFormat="1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6" fillId="0" borderId="0" xfId="0" applyFont="1" applyBorder="1"/>
    <xf numFmtId="0" fontId="4" fillId="0" borderId="0" xfId="0" applyFont="1" applyBorder="1"/>
    <xf numFmtId="0" fontId="7" fillId="0" borderId="0" xfId="0" applyFont="1"/>
    <xf numFmtId="0" fontId="5" fillId="0" borderId="13" xfId="2" applyFont="1" applyBorder="1"/>
    <xf numFmtId="165" fontId="5" fillId="0" borderId="13" xfId="1" applyNumberFormat="1" applyFont="1" applyFill="1" applyBorder="1"/>
    <xf numFmtId="0" fontId="2" fillId="0" borderId="0" xfId="0" applyFont="1"/>
    <xf numFmtId="0" fontId="8" fillId="2" borderId="14" xfId="2" applyFont="1" applyFill="1" applyBorder="1"/>
    <xf numFmtId="165" fontId="8" fillId="2" borderId="14" xfId="1" applyNumberFormat="1" applyFont="1" applyFill="1" applyBorder="1" applyAlignment="1">
      <alignment horizontal="center"/>
    </xf>
    <xf numFmtId="0" fontId="8" fillId="2" borderId="15" xfId="0" applyFont="1" applyFill="1" applyBorder="1"/>
    <xf numFmtId="0" fontId="8" fillId="2" borderId="16" xfId="0" applyFont="1" applyFill="1" applyBorder="1"/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 wrapText="1"/>
    </xf>
    <xf numFmtId="0" fontId="9" fillId="0" borderId="0" xfId="0" applyFont="1" applyFill="1"/>
    <xf numFmtId="0" fontId="0" fillId="0" borderId="24" xfId="0" applyBorder="1" applyAlignment="1">
      <alignment wrapText="1"/>
    </xf>
    <xf numFmtId="164" fontId="0" fillId="0" borderId="0" xfId="0" applyNumberFormat="1"/>
    <xf numFmtId="164" fontId="0" fillId="0" borderId="25" xfId="0" applyNumberFormat="1" applyBorder="1"/>
    <xf numFmtId="164" fontId="0" fillId="0" borderId="26" xfId="0" applyNumberFormat="1" applyBorder="1"/>
    <xf numFmtId="164" fontId="0" fillId="0" borderId="14" xfId="0" applyNumberFormat="1" applyBorder="1"/>
    <xf numFmtId="164" fontId="0" fillId="0" borderId="27" xfId="0" applyNumberFormat="1" applyBorder="1"/>
    <xf numFmtId="164" fontId="0" fillId="0" borderId="7" xfId="0" applyNumberFormat="1" applyBorder="1"/>
    <xf numFmtId="0" fontId="0" fillId="0" borderId="15" xfId="0" applyBorder="1" applyAlignment="1">
      <alignment wrapText="1"/>
    </xf>
    <xf numFmtId="0" fontId="0" fillId="0" borderId="16" xfId="0" applyBorder="1"/>
    <xf numFmtId="3" fontId="0" fillId="0" borderId="28" xfId="0" applyNumberFormat="1" applyBorder="1"/>
    <xf numFmtId="3" fontId="0" fillId="0" borderId="29" xfId="0" applyNumberFormat="1" applyBorder="1"/>
    <xf numFmtId="0" fontId="5" fillId="0" borderId="14" xfId="2" applyFont="1" applyBorder="1"/>
    <xf numFmtId="165" fontId="5" fillId="0" borderId="14" xfId="1" applyNumberFormat="1" applyFont="1" applyFill="1" applyBorder="1"/>
    <xf numFmtId="0" fontId="4" fillId="0" borderId="0" xfId="0" applyFont="1" applyFill="1" applyAlignment="1">
      <alignment horizontal="left"/>
    </xf>
    <xf numFmtId="0" fontId="4" fillId="0" borderId="0" xfId="0" applyFont="1"/>
    <xf numFmtId="0" fontId="5" fillId="0" borderId="19" xfId="0" applyFont="1" applyBorder="1" applyAlignment="1"/>
    <xf numFmtId="0" fontId="5" fillId="0" borderId="30" xfId="0" applyFont="1" applyBorder="1" applyAlignment="1"/>
    <xf numFmtId="0" fontId="5" fillId="0" borderId="23" xfId="0" applyFont="1" applyBorder="1" applyAlignment="1"/>
    <xf numFmtId="0" fontId="8" fillId="2" borderId="17" xfId="0" applyFont="1" applyFill="1" applyBorder="1" applyAlignment="1">
      <alignment horizontal="center" vertical="center"/>
    </xf>
    <xf numFmtId="164" fontId="0" fillId="0" borderId="8" xfId="0" applyNumberFormat="1" applyBorder="1"/>
    <xf numFmtId="0" fontId="0" fillId="3" borderId="16" xfId="0" applyFill="1" applyBorder="1"/>
    <xf numFmtId="0" fontId="0" fillId="3" borderId="12" xfId="0" applyFill="1" applyBorder="1"/>
    <xf numFmtId="0" fontId="0" fillId="3" borderId="29" xfId="0" applyFill="1" applyBorder="1"/>
    <xf numFmtId="0" fontId="0" fillId="3" borderId="0" xfId="0" applyFill="1" applyBorder="1"/>
    <xf numFmtId="0" fontId="0" fillId="3" borderId="11" xfId="0" applyFill="1" applyBorder="1"/>
    <xf numFmtId="0" fontId="8" fillId="2" borderId="19" xfId="0" applyFont="1" applyFill="1" applyBorder="1" applyAlignment="1">
      <alignment horizontal="center" vertical="center" wrapText="1"/>
    </xf>
    <xf numFmtId="0" fontId="5" fillId="0" borderId="10" xfId="0" applyFont="1" applyBorder="1"/>
    <xf numFmtId="164" fontId="0" fillId="0" borderId="31" xfId="0" applyNumberFormat="1" applyBorder="1"/>
    <xf numFmtId="164" fontId="0" fillId="0" borderId="32" xfId="0" applyNumberFormat="1" applyBorder="1"/>
    <xf numFmtId="164" fontId="0" fillId="0" borderId="33" xfId="0" applyNumberFormat="1" applyBorder="1"/>
    <xf numFmtId="0" fontId="0" fillId="0" borderId="25" xfId="0" applyBorder="1"/>
    <xf numFmtId="0" fontId="0" fillId="0" borderId="27" xfId="0" applyBorder="1"/>
    <xf numFmtId="0" fontId="0" fillId="0" borderId="1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6" xfId="0" applyBorder="1" applyAlignment="1">
      <alignment horizontal="center"/>
    </xf>
    <xf numFmtId="3" fontId="0" fillId="0" borderId="36" xfId="0" applyNumberFormat="1" applyBorder="1"/>
    <xf numFmtId="164" fontId="0" fillId="0" borderId="13" xfId="0" applyNumberFormat="1" applyBorder="1"/>
    <xf numFmtId="164" fontId="0" fillId="0" borderId="14" xfId="0" applyNumberFormat="1" applyFill="1" applyBorder="1"/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5" fillId="0" borderId="10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19" xfId="0" applyFont="1" applyBorder="1" applyAlignment="1">
      <alignment horizontal="left" wrapText="1"/>
    </xf>
    <xf numFmtId="0" fontId="5" fillId="0" borderId="30" xfId="0" applyFont="1" applyBorder="1" applyAlignment="1">
      <alignment horizontal="left" wrapText="1"/>
    </xf>
    <xf numFmtId="0" fontId="5" fillId="0" borderId="23" xfId="0" applyFont="1" applyBorder="1" applyAlignment="1">
      <alignment horizontal="left" wrapText="1"/>
    </xf>
  </cellXfs>
  <cellStyles count="3">
    <cellStyle name="Currency" xfId="1" builtinId="4"/>
    <cellStyle name="Normal" xfId="0" builtinId="0"/>
    <cellStyle name="Normal_United Energy Financial Model Draft Decision (Original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showGridLines="0" showZeros="0" zoomScaleNormal="75" workbookViewId="0">
      <selection activeCell="Q12" sqref="Q12"/>
    </sheetView>
  </sheetViews>
  <sheetFormatPr defaultRowHeight="12.75" x14ac:dyDescent="0.2"/>
  <cols>
    <col min="1" max="1" width="23.85546875" customWidth="1"/>
    <col min="2" max="2" width="16.42578125" customWidth="1"/>
    <col min="3" max="3" width="10.28515625" customWidth="1"/>
    <col min="4" max="13" width="11.140625" customWidth="1"/>
    <col min="14" max="14" width="14.42578125" bestFit="1" customWidth="1"/>
    <col min="15" max="15" width="11.28515625" customWidth="1"/>
    <col min="16" max="16" width="9.5703125" customWidth="1"/>
    <col min="17" max="17" width="35.5703125" bestFit="1" customWidth="1"/>
  </cols>
  <sheetData>
    <row r="1" spans="1:17" s="1" customFormat="1" ht="18.75" thickBot="1" x14ac:dyDescent="0.3">
      <c r="A1" s="77" t="s">
        <v>85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9"/>
    </row>
    <row r="2" spans="1:17" ht="13.5" thickBot="1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1:17" s="36" customFormat="1" ht="54" customHeight="1" thickBot="1" x14ac:dyDescent="0.25">
      <c r="A3" s="25"/>
      <c r="B3" s="26"/>
      <c r="C3" s="26"/>
      <c r="D3" s="82" t="s">
        <v>0</v>
      </c>
      <c r="E3" s="83"/>
      <c r="F3" s="83"/>
      <c r="G3" s="83"/>
      <c r="H3" s="83"/>
      <c r="I3" s="83"/>
      <c r="J3" s="83"/>
      <c r="K3" s="83"/>
      <c r="L3" s="84"/>
      <c r="M3" s="80" t="s">
        <v>35</v>
      </c>
      <c r="N3" s="81"/>
      <c r="O3" s="27" t="s">
        <v>1</v>
      </c>
    </row>
    <row r="4" spans="1:17" s="36" customFormat="1" ht="92.25" customHeight="1" thickBot="1" x14ac:dyDescent="0.25">
      <c r="A4" s="28" t="s">
        <v>2</v>
      </c>
      <c r="B4" s="29" t="s">
        <v>3</v>
      </c>
      <c r="C4" s="62" t="s">
        <v>68</v>
      </c>
      <c r="D4" s="30" t="s">
        <v>37</v>
      </c>
      <c r="E4" s="31" t="s">
        <v>4</v>
      </c>
      <c r="F4" s="31" t="s">
        <v>5</v>
      </c>
      <c r="G4" s="31" t="s">
        <v>6</v>
      </c>
      <c r="H4" s="31" t="s">
        <v>46</v>
      </c>
      <c r="I4" s="31" t="s">
        <v>47</v>
      </c>
      <c r="J4" s="31" t="s">
        <v>7</v>
      </c>
      <c r="K4" s="31" t="s">
        <v>8</v>
      </c>
      <c r="L4" s="32" t="s">
        <v>9</v>
      </c>
      <c r="M4" s="33" t="s">
        <v>10</v>
      </c>
      <c r="N4" s="34" t="s">
        <v>11</v>
      </c>
      <c r="O4" s="35" t="s">
        <v>10</v>
      </c>
      <c r="Q4" s="50"/>
    </row>
    <row r="5" spans="1:17" ht="25.5" customHeight="1" x14ac:dyDescent="0.2">
      <c r="A5" s="44" t="s">
        <v>61</v>
      </c>
      <c r="B5" s="45" t="s">
        <v>64</v>
      </c>
      <c r="C5" s="69" t="s">
        <v>69</v>
      </c>
      <c r="D5" s="40">
        <v>5.9939999999999998</v>
      </c>
      <c r="E5" s="40">
        <v>7.39175</v>
      </c>
      <c r="F5" s="40">
        <v>4.758</v>
      </c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2">
        <v>0</v>
      </c>
      <c r="M5" s="67" t="s">
        <v>81</v>
      </c>
      <c r="N5" s="68" t="s">
        <v>15</v>
      </c>
      <c r="O5" s="47"/>
    </row>
    <row r="6" spans="1:17" ht="25.5" customHeight="1" x14ac:dyDescent="0.2">
      <c r="A6" s="37" t="s">
        <v>26</v>
      </c>
      <c r="B6" s="5" t="s">
        <v>13</v>
      </c>
      <c r="C6" s="70"/>
      <c r="D6" s="41">
        <v>12.407</v>
      </c>
      <c r="E6" s="41">
        <v>8.9039999999999999</v>
      </c>
      <c r="F6" s="41">
        <v>6.7539999999999996</v>
      </c>
      <c r="G6" s="41">
        <v>0</v>
      </c>
      <c r="H6" s="41">
        <v>0</v>
      </c>
      <c r="I6" s="41">
        <v>0</v>
      </c>
      <c r="J6" s="41">
        <v>1.544</v>
      </c>
      <c r="K6" s="41">
        <v>0</v>
      </c>
      <c r="L6" s="43">
        <v>0</v>
      </c>
      <c r="M6" s="8"/>
      <c r="N6" s="9"/>
      <c r="O6" s="7"/>
    </row>
    <row r="7" spans="1:17" ht="25.5" customHeight="1" x14ac:dyDescent="0.2">
      <c r="A7" s="37" t="s">
        <v>62</v>
      </c>
      <c r="B7" s="5" t="s">
        <v>73</v>
      </c>
      <c r="C7" s="70"/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1.417</v>
      </c>
      <c r="K7" s="41">
        <v>0</v>
      </c>
      <c r="L7" s="43">
        <v>0</v>
      </c>
      <c r="M7" s="8" t="s">
        <v>81</v>
      </c>
      <c r="N7" s="9" t="s">
        <v>82</v>
      </c>
      <c r="O7" s="11"/>
    </row>
    <row r="8" spans="1:17" ht="25.5" customHeight="1" x14ac:dyDescent="0.2">
      <c r="A8" s="37" t="s">
        <v>27</v>
      </c>
      <c r="B8" s="5" t="s">
        <v>14</v>
      </c>
      <c r="C8" s="70"/>
      <c r="D8" s="41">
        <v>0</v>
      </c>
      <c r="E8" s="41">
        <v>7.48</v>
      </c>
      <c r="F8" s="41">
        <v>5.4720000000000004</v>
      </c>
      <c r="G8" s="41">
        <v>0</v>
      </c>
      <c r="H8" s="41">
        <v>0</v>
      </c>
      <c r="I8" s="41">
        <v>0</v>
      </c>
      <c r="J8" s="41">
        <v>1.349</v>
      </c>
      <c r="K8" s="41">
        <v>0</v>
      </c>
      <c r="L8" s="43">
        <v>0</v>
      </c>
      <c r="M8" s="8"/>
      <c r="N8" s="9"/>
      <c r="O8" s="11"/>
    </row>
    <row r="9" spans="1:17" ht="25.5" customHeight="1" x14ac:dyDescent="0.2">
      <c r="A9" s="37" t="s">
        <v>50</v>
      </c>
      <c r="B9" s="5" t="s">
        <v>51</v>
      </c>
      <c r="C9" s="70"/>
      <c r="D9" s="41">
        <v>7.8230000000000004</v>
      </c>
      <c r="E9" s="41">
        <v>5.8339999999999996</v>
      </c>
      <c r="F9" s="41">
        <v>4.3230000000000004</v>
      </c>
      <c r="G9" s="41">
        <v>1.62</v>
      </c>
      <c r="H9" s="41">
        <v>0</v>
      </c>
      <c r="I9" s="41">
        <v>0</v>
      </c>
      <c r="J9" s="41">
        <v>0</v>
      </c>
      <c r="K9" s="41">
        <v>0</v>
      </c>
      <c r="L9" s="43">
        <v>0</v>
      </c>
      <c r="M9" s="8"/>
      <c r="N9" s="9"/>
      <c r="O9" s="7"/>
    </row>
    <row r="10" spans="1:17" ht="25.5" customHeight="1" x14ac:dyDescent="0.2">
      <c r="A10" s="37" t="s">
        <v>52</v>
      </c>
      <c r="B10" s="5" t="s">
        <v>53</v>
      </c>
      <c r="C10" s="70"/>
      <c r="D10" s="41">
        <v>0</v>
      </c>
      <c r="E10" s="41">
        <v>5.07</v>
      </c>
      <c r="F10" s="41">
        <v>1.2749999999999999</v>
      </c>
      <c r="G10" s="41">
        <v>0</v>
      </c>
      <c r="H10" s="41">
        <v>0</v>
      </c>
      <c r="I10" s="41">
        <v>0</v>
      </c>
      <c r="J10" s="41">
        <v>1.252</v>
      </c>
      <c r="K10" s="41">
        <v>0</v>
      </c>
      <c r="L10" s="43">
        <v>63.709000000000003</v>
      </c>
      <c r="M10" s="8"/>
      <c r="N10" s="9"/>
      <c r="O10" s="7"/>
    </row>
    <row r="11" spans="1:17" ht="25.5" customHeight="1" x14ac:dyDescent="0.2">
      <c r="A11" s="37" t="s">
        <v>63</v>
      </c>
      <c r="B11" s="5" t="s">
        <v>65</v>
      </c>
      <c r="C11" s="70" t="s">
        <v>69</v>
      </c>
      <c r="D11" s="41">
        <v>11.603999999999999</v>
      </c>
      <c r="E11" s="74">
        <v>10.199999999999999</v>
      </c>
      <c r="F11" s="41">
        <v>6.3639999999999999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3">
        <v>0</v>
      </c>
      <c r="M11" s="8" t="s">
        <v>81</v>
      </c>
      <c r="N11" s="9" t="s">
        <v>58</v>
      </c>
      <c r="O11" s="7"/>
    </row>
    <row r="12" spans="1:17" ht="25.5" customHeight="1" x14ac:dyDescent="0.2">
      <c r="A12" s="37" t="s">
        <v>28</v>
      </c>
      <c r="B12" s="5" t="s">
        <v>40</v>
      </c>
      <c r="C12" s="70"/>
      <c r="D12" s="41">
        <v>16.661000000000001</v>
      </c>
      <c r="E12" s="41">
        <v>8.0909999999999993</v>
      </c>
      <c r="F12" s="41">
        <v>6.0629999999999997</v>
      </c>
      <c r="G12" s="41">
        <v>0</v>
      </c>
      <c r="H12" s="41">
        <v>0</v>
      </c>
      <c r="I12" s="41">
        <v>0</v>
      </c>
      <c r="J12" s="41">
        <v>1.51</v>
      </c>
      <c r="K12" s="41">
        <v>0</v>
      </c>
      <c r="L12" s="43">
        <v>0</v>
      </c>
      <c r="M12" s="8"/>
      <c r="N12" s="9"/>
      <c r="O12" s="7"/>
    </row>
    <row r="13" spans="1:17" ht="25.5" customHeight="1" x14ac:dyDescent="0.2">
      <c r="A13" s="37" t="s">
        <v>29</v>
      </c>
      <c r="B13" s="5" t="s">
        <v>41</v>
      </c>
      <c r="C13" s="70"/>
      <c r="D13" s="41">
        <v>17.895</v>
      </c>
      <c r="E13" s="41">
        <v>7.7690000000000001</v>
      </c>
      <c r="F13" s="74">
        <v>6.016</v>
      </c>
      <c r="G13" s="41">
        <v>0</v>
      </c>
      <c r="H13" s="41">
        <v>0</v>
      </c>
      <c r="I13" s="41">
        <v>0</v>
      </c>
      <c r="J13" s="41">
        <v>1.417</v>
      </c>
      <c r="K13" s="41">
        <v>0</v>
      </c>
      <c r="L13" s="43">
        <v>0</v>
      </c>
      <c r="M13" s="8"/>
      <c r="N13" s="9"/>
      <c r="O13" s="7"/>
    </row>
    <row r="14" spans="1:17" ht="25.5" customHeight="1" x14ac:dyDescent="0.2">
      <c r="A14" s="37" t="s">
        <v>39</v>
      </c>
      <c r="B14" s="5" t="s">
        <v>38</v>
      </c>
      <c r="C14" s="70"/>
      <c r="D14" s="41">
        <v>0</v>
      </c>
      <c r="E14" s="41">
        <v>7.4560000000000004</v>
      </c>
      <c r="F14" s="41">
        <v>4.3689999999999998</v>
      </c>
      <c r="G14" s="41">
        <v>0</v>
      </c>
      <c r="H14" s="41">
        <v>0</v>
      </c>
      <c r="I14" s="41">
        <v>0</v>
      </c>
      <c r="J14" s="41">
        <v>1.736</v>
      </c>
      <c r="K14" s="41">
        <v>0</v>
      </c>
      <c r="L14" s="43">
        <v>35.703000000000003</v>
      </c>
      <c r="M14" s="8"/>
      <c r="N14" s="9"/>
      <c r="O14" s="7"/>
    </row>
    <row r="15" spans="1:17" ht="25.5" customHeight="1" x14ac:dyDescent="0.2">
      <c r="A15" s="37" t="s">
        <v>16</v>
      </c>
      <c r="B15" s="5" t="s">
        <v>59</v>
      </c>
      <c r="C15" s="70"/>
      <c r="D15" s="41">
        <v>0</v>
      </c>
      <c r="E15" s="41">
        <v>6.6760000000000002</v>
      </c>
      <c r="F15" s="41">
        <v>5.133</v>
      </c>
      <c r="G15" s="41">
        <v>0</v>
      </c>
      <c r="H15" s="41">
        <v>0</v>
      </c>
      <c r="I15" s="41">
        <v>0</v>
      </c>
      <c r="J15" s="41">
        <v>1.5089999999999999</v>
      </c>
      <c r="K15" s="41">
        <v>0</v>
      </c>
      <c r="L15" s="43">
        <v>58.755000000000003</v>
      </c>
      <c r="M15" s="8"/>
      <c r="N15" s="9"/>
      <c r="O15" s="7"/>
    </row>
    <row r="16" spans="1:17" ht="25.5" customHeight="1" x14ac:dyDescent="0.2">
      <c r="A16" s="37" t="s">
        <v>30</v>
      </c>
      <c r="B16" s="5" t="s">
        <v>17</v>
      </c>
      <c r="C16" s="70"/>
      <c r="D16" s="41">
        <v>11.548999999999999</v>
      </c>
      <c r="E16" s="41">
        <v>5.2889999999999997</v>
      </c>
      <c r="F16" s="41">
        <v>4.173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3">
        <v>0</v>
      </c>
      <c r="M16" s="8"/>
      <c r="N16" s="9"/>
      <c r="O16" s="7"/>
    </row>
    <row r="17" spans="1:15" ht="25.5" customHeight="1" x14ac:dyDescent="0.2">
      <c r="A17" s="37" t="s">
        <v>31</v>
      </c>
      <c r="B17" s="5" t="s">
        <v>18</v>
      </c>
      <c r="C17" s="70"/>
      <c r="D17" s="41">
        <v>16.658999999999999</v>
      </c>
      <c r="E17" s="41">
        <v>8.2789999999999999</v>
      </c>
      <c r="F17" s="41">
        <v>6.5819999999999999</v>
      </c>
      <c r="G17" s="41">
        <v>0</v>
      </c>
      <c r="H17" s="41">
        <v>0</v>
      </c>
      <c r="I17" s="41">
        <v>0</v>
      </c>
      <c r="J17" s="41">
        <v>1.5760000000000001</v>
      </c>
      <c r="K17" s="41">
        <v>0</v>
      </c>
      <c r="L17" s="43">
        <v>0</v>
      </c>
      <c r="M17" s="8"/>
      <c r="N17" s="9"/>
      <c r="O17" s="7"/>
    </row>
    <row r="18" spans="1:15" ht="25.5" customHeight="1" x14ac:dyDescent="0.2">
      <c r="A18" s="37" t="s">
        <v>32</v>
      </c>
      <c r="B18" s="5" t="s">
        <v>19</v>
      </c>
      <c r="C18" s="70"/>
      <c r="D18" s="41">
        <v>0</v>
      </c>
      <c r="E18" s="41">
        <v>1.1910000000000001</v>
      </c>
      <c r="F18" s="41">
        <v>1.0089999999999999</v>
      </c>
      <c r="G18" s="41">
        <v>0</v>
      </c>
      <c r="H18" s="41">
        <v>0</v>
      </c>
      <c r="I18" s="41">
        <v>0</v>
      </c>
      <c r="J18" s="41">
        <v>0.999</v>
      </c>
      <c r="K18" s="41">
        <v>12.019</v>
      </c>
      <c r="L18" s="43">
        <v>17.928999999999998</v>
      </c>
      <c r="M18" s="8" t="s">
        <v>20</v>
      </c>
      <c r="N18" s="9" t="s">
        <v>21</v>
      </c>
      <c r="O18" s="7">
        <v>150</v>
      </c>
    </row>
    <row r="19" spans="1:15" ht="25.5" customHeight="1" x14ac:dyDescent="0.2">
      <c r="A19" s="37" t="s">
        <v>54</v>
      </c>
      <c r="B19" s="5" t="s">
        <v>55</v>
      </c>
      <c r="C19" s="70"/>
      <c r="D19" s="41">
        <v>0</v>
      </c>
      <c r="E19" s="41">
        <v>1.0389999999999999</v>
      </c>
      <c r="F19" s="41">
        <v>0.86</v>
      </c>
      <c r="G19" s="41">
        <v>0</v>
      </c>
      <c r="H19" s="41">
        <v>0</v>
      </c>
      <c r="I19" s="41">
        <v>0</v>
      </c>
      <c r="J19" s="41">
        <v>0.85299999999999998</v>
      </c>
      <c r="K19" s="41">
        <v>11.959</v>
      </c>
      <c r="L19" s="43">
        <v>28.21</v>
      </c>
      <c r="M19" s="8"/>
      <c r="N19" s="9"/>
      <c r="O19" s="7">
        <v>150</v>
      </c>
    </row>
    <row r="20" spans="1:15" ht="25.5" customHeight="1" x14ac:dyDescent="0.2">
      <c r="A20" s="37" t="s">
        <v>33</v>
      </c>
      <c r="B20" s="5" t="s">
        <v>22</v>
      </c>
      <c r="C20" s="70"/>
      <c r="D20" s="41">
        <v>0</v>
      </c>
      <c r="E20" s="41">
        <v>0.71699999999999997</v>
      </c>
      <c r="F20" s="41">
        <v>0.63400000000000001</v>
      </c>
      <c r="G20" s="41">
        <v>0</v>
      </c>
      <c r="H20" s="41">
        <v>0</v>
      </c>
      <c r="I20" s="41">
        <v>0</v>
      </c>
      <c r="J20" s="41">
        <v>0.623</v>
      </c>
      <c r="K20" s="41">
        <v>7.3109999999999999</v>
      </c>
      <c r="L20" s="43">
        <v>10.039999999999999</v>
      </c>
      <c r="M20" s="8" t="s">
        <v>20</v>
      </c>
      <c r="N20" s="9" t="s">
        <v>21</v>
      </c>
      <c r="O20" s="7">
        <v>1150</v>
      </c>
    </row>
    <row r="21" spans="1:15" ht="25.5" customHeight="1" x14ac:dyDescent="0.2">
      <c r="A21" s="37" t="s">
        <v>60</v>
      </c>
      <c r="B21" s="5" t="s">
        <v>56</v>
      </c>
      <c r="C21" s="70"/>
      <c r="D21" s="41">
        <v>0</v>
      </c>
      <c r="E21" s="41">
        <v>0.74199999999999999</v>
      </c>
      <c r="F21" s="41">
        <v>0.61399999999999999</v>
      </c>
      <c r="G21" s="41">
        <v>0</v>
      </c>
      <c r="H21" s="41">
        <v>0</v>
      </c>
      <c r="I21" s="41">
        <v>0</v>
      </c>
      <c r="J21" s="41">
        <v>0.60699999999999998</v>
      </c>
      <c r="K21" s="41">
        <v>8.4320000000000004</v>
      </c>
      <c r="L21" s="43">
        <v>20.417000000000002</v>
      </c>
      <c r="M21" s="8"/>
      <c r="N21" s="9"/>
      <c r="O21" s="7">
        <v>1150</v>
      </c>
    </row>
    <row r="22" spans="1:15" ht="25.5" customHeight="1" x14ac:dyDescent="0.2">
      <c r="A22" s="37" t="s">
        <v>34</v>
      </c>
      <c r="B22" s="5" t="s">
        <v>57</v>
      </c>
      <c r="C22" s="70"/>
      <c r="D22" s="41">
        <v>0</v>
      </c>
      <c r="E22" s="41">
        <v>0.40899999999999997</v>
      </c>
      <c r="F22" s="41">
        <v>0.318</v>
      </c>
      <c r="G22" s="41">
        <v>0</v>
      </c>
      <c r="H22" s="41">
        <v>0</v>
      </c>
      <c r="I22" s="41">
        <v>0</v>
      </c>
      <c r="J22" s="41">
        <v>0.27600000000000002</v>
      </c>
      <c r="K22" s="41">
        <v>0.71499999999999997</v>
      </c>
      <c r="L22" s="43">
        <v>1.0489999999999999</v>
      </c>
      <c r="M22" s="8"/>
      <c r="N22" s="9"/>
      <c r="O22" s="7">
        <v>11100</v>
      </c>
    </row>
    <row r="23" spans="1:15" ht="25.5" customHeight="1" x14ac:dyDescent="0.2">
      <c r="A23" s="37" t="s">
        <v>44</v>
      </c>
      <c r="B23" s="5" t="s">
        <v>42</v>
      </c>
      <c r="C23" s="70" t="s">
        <v>69</v>
      </c>
      <c r="D23" s="41">
        <v>5.7789999999999999</v>
      </c>
      <c r="E23" s="41">
        <v>13.891</v>
      </c>
      <c r="F23" s="41">
        <v>8.1859999999999999</v>
      </c>
      <c r="G23" s="41">
        <v>0</v>
      </c>
      <c r="H23" s="41">
        <v>3.915</v>
      </c>
      <c r="I23" s="41">
        <v>2.8839999999999999</v>
      </c>
      <c r="J23" s="41">
        <v>2.6789999999999998</v>
      </c>
      <c r="K23" s="41">
        <v>0</v>
      </c>
      <c r="L23" s="43">
        <v>0</v>
      </c>
      <c r="M23" s="8" t="s">
        <v>81</v>
      </c>
      <c r="N23" s="9" t="s">
        <v>15</v>
      </c>
      <c r="O23" s="7"/>
    </row>
    <row r="24" spans="1:15" ht="25.5" customHeight="1" x14ac:dyDescent="0.2">
      <c r="A24" s="37" t="s">
        <v>45</v>
      </c>
      <c r="B24" s="5" t="s">
        <v>43</v>
      </c>
      <c r="C24" s="70" t="s">
        <v>69</v>
      </c>
      <c r="D24" s="41">
        <v>0</v>
      </c>
      <c r="E24" s="41">
        <v>7.6589999999999998</v>
      </c>
      <c r="F24" s="41">
        <v>4.6529999999999996</v>
      </c>
      <c r="G24" s="41">
        <v>0</v>
      </c>
      <c r="H24" s="41">
        <v>0</v>
      </c>
      <c r="I24" s="41">
        <v>0</v>
      </c>
      <c r="J24" s="41">
        <v>2.2469999999999999</v>
      </c>
      <c r="K24" s="41">
        <v>0</v>
      </c>
      <c r="L24" s="43">
        <v>33.26</v>
      </c>
      <c r="M24" s="8" t="s">
        <v>81</v>
      </c>
      <c r="N24" s="9" t="s">
        <v>58</v>
      </c>
      <c r="O24" s="7"/>
    </row>
    <row r="25" spans="1:15" ht="25.5" customHeight="1" x14ac:dyDescent="0.2">
      <c r="A25" s="37" t="s">
        <v>71</v>
      </c>
      <c r="B25" s="5" t="s">
        <v>70</v>
      </c>
      <c r="C25" s="70" t="s">
        <v>78</v>
      </c>
      <c r="D25" s="41">
        <v>5.9939999999999998</v>
      </c>
      <c r="E25" s="41">
        <v>15.662000000000001</v>
      </c>
      <c r="F25" s="41">
        <v>9.734</v>
      </c>
      <c r="G25" s="41">
        <v>0</v>
      </c>
      <c r="H25" s="41">
        <v>4.8550000000000004</v>
      </c>
      <c r="I25" s="41">
        <v>3.9</v>
      </c>
      <c r="J25" s="41">
        <v>3.71</v>
      </c>
      <c r="K25" s="41">
        <v>0</v>
      </c>
      <c r="L25" s="43">
        <v>0</v>
      </c>
      <c r="M25" s="8" t="s">
        <v>81</v>
      </c>
      <c r="N25" s="9" t="s">
        <v>15</v>
      </c>
      <c r="O25" s="7"/>
    </row>
    <row r="26" spans="1:15" ht="25.5" customHeight="1" thickBot="1" x14ac:dyDescent="0.25">
      <c r="A26" s="37" t="s">
        <v>84</v>
      </c>
      <c r="B26" s="5" t="s">
        <v>77</v>
      </c>
      <c r="C26" s="71" t="s">
        <v>69</v>
      </c>
      <c r="D26" s="65">
        <v>5.9939999999999998</v>
      </c>
      <c r="E26" s="65">
        <v>14.305999999999999</v>
      </c>
      <c r="F26" s="65">
        <v>8.2119999999999997</v>
      </c>
      <c r="G26" s="65">
        <v>0</v>
      </c>
      <c r="H26" s="65">
        <v>3.8849999999999998</v>
      </c>
      <c r="I26" s="65">
        <v>3.8849999999999998</v>
      </c>
      <c r="J26" s="65">
        <v>3.294</v>
      </c>
      <c r="K26" s="65">
        <v>0</v>
      </c>
      <c r="L26" s="66">
        <v>0</v>
      </c>
      <c r="M26" s="75" t="s">
        <v>12</v>
      </c>
      <c r="N26" s="76"/>
      <c r="O26" s="72"/>
    </row>
    <row r="27" spans="1:15" x14ac:dyDescent="0.2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</row>
    <row r="28" spans="1:15" x14ac:dyDescent="0.2">
      <c r="A28" s="13" t="s">
        <v>72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5"/>
    </row>
    <row r="29" spans="1:15" x14ac:dyDescent="0.2">
      <c r="A29" s="13" t="s">
        <v>95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5"/>
    </row>
    <row r="30" spans="1:15" x14ac:dyDescent="0.2">
      <c r="A30" s="13" t="s">
        <v>79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5"/>
    </row>
    <row r="31" spans="1:15" x14ac:dyDescent="0.2">
      <c r="A31" s="13" t="s">
        <v>80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5"/>
    </row>
    <row r="32" spans="1:15" x14ac:dyDescent="0.2">
      <c r="A32" s="63" t="s">
        <v>74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5"/>
    </row>
    <row r="33" spans="1:15" ht="13.5" thickBot="1" x14ac:dyDescent="0.25">
      <c r="A33" s="52" t="s">
        <v>75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</row>
    <row r="34" spans="1:15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</sheetData>
  <mergeCells count="4">
    <mergeCell ref="M26:N26"/>
    <mergeCell ref="A1:O1"/>
    <mergeCell ref="M3:N3"/>
    <mergeCell ref="D3:L3"/>
  </mergeCells>
  <phoneticPr fontId="0" type="noConversion"/>
  <pageMargins left="0.74803149606299213" right="0.74803149606299213" top="0.39370078740157483" bottom="0.11811023622047245" header="0.11811023622047245" footer="0.11811023622047245"/>
  <pageSetup paperSize="9" scale="6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4" sqref="B4"/>
    </sheetView>
  </sheetViews>
  <sheetFormatPr defaultRowHeight="12.75" x14ac:dyDescent="0.2"/>
  <cols>
    <col min="1" max="1" width="61.140625" customWidth="1"/>
    <col min="2" max="2" width="19.28515625" customWidth="1"/>
  </cols>
  <sheetData>
    <row r="1" spans="1:2" ht="18" x14ac:dyDescent="0.25">
      <c r="A1" s="22" t="s">
        <v>94</v>
      </c>
    </row>
    <row r="2" spans="1:2" ht="15.75" x14ac:dyDescent="0.25">
      <c r="A2" s="19"/>
    </row>
    <row r="3" spans="1:2" x14ac:dyDescent="0.2">
      <c r="A3" s="23" t="s">
        <v>23</v>
      </c>
      <c r="B3" s="24" t="s">
        <v>24</v>
      </c>
    </row>
    <row r="4" spans="1:2" x14ac:dyDescent="0.2">
      <c r="A4" s="48" t="s">
        <v>25</v>
      </c>
      <c r="B4" s="49">
        <f>ROUND(+'Prescribed Ex GST'!B5*1.1,3)</f>
        <v>1.3540000000000001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H14" sqref="H14"/>
    </sheetView>
  </sheetViews>
  <sheetFormatPr defaultRowHeight="12.75" x14ac:dyDescent="0.2"/>
  <cols>
    <col min="1" max="1" width="30.28515625" customWidth="1"/>
    <col min="2" max="2" width="29.140625" customWidth="1"/>
    <col min="3" max="3" width="27.7109375" customWidth="1"/>
    <col min="4" max="4" width="8.85546875" customWidth="1"/>
  </cols>
  <sheetData>
    <row r="1" spans="1:3" s="1" customFormat="1" ht="18.75" thickBot="1" x14ac:dyDescent="0.3">
      <c r="A1" s="85" t="s">
        <v>97</v>
      </c>
      <c r="B1" s="86"/>
      <c r="C1" s="86"/>
    </row>
    <row r="2" spans="1:3" s="36" customFormat="1" ht="92.25" customHeight="1" thickBot="1" x14ac:dyDescent="0.25">
      <c r="A2" s="55" t="s">
        <v>66</v>
      </c>
      <c r="B2" s="55" t="s">
        <v>67</v>
      </c>
      <c r="C2" s="27" t="s">
        <v>83</v>
      </c>
    </row>
    <row r="3" spans="1:3" ht="25.5" customHeight="1" thickBot="1" x14ac:dyDescent="0.25">
      <c r="A3" s="44" t="s">
        <v>61</v>
      </c>
      <c r="B3" s="45" t="s">
        <v>64</v>
      </c>
      <c r="C3" s="39">
        <v>0.42399999999999999</v>
      </c>
    </row>
    <row r="4" spans="1:3" ht="25.5" customHeight="1" x14ac:dyDescent="0.2">
      <c r="A4" s="37" t="s">
        <v>26</v>
      </c>
      <c r="B4" s="5" t="s">
        <v>13</v>
      </c>
      <c r="C4" s="39">
        <v>0.42399999999999999</v>
      </c>
    </row>
    <row r="5" spans="1:3" ht="25.5" customHeight="1" x14ac:dyDescent="0.2">
      <c r="A5" s="37" t="s">
        <v>48</v>
      </c>
      <c r="B5" s="5" t="s">
        <v>49</v>
      </c>
      <c r="C5" s="6"/>
    </row>
    <row r="6" spans="1:3" ht="25.5" customHeight="1" x14ac:dyDescent="0.2">
      <c r="A6" s="37" t="s">
        <v>27</v>
      </c>
      <c r="B6" s="5" t="s">
        <v>14</v>
      </c>
      <c r="C6" s="6"/>
    </row>
    <row r="7" spans="1:3" ht="25.5" customHeight="1" x14ac:dyDescent="0.2">
      <c r="A7" s="37" t="s">
        <v>50</v>
      </c>
      <c r="B7" s="5" t="s">
        <v>51</v>
      </c>
      <c r="C7" s="56">
        <v>0.42399999999999999</v>
      </c>
    </row>
    <row r="8" spans="1:3" ht="25.5" customHeight="1" x14ac:dyDescent="0.2">
      <c r="A8" s="37" t="s">
        <v>52</v>
      </c>
      <c r="B8" s="5" t="s">
        <v>53</v>
      </c>
      <c r="C8" s="56">
        <v>0.42399999999999999</v>
      </c>
    </row>
    <row r="9" spans="1:3" ht="25.5" customHeight="1" x14ac:dyDescent="0.2">
      <c r="A9" s="37" t="s">
        <v>63</v>
      </c>
      <c r="B9" s="5" t="s">
        <v>65</v>
      </c>
      <c r="C9" s="56">
        <v>0.42399999999999999</v>
      </c>
    </row>
    <row r="10" spans="1:3" ht="25.5" customHeight="1" x14ac:dyDescent="0.2">
      <c r="A10" s="37" t="s">
        <v>28</v>
      </c>
      <c r="B10" s="5" t="s">
        <v>40</v>
      </c>
      <c r="C10" s="56">
        <v>0.42399999999999999</v>
      </c>
    </row>
    <row r="11" spans="1:3" ht="25.5" customHeight="1" x14ac:dyDescent="0.2">
      <c r="A11" s="37" t="s">
        <v>29</v>
      </c>
      <c r="B11" s="5" t="s">
        <v>41</v>
      </c>
      <c r="C11" s="56">
        <v>0.42399999999999999</v>
      </c>
    </row>
    <row r="12" spans="1:3" ht="25.5" customHeight="1" x14ac:dyDescent="0.2">
      <c r="A12" s="37" t="s">
        <v>39</v>
      </c>
      <c r="B12" s="5" t="s">
        <v>38</v>
      </c>
      <c r="C12" s="56">
        <v>0.42399999999999999</v>
      </c>
    </row>
    <row r="13" spans="1:3" ht="25.5" customHeight="1" x14ac:dyDescent="0.2">
      <c r="A13" s="37" t="s">
        <v>16</v>
      </c>
      <c r="B13" s="5" t="s">
        <v>59</v>
      </c>
      <c r="C13" s="56">
        <v>0.42399999999999999</v>
      </c>
    </row>
    <row r="14" spans="1:3" ht="25.5" customHeight="1" x14ac:dyDescent="0.2">
      <c r="A14" s="37" t="s">
        <v>30</v>
      </c>
      <c r="B14" s="5" t="s">
        <v>17</v>
      </c>
      <c r="C14" s="56">
        <v>0.42399999999999999</v>
      </c>
    </row>
    <row r="15" spans="1:3" ht="25.5" customHeight="1" x14ac:dyDescent="0.2">
      <c r="A15" s="37" t="s">
        <v>31</v>
      </c>
      <c r="B15" s="5" t="s">
        <v>18</v>
      </c>
      <c r="C15" s="56">
        <v>0.42399999999999999</v>
      </c>
    </row>
    <row r="16" spans="1:3" ht="25.5" customHeight="1" x14ac:dyDescent="0.2">
      <c r="A16" s="37" t="s">
        <v>32</v>
      </c>
      <c r="B16" s="5" t="s">
        <v>19</v>
      </c>
      <c r="C16" s="56">
        <v>0.42399999999999999</v>
      </c>
    </row>
    <row r="17" spans="1:3" ht="25.5" customHeight="1" x14ac:dyDescent="0.2">
      <c r="A17" s="37" t="s">
        <v>54</v>
      </c>
      <c r="B17" s="5" t="s">
        <v>55</v>
      </c>
      <c r="C17" s="56">
        <v>0.42399999999999999</v>
      </c>
    </row>
    <row r="18" spans="1:3" ht="25.5" customHeight="1" x14ac:dyDescent="0.2">
      <c r="A18" s="37" t="s">
        <v>33</v>
      </c>
      <c r="B18" s="5" t="s">
        <v>22</v>
      </c>
      <c r="C18" s="56">
        <v>0.42399999999999999</v>
      </c>
    </row>
    <row r="19" spans="1:3" ht="25.5" customHeight="1" x14ac:dyDescent="0.2">
      <c r="A19" s="37" t="s">
        <v>60</v>
      </c>
      <c r="B19" s="5" t="s">
        <v>56</v>
      </c>
      <c r="C19" s="56">
        <v>0.42399999999999999</v>
      </c>
    </row>
    <row r="20" spans="1:3" ht="25.5" customHeight="1" x14ac:dyDescent="0.2">
      <c r="A20" s="37" t="s">
        <v>34</v>
      </c>
      <c r="B20" s="5" t="s">
        <v>57</v>
      </c>
      <c r="C20" s="56">
        <v>0.42399999999999999</v>
      </c>
    </row>
    <row r="21" spans="1:3" ht="25.5" customHeight="1" x14ac:dyDescent="0.2">
      <c r="A21" s="37" t="s">
        <v>44</v>
      </c>
      <c r="B21" s="5" t="s">
        <v>42</v>
      </c>
      <c r="C21" s="56">
        <v>0.42399999999999999</v>
      </c>
    </row>
    <row r="22" spans="1:3" ht="25.5" customHeight="1" x14ac:dyDescent="0.2">
      <c r="A22" s="37" t="s">
        <v>45</v>
      </c>
      <c r="B22" s="5" t="s">
        <v>43</v>
      </c>
      <c r="C22" s="56">
        <v>0.42399999999999999</v>
      </c>
    </row>
    <row r="23" spans="1:3" ht="25.5" customHeight="1" x14ac:dyDescent="0.2">
      <c r="A23" s="37" t="s">
        <v>71</v>
      </c>
      <c r="B23" s="5" t="s">
        <v>70</v>
      </c>
      <c r="C23" s="56">
        <v>0.42399999999999999</v>
      </c>
    </row>
    <row r="24" spans="1:3" ht="25.5" customHeight="1" thickBot="1" x14ac:dyDescent="0.25">
      <c r="A24" s="37" t="s">
        <v>76</v>
      </c>
      <c r="B24" s="5" t="s">
        <v>77</v>
      </c>
      <c r="C24" s="56">
        <v>0.42399999999999999</v>
      </c>
    </row>
    <row r="25" spans="1:3" x14ac:dyDescent="0.2">
      <c r="A25" s="57"/>
      <c r="B25" s="58"/>
      <c r="C25" s="59"/>
    </row>
    <row r="26" spans="1:3" x14ac:dyDescent="0.2">
      <c r="A26" s="13" t="s">
        <v>72</v>
      </c>
      <c r="B26" s="60"/>
      <c r="C26" s="61"/>
    </row>
    <row r="27" spans="1:3" x14ac:dyDescent="0.2">
      <c r="A27" s="13"/>
      <c r="B27" s="60"/>
      <c r="C27" s="61"/>
    </row>
    <row r="28" spans="1:3" x14ac:dyDescent="0.2">
      <c r="A28" s="13"/>
      <c r="B28" s="60"/>
      <c r="C28" s="61"/>
    </row>
    <row r="29" spans="1:3" ht="25.9" customHeight="1" x14ac:dyDescent="0.2">
      <c r="A29" s="87"/>
      <c r="B29" s="88"/>
      <c r="C29" s="89"/>
    </row>
    <row r="30" spans="1:3" ht="26.45" customHeight="1" thickBot="1" x14ac:dyDescent="0.25">
      <c r="A30" s="90"/>
      <c r="B30" s="91"/>
      <c r="C30" s="92"/>
    </row>
    <row r="31" spans="1:3" x14ac:dyDescent="0.2">
      <c r="C31" s="14"/>
    </row>
    <row r="32" spans="1:3" x14ac:dyDescent="0.2">
      <c r="C32" s="14"/>
    </row>
    <row r="33" spans="3:3" x14ac:dyDescent="0.2">
      <c r="C33" s="18"/>
    </row>
    <row r="34" spans="3:3" x14ac:dyDescent="0.2">
      <c r="C34" s="14"/>
    </row>
    <row r="35" spans="3:3" x14ac:dyDescent="0.2">
      <c r="C35" s="14"/>
    </row>
    <row r="36" spans="3:3" x14ac:dyDescent="0.2">
      <c r="C36" s="14"/>
    </row>
    <row r="37" spans="3:3" x14ac:dyDescent="0.2">
      <c r="C37" s="14"/>
    </row>
    <row r="38" spans="3:3" x14ac:dyDescent="0.2">
      <c r="C38" s="14"/>
    </row>
    <row r="39" spans="3:3" x14ac:dyDescent="0.2">
      <c r="C39" s="14"/>
    </row>
    <row r="40" spans="3:3" x14ac:dyDescent="0.2">
      <c r="C40" s="14"/>
    </row>
  </sheetData>
  <mergeCells count="3">
    <mergeCell ref="A1:C1"/>
    <mergeCell ref="A29:C29"/>
    <mergeCell ref="A30:C3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workbookViewId="0">
      <selection activeCell="E5" sqref="E5"/>
    </sheetView>
  </sheetViews>
  <sheetFormatPr defaultRowHeight="12.75" x14ac:dyDescent="0.2"/>
  <cols>
    <col min="1" max="1" width="30.28515625" customWidth="1"/>
    <col min="2" max="2" width="29.140625" customWidth="1"/>
    <col min="3" max="3" width="27.7109375" customWidth="1"/>
    <col min="4" max="4" width="8.85546875" customWidth="1"/>
  </cols>
  <sheetData>
    <row r="1" spans="1:3" s="1" customFormat="1" ht="18.75" thickBot="1" x14ac:dyDescent="0.3">
      <c r="A1" s="85" t="s">
        <v>96</v>
      </c>
      <c r="B1" s="86"/>
      <c r="C1" s="86"/>
    </row>
    <row r="2" spans="1:3" s="36" customFormat="1" ht="92.25" customHeight="1" thickBot="1" x14ac:dyDescent="0.25">
      <c r="A2" s="55" t="s">
        <v>66</v>
      </c>
      <c r="B2" s="55" t="s">
        <v>67</v>
      </c>
      <c r="C2" s="27" t="s">
        <v>83</v>
      </c>
    </row>
    <row r="3" spans="1:3" ht="25.5" customHeight="1" thickBot="1" x14ac:dyDescent="0.25">
      <c r="A3" s="44" t="s">
        <v>61</v>
      </c>
      <c r="B3" s="45" t="s">
        <v>64</v>
      </c>
      <c r="C3" s="39">
        <f>+ROUND('Pass Through (F) Ex GST'!C3*1.1,3)</f>
        <v>0.46600000000000003</v>
      </c>
    </row>
    <row r="4" spans="1:3" ht="25.5" customHeight="1" thickBot="1" x14ac:dyDescent="0.25">
      <c r="A4" s="37" t="s">
        <v>26</v>
      </c>
      <c r="B4" s="5" t="s">
        <v>13</v>
      </c>
      <c r="C4" s="39">
        <f>+ROUND('Pass Through (F) Ex GST'!C4*1.1,3)</f>
        <v>0.46600000000000003</v>
      </c>
    </row>
    <row r="5" spans="1:3" ht="25.5" customHeight="1" thickBot="1" x14ac:dyDescent="0.25">
      <c r="A5" s="37" t="s">
        <v>48</v>
      </c>
      <c r="B5" s="5" t="s">
        <v>49</v>
      </c>
      <c r="C5" s="39">
        <f>+ROUND('Pass Through (F) Ex GST'!C5*1.1,3)</f>
        <v>0</v>
      </c>
    </row>
    <row r="6" spans="1:3" ht="25.5" customHeight="1" thickBot="1" x14ac:dyDescent="0.25">
      <c r="A6" s="37" t="s">
        <v>27</v>
      </c>
      <c r="B6" s="5" t="s">
        <v>14</v>
      </c>
      <c r="C6" s="39">
        <f>+ROUND('Pass Through (F) Ex GST'!C6*1.1,3)</f>
        <v>0</v>
      </c>
    </row>
    <row r="7" spans="1:3" ht="25.5" customHeight="1" thickBot="1" x14ac:dyDescent="0.25">
      <c r="A7" s="37" t="s">
        <v>50</v>
      </c>
      <c r="B7" s="5" t="s">
        <v>51</v>
      </c>
      <c r="C7" s="39">
        <f>+ROUND('Pass Through (F) Ex GST'!C7*1.1,3)</f>
        <v>0.46600000000000003</v>
      </c>
    </row>
    <row r="8" spans="1:3" ht="25.5" customHeight="1" thickBot="1" x14ac:dyDescent="0.25">
      <c r="A8" s="37" t="s">
        <v>52</v>
      </c>
      <c r="B8" s="5" t="s">
        <v>53</v>
      </c>
      <c r="C8" s="39">
        <f>+ROUND('Pass Through (F) Ex GST'!C8*1.1,3)</f>
        <v>0.46600000000000003</v>
      </c>
    </row>
    <row r="9" spans="1:3" ht="25.5" customHeight="1" thickBot="1" x14ac:dyDescent="0.25">
      <c r="A9" s="37" t="s">
        <v>63</v>
      </c>
      <c r="B9" s="5" t="s">
        <v>65</v>
      </c>
      <c r="C9" s="39">
        <f>+ROUND('Pass Through (F) Ex GST'!C9*1.1,3)</f>
        <v>0.46600000000000003</v>
      </c>
    </row>
    <row r="10" spans="1:3" ht="25.5" customHeight="1" thickBot="1" x14ac:dyDescent="0.25">
      <c r="A10" s="37" t="s">
        <v>28</v>
      </c>
      <c r="B10" s="5" t="s">
        <v>40</v>
      </c>
      <c r="C10" s="39">
        <f>+ROUND('Pass Through (F) Ex GST'!C10*1.1,3)</f>
        <v>0.46600000000000003</v>
      </c>
    </row>
    <row r="11" spans="1:3" ht="25.5" customHeight="1" thickBot="1" x14ac:dyDescent="0.25">
      <c r="A11" s="37" t="s">
        <v>29</v>
      </c>
      <c r="B11" s="5" t="s">
        <v>41</v>
      </c>
      <c r="C11" s="39">
        <f>+ROUND('Pass Through (F) Ex GST'!C11*1.1,3)</f>
        <v>0.46600000000000003</v>
      </c>
    </row>
    <row r="12" spans="1:3" ht="25.5" customHeight="1" thickBot="1" x14ac:dyDescent="0.25">
      <c r="A12" s="37" t="s">
        <v>39</v>
      </c>
      <c r="B12" s="5" t="s">
        <v>38</v>
      </c>
      <c r="C12" s="39">
        <f>+ROUND('Pass Through (F) Ex GST'!C12*1.1,3)</f>
        <v>0.46600000000000003</v>
      </c>
    </row>
    <row r="13" spans="1:3" ht="25.5" customHeight="1" thickBot="1" x14ac:dyDescent="0.25">
      <c r="A13" s="37" t="s">
        <v>16</v>
      </c>
      <c r="B13" s="5" t="s">
        <v>59</v>
      </c>
      <c r="C13" s="39">
        <f>+ROUND('Pass Through (F) Ex GST'!C13*1.1,3)</f>
        <v>0.46600000000000003</v>
      </c>
    </row>
    <row r="14" spans="1:3" ht="25.5" customHeight="1" thickBot="1" x14ac:dyDescent="0.25">
      <c r="A14" s="37" t="s">
        <v>30</v>
      </c>
      <c r="B14" s="5" t="s">
        <v>17</v>
      </c>
      <c r="C14" s="39">
        <f>+ROUND('Pass Through (F) Ex GST'!C14*1.1,3)</f>
        <v>0.46600000000000003</v>
      </c>
    </row>
    <row r="15" spans="1:3" ht="25.5" customHeight="1" thickBot="1" x14ac:dyDescent="0.25">
      <c r="A15" s="37" t="s">
        <v>31</v>
      </c>
      <c r="B15" s="5" t="s">
        <v>18</v>
      </c>
      <c r="C15" s="39">
        <f>+ROUND('Pass Through (F) Ex GST'!C15*1.1,3)</f>
        <v>0.46600000000000003</v>
      </c>
    </row>
    <row r="16" spans="1:3" ht="25.5" customHeight="1" thickBot="1" x14ac:dyDescent="0.25">
      <c r="A16" s="37" t="s">
        <v>32</v>
      </c>
      <c r="B16" s="5" t="s">
        <v>19</v>
      </c>
      <c r="C16" s="39">
        <f>+ROUND('Pass Through (F) Ex GST'!C16*1.1,3)</f>
        <v>0.46600000000000003</v>
      </c>
    </row>
    <row r="17" spans="1:3" ht="25.5" customHeight="1" thickBot="1" x14ac:dyDescent="0.25">
      <c r="A17" s="37" t="s">
        <v>54</v>
      </c>
      <c r="B17" s="5" t="s">
        <v>55</v>
      </c>
      <c r="C17" s="39">
        <f>+ROUND('Pass Through (F) Ex GST'!C17*1.1,3)</f>
        <v>0.46600000000000003</v>
      </c>
    </row>
    <row r="18" spans="1:3" ht="25.5" customHeight="1" thickBot="1" x14ac:dyDescent="0.25">
      <c r="A18" s="37" t="s">
        <v>33</v>
      </c>
      <c r="B18" s="5" t="s">
        <v>22</v>
      </c>
      <c r="C18" s="39">
        <f>+ROUND('Pass Through (F) Ex GST'!C18*1.1,3)</f>
        <v>0.46600000000000003</v>
      </c>
    </row>
    <row r="19" spans="1:3" ht="25.5" customHeight="1" thickBot="1" x14ac:dyDescent="0.25">
      <c r="A19" s="37" t="s">
        <v>60</v>
      </c>
      <c r="B19" s="5" t="s">
        <v>56</v>
      </c>
      <c r="C19" s="39">
        <f>+ROUND('Pass Through (F) Ex GST'!C19*1.1,3)</f>
        <v>0.46600000000000003</v>
      </c>
    </row>
    <row r="20" spans="1:3" ht="25.5" customHeight="1" thickBot="1" x14ac:dyDescent="0.25">
      <c r="A20" s="37" t="s">
        <v>34</v>
      </c>
      <c r="B20" s="5" t="s">
        <v>57</v>
      </c>
      <c r="C20" s="39">
        <f>+ROUND('Pass Through (F) Ex GST'!C20*1.1,3)</f>
        <v>0.46600000000000003</v>
      </c>
    </row>
    <row r="21" spans="1:3" ht="25.5" customHeight="1" thickBot="1" x14ac:dyDescent="0.25">
      <c r="A21" s="37" t="s">
        <v>44</v>
      </c>
      <c r="B21" s="5" t="s">
        <v>42</v>
      </c>
      <c r="C21" s="39">
        <f>+ROUND('Pass Through (F) Ex GST'!C21*1.1,3)</f>
        <v>0.46600000000000003</v>
      </c>
    </row>
    <row r="22" spans="1:3" ht="25.5" customHeight="1" thickBot="1" x14ac:dyDescent="0.25">
      <c r="A22" s="37" t="s">
        <v>45</v>
      </c>
      <c r="B22" s="5" t="s">
        <v>43</v>
      </c>
      <c r="C22" s="39">
        <f>+ROUND('Pass Through (F) Ex GST'!C22*1.1,3)</f>
        <v>0.46600000000000003</v>
      </c>
    </row>
    <row r="23" spans="1:3" ht="25.5" customHeight="1" thickBot="1" x14ac:dyDescent="0.25">
      <c r="A23" s="37" t="s">
        <v>71</v>
      </c>
      <c r="B23" s="5" t="s">
        <v>70</v>
      </c>
      <c r="C23" s="39">
        <f>+ROUND('Pass Through (F) Ex GST'!C23*1.1,3)</f>
        <v>0.46600000000000003</v>
      </c>
    </row>
    <row r="24" spans="1:3" ht="25.5" customHeight="1" thickBot="1" x14ac:dyDescent="0.25">
      <c r="A24" s="37" t="s">
        <v>76</v>
      </c>
      <c r="B24" s="5" t="s">
        <v>77</v>
      </c>
      <c r="C24" s="39">
        <f>+ROUND('Pass Through (F) Ex GST'!C24*1.1,3)</f>
        <v>0.46600000000000003</v>
      </c>
    </row>
    <row r="25" spans="1:3" x14ac:dyDescent="0.2">
      <c r="A25" s="57"/>
      <c r="B25" s="58"/>
      <c r="C25" s="59"/>
    </row>
    <row r="26" spans="1:3" x14ac:dyDescent="0.2">
      <c r="A26" s="13" t="s">
        <v>72</v>
      </c>
      <c r="B26" s="60"/>
      <c r="C26" s="61"/>
    </row>
    <row r="27" spans="1:3" x14ac:dyDescent="0.2">
      <c r="A27" s="13"/>
      <c r="B27" s="60"/>
      <c r="C27" s="61"/>
    </row>
    <row r="28" spans="1:3" x14ac:dyDescent="0.2">
      <c r="A28" s="13"/>
      <c r="B28" s="60"/>
      <c r="C28" s="61"/>
    </row>
    <row r="29" spans="1:3" ht="25.9" customHeight="1" x14ac:dyDescent="0.2">
      <c r="A29" s="87"/>
      <c r="B29" s="88"/>
      <c r="C29" s="89"/>
    </row>
    <row r="30" spans="1:3" ht="26.45" customHeight="1" thickBot="1" x14ac:dyDescent="0.25">
      <c r="A30" s="90"/>
      <c r="B30" s="91"/>
      <c r="C30" s="92"/>
    </row>
    <row r="31" spans="1:3" x14ac:dyDescent="0.2">
      <c r="C31" s="14"/>
    </row>
    <row r="32" spans="1:3" x14ac:dyDescent="0.2">
      <c r="C32" s="14"/>
    </row>
    <row r="33" spans="3:3" x14ac:dyDescent="0.2">
      <c r="C33" s="18"/>
    </row>
    <row r="34" spans="3:3" x14ac:dyDescent="0.2">
      <c r="C34" s="14"/>
    </row>
    <row r="35" spans="3:3" x14ac:dyDescent="0.2">
      <c r="C35" s="14"/>
    </row>
    <row r="36" spans="3:3" x14ac:dyDescent="0.2">
      <c r="C36" s="14"/>
    </row>
    <row r="37" spans="3:3" x14ac:dyDescent="0.2">
      <c r="C37" s="14"/>
    </row>
    <row r="38" spans="3:3" x14ac:dyDescent="0.2">
      <c r="C38" s="14"/>
    </row>
    <row r="39" spans="3:3" x14ac:dyDescent="0.2">
      <c r="C39" s="14"/>
    </row>
    <row r="40" spans="3:3" x14ac:dyDescent="0.2">
      <c r="C40" s="14"/>
    </row>
  </sheetData>
  <mergeCells count="3">
    <mergeCell ref="A1:C1"/>
    <mergeCell ref="A29:C29"/>
    <mergeCell ref="A30:C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showGridLines="0" showZeros="0" zoomScaleNormal="75" workbookViewId="0">
      <selection activeCell="L18" sqref="L18"/>
    </sheetView>
  </sheetViews>
  <sheetFormatPr defaultRowHeight="12.75" x14ac:dyDescent="0.2"/>
  <cols>
    <col min="1" max="1" width="23.85546875" customWidth="1"/>
    <col min="2" max="2" width="16.42578125" customWidth="1"/>
    <col min="3" max="3" width="10.28515625" customWidth="1"/>
    <col min="4" max="14" width="11.140625" customWidth="1"/>
    <col min="15" max="15" width="11.28515625" customWidth="1"/>
    <col min="16" max="16" width="8.85546875" customWidth="1"/>
    <col min="17" max="17" width="35.5703125" bestFit="1" customWidth="1"/>
  </cols>
  <sheetData>
    <row r="1" spans="1:17" s="1" customFormat="1" ht="18.75" thickBot="1" x14ac:dyDescent="0.3">
      <c r="A1" s="77" t="s">
        <v>86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9"/>
    </row>
    <row r="2" spans="1:17" ht="13.5" thickBot="1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1:17" ht="54" customHeight="1" thickBot="1" x14ac:dyDescent="0.25">
      <c r="A3" s="25"/>
      <c r="B3" s="26"/>
      <c r="C3" s="26"/>
      <c r="D3" s="82" t="s">
        <v>0</v>
      </c>
      <c r="E3" s="83"/>
      <c r="F3" s="83"/>
      <c r="G3" s="83"/>
      <c r="H3" s="83"/>
      <c r="I3" s="83"/>
      <c r="J3" s="83"/>
      <c r="K3" s="83"/>
      <c r="L3" s="84"/>
      <c r="M3" s="80" t="s">
        <v>36</v>
      </c>
      <c r="N3" s="81"/>
      <c r="O3" s="27" t="s">
        <v>1</v>
      </c>
    </row>
    <row r="4" spans="1:17" ht="92.25" customHeight="1" thickBot="1" x14ac:dyDescent="0.25">
      <c r="A4" s="28" t="s">
        <v>2</v>
      </c>
      <c r="B4" s="29" t="s">
        <v>3</v>
      </c>
      <c r="C4" s="62" t="s">
        <v>68</v>
      </c>
      <c r="D4" s="30" t="s">
        <v>37</v>
      </c>
      <c r="E4" s="31" t="s">
        <v>4</v>
      </c>
      <c r="F4" s="31" t="s">
        <v>5</v>
      </c>
      <c r="G4" s="31" t="s">
        <v>6</v>
      </c>
      <c r="H4" s="31" t="s">
        <v>46</v>
      </c>
      <c r="I4" s="31" t="s">
        <v>47</v>
      </c>
      <c r="J4" s="31" t="s">
        <v>7</v>
      </c>
      <c r="K4" s="31" t="s">
        <v>8</v>
      </c>
      <c r="L4" s="32" t="s">
        <v>9</v>
      </c>
      <c r="M4" s="33" t="s">
        <v>10</v>
      </c>
      <c r="N4" s="34" t="s">
        <v>11</v>
      </c>
      <c r="O4" s="35" t="s">
        <v>10</v>
      </c>
      <c r="Q4" s="51"/>
    </row>
    <row r="5" spans="1:17" ht="25.5" customHeight="1" x14ac:dyDescent="0.2">
      <c r="A5" s="44" t="s">
        <v>61</v>
      </c>
      <c r="B5" s="45" t="s">
        <v>64</v>
      </c>
      <c r="C5" s="69" t="s">
        <v>69</v>
      </c>
      <c r="D5" s="39">
        <v>0</v>
      </c>
      <c r="E5" s="40">
        <v>1.873</v>
      </c>
      <c r="F5" s="40">
        <v>1.5660000000000001</v>
      </c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2">
        <v>0</v>
      </c>
      <c r="M5" s="67" t="s">
        <v>81</v>
      </c>
      <c r="N5" s="68" t="s">
        <v>15</v>
      </c>
      <c r="O5" s="47"/>
    </row>
    <row r="6" spans="1:17" ht="25.5" customHeight="1" x14ac:dyDescent="0.2">
      <c r="A6" s="37" t="s">
        <v>26</v>
      </c>
      <c r="B6" s="5" t="s">
        <v>13</v>
      </c>
      <c r="C6" s="70"/>
      <c r="D6" s="6">
        <v>0</v>
      </c>
      <c r="E6" s="41">
        <v>3.1459999999999999</v>
      </c>
      <c r="F6" s="41">
        <v>2.5179999999999998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3">
        <v>0</v>
      </c>
      <c r="M6" s="8"/>
      <c r="N6" s="9"/>
      <c r="O6" s="7"/>
    </row>
    <row r="7" spans="1:17" ht="25.5" customHeight="1" x14ac:dyDescent="0.2">
      <c r="A7" s="37" t="s">
        <v>62</v>
      </c>
      <c r="B7" s="5" t="s">
        <v>73</v>
      </c>
      <c r="C7" s="70"/>
      <c r="D7" s="6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3">
        <v>0</v>
      </c>
      <c r="M7" s="8" t="s">
        <v>81</v>
      </c>
      <c r="N7" s="9" t="s">
        <v>82</v>
      </c>
      <c r="O7" s="11"/>
    </row>
    <row r="8" spans="1:17" ht="25.5" customHeight="1" x14ac:dyDescent="0.2">
      <c r="A8" s="37" t="s">
        <v>27</v>
      </c>
      <c r="B8" s="5" t="s">
        <v>14</v>
      </c>
      <c r="C8" s="70"/>
      <c r="D8" s="6">
        <v>0</v>
      </c>
      <c r="E8" s="41">
        <v>2.948</v>
      </c>
      <c r="F8" s="41">
        <v>2.3559999999999999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3">
        <v>0</v>
      </c>
      <c r="M8" s="8"/>
      <c r="N8" s="9"/>
      <c r="O8" s="11"/>
    </row>
    <row r="9" spans="1:17" ht="25.5" customHeight="1" x14ac:dyDescent="0.2">
      <c r="A9" s="37" t="s">
        <v>50</v>
      </c>
      <c r="B9" s="5" t="s">
        <v>51</v>
      </c>
      <c r="C9" s="70"/>
      <c r="D9" s="6">
        <v>0</v>
      </c>
      <c r="E9" s="41">
        <v>2.0960000000000001</v>
      </c>
      <c r="F9" s="73">
        <v>1.677</v>
      </c>
      <c r="G9" s="41">
        <v>1.677</v>
      </c>
      <c r="H9" s="41">
        <v>0</v>
      </c>
      <c r="I9" s="41">
        <v>0</v>
      </c>
      <c r="J9" s="41">
        <v>0</v>
      </c>
      <c r="K9" s="41">
        <v>0</v>
      </c>
      <c r="L9" s="43">
        <v>0</v>
      </c>
      <c r="M9" s="8"/>
      <c r="N9" s="9"/>
      <c r="O9" s="7"/>
    </row>
    <row r="10" spans="1:17" ht="25.5" customHeight="1" x14ac:dyDescent="0.2">
      <c r="A10" s="37" t="s">
        <v>52</v>
      </c>
      <c r="B10" s="5" t="s">
        <v>53</v>
      </c>
      <c r="C10" s="70"/>
      <c r="D10" s="6">
        <v>0</v>
      </c>
      <c r="E10" s="41">
        <v>14.204000000000001</v>
      </c>
      <c r="F10" s="41">
        <v>3.1629999999999998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3">
        <v>9.0069999999999997</v>
      </c>
      <c r="M10" s="8"/>
      <c r="N10" s="9"/>
      <c r="O10" s="7"/>
    </row>
    <row r="11" spans="1:17" ht="25.5" customHeight="1" x14ac:dyDescent="0.2">
      <c r="A11" s="37" t="s">
        <v>63</v>
      </c>
      <c r="B11" s="5" t="s">
        <v>65</v>
      </c>
      <c r="C11" s="70" t="s">
        <v>69</v>
      </c>
      <c r="D11" s="6">
        <v>0</v>
      </c>
      <c r="E11" s="41">
        <v>2.2240000000000002</v>
      </c>
      <c r="F11" s="41">
        <v>1.776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3">
        <v>0</v>
      </c>
      <c r="M11" s="8" t="s">
        <v>81</v>
      </c>
      <c r="N11" s="9" t="s">
        <v>58</v>
      </c>
      <c r="O11" s="7"/>
    </row>
    <row r="12" spans="1:17" ht="25.5" customHeight="1" x14ac:dyDescent="0.2">
      <c r="A12" s="37" t="s">
        <v>28</v>
      </c>
      <c r="B12" s="5" t="s">
        <v>40</v>
      </c>
      <c r="C12" s="70"/>
      <c r="D12" s="6">
        <v>0</v>
      </c>
      <c r="E12" s="41">
        <v>1.657</v>
      </c>
      <c r="F12" s="41">
        <v>1.325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3">
        <v>0</v>
      </c>
      <c r="M12" s="8"/>
      <c r="N12" s="9"/>
      <c r="O12" s="7"/>
    </row>
    <row r="13" spans="1:17" ht="25.5" customHeight="1" x14ac:dyDescent="0.2">
      <c r="A13" s="37" t="s">
        <v>29</v>
      </c>
      <c r="B13" s="5" t="s">
        <v>41</v>
      </c>
      <c r="C13" s="70"/>
      <c r="D13" s="6">
        <v>0</v>
      </c>
      <c r="E13" s="41">
        <v>2.202</v>
      </c>
      <c r="F13" s="41">
        <v>1.764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3">
        <v>0</v>
      </c>
      <c r="M13" s="8"/>
      <c r="N13" s="9"/>
      <c r="O13" s="7"/>
    </row>
    <row r="14" spans="1:17" ht="25.5" customHeight="1" x14ac:dyDescent="0.2">
      <c r="A14" s="37" t="s">
        <v>39</v>
      </c>
      <c r="B14" s="5" t="s">
        <v>38</v>
      </c>
      <c r="C14" s="70"/>
      <c r="D14" s="6">
        <v>0</v>
      </c>
      <c r="E14" s="41">
        <v>1.5349999999999999</v>
      </c>
      <c r="F14" s="41">
        <v>1.228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3">
        <v>7.1609999999999996</v>
      </c>
      <c r="M14" s="8"/>
      <c r="N14" s="9"/>
      <c r="O14" s="7"/>
    </row>
    <row r="15" spans="1:17" ht="25.5" customHeight="1" x14ac:dyDescent="0.2">
      <c r="A15" s="37" t="s">
        <v>16</v>
      </c>
      <c r="B15" s="5" t="s">
        <v>59</v>
      </c>
      <c r="C15" s="70"/>
      <c r="D15" s="6">
        <v>0</v>
      </c>
      <c r="E15" s="41">
        <v>0.96599999999999997</v>
      </c>
      <c r="F15" s="41">
        <v>0.77200000000000002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3">
        <v>8.6549999999999994</v>
      </c>
      <c r="M15" s="8"/>
      <c r="N15" s="9"/>
      <c r="O15" s="7"/>
    </row>
    <row r="16" spans="1:17" ht="25.5" customHeight="1" x14ac:dyDescent="0.2">
      <c r="A16" s="37" t="s">
        <v>30</v>
      </c>
      <c r="B16" s="5" t="s">
        <v>17</v>
      </c>
      <c r="C16" s="70"/>
      <c r="D16" s="6">
        <v>0</v>
      </c>
      <c r="E16" s="41">
        <v>2.1949999999999998</v>
      </c>
      <c r="F16" s="41">
        <v>1.754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3">
        <v>0</v>
      </c>
      <c r="M16" s="8"/>
      <c r="N16" s="9"/>
      <c r="O16" s="7"/>
    </row>
    <row r="17" spans="1:15" ht="25.5" customHeight="1" x14ac:dyDescent="0.2">
      <c r="A17" s="37" t="s">
        <v>31</v>
      </c>
      <c r="B17" s="5" t="s">
        <v>18</v>
      </c>
      <c r="C17" s="70"/>
      <c r="D17" s="6">
        <v>0</v>
      </c>
      <c r="E17" s="41">
        <v>1.6870000000000001</v>
      </c>
      <c r="F17" s="41">
        <v>1.3520000000000001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3">
        <v>0</v>
      </c>
      <c r="M17" s="8"/>
      <c r="N17" s="9"/>
      <c r="O17" s="7"/>
    </row>
    <row r="18" spans="1:15" ht="25.5" customHeight="1" x14ac:dyDescent="0.2">
      <c r="A18" s="37" t="s">
        <v>32</v>
      </c>
      <c r="B18" s="5" t="s">
        <v>19</v>
      </c>
      <c r="C18" s="70"/>
      <c r="D18" s="6">
        <v>0</v>
      </c>
      <c r="E18" s="41">
        <v>0.96099999999999997</v>
      </c>
      <c r="F18" s="41">
        <v>0.77200000000000002</v>
      </c>
      <c r="G18" s="41">
        <v>0</v>
      </c>
      <c r="H18" s="41">
        <v>0</v>
      </c>
      <c r="I18" s="41">
        <v>0</v>
      </c>
      <c r="J18" s="41">
        <v>0</v>
      </c>
      <c r="K18" s="41">
        <v>3.927</v>
      </c>
      <c r="L18" s="43">
        <v>5.3680000000000003</v>
      </c>
      <c r="M18" s="8" t="s">
        <v>20</v>
      </c>
      <c r="N18" s="9" t="s">
        <v>21</v>
      </c>
      <c r="O18" s="7">
        <v>150</v>
      </c>
    </row>
    <row r="19" spans="1:15" ht="25.5" customHeight="1" x14ac:dyDescent="0.2">
      <c r="A19" s="37" t="s">
        <v>54</v>
      </c>
      <c r="B19" s="5" t="s">
        <v>55</v>
      </c>
      <c r="C19" s="70"/>
      <c r="D19" s="6">
        <v>0</v>
      </c>
      <c r="E19" s="41">
        <v>0.60699999999999998</v>
      </c>
      <c r="F19" s="41">
        <v>0.48699999999999999</v>
      </c>
      <c r="G19" s="41">
        <v>0</v>
      </c>
      <c r="H19" s="41">
        <v>0</v>
      </c>
      <c r="I19" s="41">
        <v>0</v>
      </c>
      <c r="J19" s="41">
        <v>0</v>
      </c>
      <c r="K19" s="41">
        <v>2.4780000000000002</v>
      </c>
      <c r="L19" s="43">
        <v>6.516</v>
      </c>
      <c r="M19" s="8"/>
      <c r="N19" s="9"/>
      <c r="O19" s="7">
        <v>150</v>
      </c>
    </row>
    <row r="20" spans="1:15" ht="25.5" customHeight="1" x14ac:dyDescent="0.2">
      <c r="A20" s="37" t="s">
        <v>33</v>
      </c>
      <c r="B20" s="5" t="s">
        <v>22</v>
      </c>
      <c r="C20" s="70"/>
      <c r="D20" s="6">
        <v>0</v>
      </c>
      <c r="E20" s="41">
        <v>0.67600000000000005</v>
      </c>
      <c r="F20" s="41">
        <v>0.54100000000000004</v>
      </c>
      <c r="G20" s="41">
        <v>0</v>
      </c>
      <c r="H20" s="41">
        <v>0</v>
      </c>
      <c r="I20" s="41">
        <v>0</v>
      </c>
      <c r="J20" s="41">
        <v>0</v>
      </c>
      <c r="K20" s="41">
        <v>4.4969999999999999</v>
      </c>
      <c r="L20" s="43">
        <v>4.7210000000000001</v>
      </c>
      <c r="M20" s="8" t="s">
        <v>20</v>
      </c>
      <c r="N20" s="9" t="s">
        <v>21</v>
      </c>
      <c r="O20" s="7">
        <v>1150</v>
      </c>
    </row>
    <row r="21" spans="1:15" ht="25.5" customHeight="1" x14ac:dyDescent="0.2">
      <c r="A21" s="37" t="s">
        <v>60</v>
      </c>
      <c r="B21" s="5" t="s">
        <v>56</v>
      </c>
      <c r="C21" s="70"/>
      <c r="D21" s="6">
        <v>0</v>
      </c>
      <c r="E21" s="41">
        <v>0.38800000000000001</v>
      </c>
      <c r="F21" s="41">
        <v>0.309</v>
      </c>
      <c r="G21" s="41">
        <v>0</v>
      </c>
      <c r="H21" s="41">
        <v>0</v>
      </c>
      <c r="I21" s="41">
        <v>0</v>
      </c>
      <c r="J21" s="41">
        <v>0</v>
      </c>
      <c r="K21" s="41">
        <v>2.5779999999999998</v>
      </c>
      <c r="L21" s="43">
        <v>5.2050000000000001</v>
      </c>
      <c r="M21" s="8"/>
      <c r="N21" s="9"/>
      <c r="O21" s="7">
        <v>1150</v>
      </c>
    </row>
    <row r="22" spans="1:15" ht="25.5" customHeight="1" x14ac:dyDescent="0.2">
      <c r="A22" s="37" t="s">
        <v>34</v>
      </c>
      <c r="B22" s="5" t="s">
        <v>57</v>
      </c>
      <c r="C22" s="70"/>
      <c r="D22" s="6">
        <v>0</v>
      </c>
      <c r="E22" s="41">
        <v>0.45600000000000002</v>
      </c>
      <c r="F22" s="41">
        <v>0.36699999999999999</v>
      </c>
      <c r="G22" s="41">
        <v>0</v>
      </c>
      <c r="H22" s="41">
        <v>0</v>
      </c>
      <c r="I22" s="41">
        <v>0</v>
      </c>
      <c r="J22" s="41">
        <v>0</v>
      </c>
      <c r="K22" s="41">
        <v>3.2330000000000001</v>
      </c>
      <c r="L22" s="43">
        <v>3.9220000000000002</v>
      </c>
      <c r="M22" s="8"/>
      <c r="N22" s="9"/>
      <c r="O22" s="7">
        <v>11100</v>
      </c>
    </row>
    <row r="23" spans="1:15" ht="25.5" customHeight="1" x14ac:dyDescent="0.2">
      <c r="A23" s="37" t="s">
        <v>44</v>
      </c>
      <c r="B23" s="5" t="s">
        <v>42</v>
      </c>
      <c r="C23" s="70" t="s">
        <v>69</v>
      </c>
      <c r="D23" s="6">
        <v>0</v>
      </c>
      <c r="E23" s="41">
        <v>1.927</v>
      </c>
      <c r="F23" s="41">
        <v>1.6359999999999999</v>
      </c>
      <c r="G23" s="41">
        <v>0</v>
      </c>
      <c r="H23" s="41">
        <v>1.6359999999999999</v>
      </c>
      <c r="I23" s="41">
        <v>1.4450000000000001</v>
      </c>
      <c r="J23" s="41">
        <v>0</v>
      </c>
      <c r="K23" s="41">
        <v>0</v>
      </c>
      <c r="L23" s="43">
        <v>0</v>
      </c>
      <c r="M23" s="8" t="s">
        <v>81</v>
      </c>
      <c r="N23" s="9" t="s">
        <v>15</v>
      </c>
      <c r="O23" s="7"/>
    </row>
    <row r="24" spans="1:15" ht="25.5" customHeight="1" x14ac:dyDescent="0.2">
      <c r="A24" s="37" t="s">
        <v>45</v>
      </c>
      <c r="B24" s="5" t="s">
        <v>43</v>
      </c>
      <c r="C24" s="70" t="s">
        <v>69</v>
      </c>
      <c r="D24" s="6">
        <v>0</v>
      </c>
      <c r="E24" s="41">
        <v>1.9610000000000001</v>
      </c>
      <c r="F24" s="41">
        <v>0.90100000000000002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3">
        <v>5.1369999999999996</v>
      </c>
      <c r="M24" s="8" t="s">
        <v>81</v>
      </c>
      <c r="N24" s="9" t="s">
        <v>58</v>
      </c>
      <c r="O24" s="7"/>
    </row>
    <row r="25" spans="1:15" ht="25.5" customHeight="1" x14ac:dyDescent="0.2">
      <c r="A25" s="37" t="s">
        <v>71</v>
      </c>
      <c r="B25" s="5" t="s">
        <v>70</v>
      </c>
      <c r="C25" s="70" t="s">
        <v>78</v>
      </c>
      <c r="D25" s="6">
        <v>0</v>
      </c>
      <c r="E25" s="41">
        <v>4.0720000000000001</v>
      </c>
      <c r="F25" s="41">
        <v>3.786</v>
      </c>
      <c r="G25" s="41">
        <v>0</v>
      </c>
      <c r="H25" s="41">
        <v>3.786</v>
      </c>
      <c r="I25" s="41">
        <v>3.5979999999999999</v>
      </c>
      <c r="J25" s="41">
        <v>0</v>
      </c>
      <c r="K25" s="41">
        <v>0</v>
      </c>
      <c r="L25" s="43">
        <v>0</v>
      </c>
      <c r="M25" s="8" t="s">
        <v>81</v>
      </c>
      <c r="N25" s="9" t="s">
        <v>15</v>
      </c>
      <c r="O25" s="7"/>
    </row>
    <row r="26" spans="1:15" ht="25.5" customHeight="1" thickBot="1" x14ac:dyDescent="0.25">
      <c r="A26" s="37" t="s">
        <v>84</v>
      </c>
      <c r="B26" s="5" t="s">
        <v>77</v>
      </c>
      <c r="C26" s="71" t="s">
        <v>69</v>
      </c>
      <c r="D26" s="64">
        <v>0</v>
      </c>
      <c r="E26" s="65">
        <v>3.4430000000000001</v>
      </c>
      <c r="F26" s="65">
        <v>3.2120000000000002</v>
      </c>
      <c r="G26" s="65">
        <v>0</v>
      </c>
      <c r="H26" s="65">
        <v>1.7210000000000001</v>
      </c>
      <c r="I26" s="65">
        <v>1.5189999999999999</v>
      </c>
      <c r="J26" s="65">
        <v>0</v>
      </c>
      <c r="K26" s="65">
        <v>0</v>
      </c>
      <c r="L26" s="66">
        <v>0</v>
      </c>
      <c r="M26" s="75" t="s">
        <v>12</v>
      </c>
      <c r="N26" s="76"/>
      <c r="O26" s="72"/>
    </row>
    <row r="27" spans="1:15" x14ac:dyDescent="0.2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</row>
    <row r="28" spans="1:15" x14ac:dyDescent="0.2">
      <c r="A28" s="13" t="s">
        <v>72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5"/>
    </row>
    <row r="29" spans="1:15" x14ac:dyDescent="0.2">
      <c r="A29" s="13" t="s">
        <v>95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5"/>
    </row>
    <row r="30" spans="1:15" x14ac:dyDescent="0.2">
      <c r="A30" s="13" t="s">
        <v>79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5"/>
    </row>
    <row r="31" spans="1:15" x14ac:dyDescent="0.2">
      <c r="A31" s="13" t="s">
        <v>80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5"/>
    </row>
    <row r="32" spans="1:15" x14ac:dyDescent="0.2">
      <c r="A32" s="63" t="s">
        <v>74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5"/>
    </row>
    <row r="33" spans="1:15" ht="13.5" thickBot="1" x14ac:dyDescent="0.25">
      <c r="A33" s="52" t="s">
        <v>75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</row>
    <row r="34" spans="1:15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1:15" x14ac:dyDescent="0.2"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1:15" x14ac:dyDescent="0.2"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1:15" x14ac:dyDescent="0.2"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4"/>
      <c r="O38" s="14"/>
    </row>
    <row r="39" spans="1:15" x14ac:dyDescent="0.2"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1:15" x14ac:dyDescent="0.2"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1:15" x14ac:dyDescent="0.2"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1:15" x14ac:dyDescent="0.2"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pans="1:15" x14ac:dyDescent="0.2"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pans="1:15" x14ac:dyDescent="0.2"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 x14ac:dyDescent="0.2"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</sheetData>
  <mergeCells count="4">
    <mergeCell ref="M26:N26"/>
    <mergeCell ref="A1:O1"/>
    <mergeCell ref="M3:N3"/>
    <mergeCell ref="D3:L3"/>
  </mergeCells>
  <phoneticPr fontId="0" type="noConversion"/>
  <pageMargins left="0.74803149606299213" right="0.74803149606299213" top="0.39370078740157483" bottom="0.11811023622047245" header="0.11811023622047245" footer="0.11811023622047245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showGridLines="0" showZeros="0" zoomScaleNormal="75" workbookViewId="0">
      <selection activeCell="E11" sqref="E11"/>
    </sheetView>
  </sheetViews>
  <sheetFormatPr defaultRowHeight="12.75" x14ac:dyDescent="0.2"/>
  <cols>
    <col min="1" max="1" width="23.85546875" customWidth="1"/>
    <col min="2" max="2" width="16.42578125" customWidth="1"/>
    <col min="3" max="3" width="10.28515625" customWidth="1"/>
    <col min="4" max="14" width="11.140625" customWidth="1"/>
    <col min="15" max="15" width="11.28515625" customWidth="1"/>
    <col min="16" max="16" width="8.85546875" customWidth="1"/>
  </cols>
  <sheetData>
    <row r="1" spans="1:16" s="1" customFormat="1" ht="18.75" thickBot="1" x14ac:dyDescent="0.3">
      <c r="A1" s="77" t="s">
        <v>87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9"/>
    </row>
    <row r="2" spans="1:16" ht="13.5" thickBot="1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1:16" ht="54" customHeight="1" thickBot="1" x14ac:dyDescent="0.25">
      <c r="A3" s="25"/>
      <c r="B3" s="26"/>
      <c r="C3" s="26"/>
      <c r="D3" s="82" t="s">
        <v>0</v>
      </c>
      <c r="E3" s="83"/>
      <c r="F3" s="83"/>
      <c r="G3" s="83"/>
      <c r="H3" s="83"/>
      <c r="I3" s="83"/>
      <c r="J3" s="83"/>
      <c r="K3" s="83"/>
      <c r="L3" s="84"/>
      <c r="M3" s="80" t="s">
        <v>36</v>
      </c>
      <c r="N3" s="81"/>
      <c r="O3" s="27" t="s">
        <v>1</v>
      </c>
    </row>
    <row r="4" spans="1:16" ht="92.25" customHeight="1" thickBot="1" x14ac:dyDescent="0.25">
      <c r="A4" s="28" t="s">
        <v>2</v>
      </c>
      <c r="B4" s="29" t="s">
        <v>3</v>
      </c>
      <c r="C4" s="62" t="s">
        <v>68</v>
      </c>
      <c r="D4" s="30" t="s">
        <v>37</v>
      </c>
      <c r="E4" s="31" t="s">
        <v>4</v>
      </c>
      <c r="F4" s="31" t="s">
        <v>5</v>
      </c>
      <c r="G4" s="31" t="s">
        <v>6</v>
      </c>
      <c r="H4" s="31" t="s">
        <v>46</v>
      </c>
      <c r="I4" s="31" t="s">
        <v>47</v>
      </c>
      <c r="J4" s="31" t="s">
        <v>7</v>
      </c>
      <c r="K4" s="31" t="s">
        <v>8</v>
      </c>
      <c r="L4" s="32" t="s">
        <v>9</v>
      </c>
      <c r="M4" s="33" t="s">
        <v>10</v>
      </c>
      <c r="N4" s="34" t="s">
        <v>11</v>
      </c>
      <c r="O4" s="35" t="s">
        <v>10</v>
      </c>
    </row>
    <row r="5" spans="1:16" ht="25.5" customHeight="1" x14ac:dyDescent="0.2">
      <c r="A5" s="44" t="s">
        <v>61</v>
      </c>
      <c r="B5" s="45" t="s">
        <v>64</v>
      </c>
      <c r="C5" s="69" t="s">
        <v>69</v>
      </c>
      <c r="D5" s="39">
        <f>ROUND(+'DUOS Ex GST'!D5+'TUOS Ex GST'!D5,3)</f>
        <v>5.9939999999999998</v>
      </c>
      <c r="E5" s="40">
        <f>ROUND(+'DUOS Ex GST'!E5+'TUOS Ex GST'!E5,3)</f>
        <v>9.2650000000000006</v>
      </c>
      <c r="F5" s="40">
        <f>ROUND(+'DUOS Ex GST'!F5+'TUOS Ex GST'!F5,3)</f>
        <v>6.3239999999999998</v>
      </c>
      <c r="G5" s="40">
        <f>ROUND(+'DUOS Ex GST'!G5+'TUOS Ex GST'!G5,3)</f>
        <v>0</v>
      </c>
      <c r="H5" s="40">
        <f>ROUND(+'DUOS Ex GST'!H5+'TUOS Ex GST'!H5,3)</f>
        <v>0</v>
      </c>
      <c r="I5" s="40">
        <f>ROUND(+'DUOS Ex GST'!I5+'TUOS Ex GST'!I5,3)</f>
        <v>0</v>
      </c>
      <c r="J5" s="40">
        <f>ROUND(+'DUOS Ex GST'!J5+'TUOS Ex GST'!J5,3)</f>
        <v>0</v>
      </c>
      <c r="K5" s="40">
        <f>ROUND(+'DUOS Ex GST'!K5+'TUOS Ex GST'!K5,3)</f>
        <v>0</v>
      </c>
      <c r="L5" s="42">
        <f>ROUND(+'DUOS Ex GST'!L5+'TUOS Ex GST'!L5,3)</f>
        <v>0</v>
      </c>
      <c r="M5" s="67" t="s">
        <v>81</v>
      </c>
      <c r="N5" s="68" t="s">
        <v>15</v>
      </c>
      <c r="O5" s="47"/>
      <c r="P5" s="38"/>
    </row>
    <row r="6" spans="1:16" ht="25.5" customHeight="1" x14ac:dyDescent="0.2">
      <c r="A6" s="37" t="s">
        <v>26</v>
      </c>
      <c r="B6" s="5" t="s">
        <v>13</v>
      </c>
      <c r="C6" s="70"/>
      <c r="D6" s="6">
        <f>ROUND(+'DUOS Ex GST'!D6+'TUOS Ex GST'!D6,3)</f>
        <v>12.407</v>
      </c>
      <c r="E6" s="41">
        <f>ROUND(+'DUOS Ex GST'!E6+'TUOS Ex GST'!E6,3)</f>
        <v>12.05</v>
      </c>
      <c r="F6" s="41">
        <f>ROUND(+'DUOS Ex GST'!F6+'TUOS Ex GST'!F6,3)</f>
        <v>9.2720000000000002</v>
      </c>
      <c r="G6" s="41">
        <f>ROUND(+'DUOS Ex GST'!G6+'TUOS Ex GST'!G6,3)</f>
        <v>0</v>
      </c>
      <c r="H6" s="41">
        <f>ROUND(+'DUOS Ex GST'!H6+'TUOS Ex GST'!H6,3)</f>
        <v>0</v>
      </c>
      <c r="I6" s="41">
        <f>ROUND(+'DUOS Ex GST'!I6+'TUOS Ex GST'!I6,3)</f>
        <v>0</v>
      </c>
      <c r="J6" s="41">
        <f>ROUND(+'DUOS Ex GST'!J6+'TUOS Ex GST'!J6,3)</f>
        <v>1.544</v>
      </c>
      <c r="K6" s="41">
        <f>ROUND(+'DUOS Ex GST'!K6+'TUOS Ex GST'!K6,3)</f>
        <v>0</v>
      </c>
      <c r="L6" s="43">
        <f>ROUND(+'DUOS Ex GST'!L6+'TUOS Ex GST'!L6,3)</f>
        <v>0</v>
      </c>
      <c r="M6" s="8"/>
      <c r="N6" s="9"/>
      <c r="O6" s="7"/>
    </row>
    <row r="7" spans="1:16" ht="25.5" customHeight="1" x14ac:dyDescent="0.2">
      <c r="A7" s="37" t="s">
        <v>62</v>
      </c>
      <c r="B7" s="5" t="s">
        <v>73</v>
      </c>
      <c r="C7" s="70"/>
      <c r="D7" s="6">
        <f>ROUND(+'DUOS Ex GST'!D7+'TUOS Ex GST'!D7,3)</f>
        <v>0</v>
      </c>
      <c r="E7" s="41">
        <f>ROUND(+'DUOS Ex GST'!E7+'TUOS Ex GST'!E7,3)</f>
        <v>0</v>
      </c>
      <c r="F7" s="41">
        <f>ROUND(+'DUOS Ex GST'!F7+'TUOS Ex GST'!F7,3)</f>
        <v>0</v>
      </c>
      <c r="G7" s="41">
        <f>ROUND(+'DUOS Ex GST'!G7+'TUOS Ex GST'!G7,3)</f>
        <v>0</v>
      </c>
      <c r="H7" s="41">
        <f>ROUND(+'DUOS Ex GST'!H7+'TUOS Ex GST'!H7,3)</f>
        <v>0</v>
      </c>
      <c r="I7" s="41">
        <f>ROUND(+'DUOS Ex GST'!I7+'TUOS Ex GST'!I7,3)</f>
        <v>0</v>
      </c>
      <c r="J7" s="41">
        <f>ROUND(+'DUOS Ex GST'!J7+'TUOS Ex GST'!J7,3)</f>
        <v>1.417</v>
      </c>
      <c r="K7" s="41">
        <f>ROUND(+'DUOS Ex GST'!K7+'TUOS Ex GST'!K7,3)</f>
        <v>0</v>
      </c>
      <c r="L7" s="43">
        <f>ROUND(+'DUOS Ex GST'!L7+'TUOS Ex GST'!L7,3)</f>
        <v>0</v>
      </c>
      <c r="M7" s="8" t="s">
        <v>81</v>
      </c>
      <c r="N7" s="9" t="s">
        <v>82</v>
      </c>
      <c r="O7" s="11"/>
    </row>
    <row r="8" spans="1:16" ht="25.5" customHeight="1" x14ac:dyDescent="0.2">
      <c r="A8" s="37" t="s">
        <v>27</v>
      </c>
      <c r="B8" s="5" t="s">
        <v>14</v>
      </c>
      <c r="C8" s="70"/>
      <c r="D8" s="6">
        <f>ROUND(+'DUOS Ex GST'!D8+'TUOS Ex GST'!D8,3)</f>
        <v>0</v>
      </c>
      <c r="E8" s="41">
        <f>ROUND(+'DUOS Ex GST'!E8+'TUOS Ex GST'!E8,3)</f>
        <v>10.428000000000001</v>
      </c>
      <c r="F8" s="41">
        <f>ROUND(+'DUOS Ex GST'!F8+'TUOS Ex GST'!F8,3)</f>
        <v>7.8280000000000003</v>
      </c>
      <c r="G8" s="41">
        <f>ROUND(+'DUOS Ex GST'!G8+'TUOS Ex GST'!G8,3)</f>
        <v>0</v>
      </c>
      <c r="H8" s="41">
        <f>ROUND(+'DUOS Ex GST'!H8+'TUOS Ex GST'!H8,3)</f>
        <v>0</v>
      </c>
      <c r="I8" s="41">
        <f>ROUND(+'DUOS Ex GST'!I8+'TUOS Ex GST'!I8,3)</f>
        <v>0</v>
      </c>
      <c r="J8" s="41">
        <f>ROUND(+'DUOS Ex GST'!J8+'TUOS Ex GST'!J8,3)</f>
        <v>1.349</v>
      </c>
      <c r="K8" s="41">
        <f>ROUND(+'DUOS Ex GST'!K8+'TUOS Ex GST'!K8,3)</f>
        <v>0</v>
      </c>
      <c r="L8" s="43">
        <f>ROUND(+'DUOS Ex GST'!L8+'TUOS Ex GST'!L8,3)</f>
        <v>0</v>
      </c>
      <c r="M8" s="8"/>
      <c r="N8" s="9"/>
      <c r="O8" s="11"/>
    </row>
    <row r="9" spans="1:16" ht="25.5" customHeight="1" x14ac:dyDescent="0.2">
      <c r="A9" s="37" t="s">
        <v>50</v>
      </c>
      <c r="B9" s="5" t="s">
        <v>51</v>
      </c>
      <c r="C9" s="70"/>
      <c r="D9" s="6">
        <f>ROUND(+'DUOS Ex GST'!D9+'TUOS Ex GST'!D9,3)</f>
        <v>7.8230000000000004</v>
      </c>
      <c r="E9" s="41">
        <f>ROUND(+'DUOS Ex GST'!E9+'TUOS Ex GST'!E9,3)</f>
        <v>7.93</v>
      </c>
      <c r="F9" s="41">
        <f>ROUND(+'DUOS Ex GST'!F9+'TUOS Ex GST'!F9,3)</f>
        <v>6</v>
      </c>
      <c r="G9" s="41">
        <f>ROUND(+'DUOS Ex GST'!G9+'TUOS Ex GST'!G9,3)</f>
        <v>3.2970000000000002</v>
      </c>
      <c r="H9" s="41">
        <f>ROUND(+'DUOS Ex GST'!H9+'TUOS Ex GST'!H9,3)</f>
        <v>0</v>
      </c>
      <c r="I9" s="41">
        <f>ROUND(+'DUOS Ex GST'!I9+'TUOS Ex GST'!I9,3)</f>
        <v>0</v>
      </c>
      <c r="J9" s="41">
        <f>ROUND(+'DUOS Ex GST'!J9+'TUOS Ex GST'!J9,3)</f>
        <v>0</v>
      </c>
      <c r="K9" s="41">
        <f>ROUND(+'DUOS Ex GST'!K9+'TUOS Ex GST'!K9,3)</f>
        <v>0</v>
      </c>
      <c r="L9" s="43">
        <f>ROUND(+'DUOS Ex GST'!L9+'TUOS Ex GST'!L9,3)</f>
        <v>0</v>
      </c>
      <c r="M9" s="8"/>
      <c r="N9" s="9"/>
      <c r="O9" s="7"/>
    </row>
    <row r="10" spans="1:16" ht="25.5" customHeight="1" x14ac:dyDescent="0.2">
      <c r="A10" s="37" t="s">
        <v>52</v>
      </c>
      <c r="B10" s="5" t="s">
        <v>53</v>
      </c>
      <c r="C10" s="70"/>
      <c r="D10" s="6">
        <f>ROUND(+'DUOS Ex GST'!D10+'TUOS Ex GST'!D10,3)</f>
        <v>0</v>
      </c>
      <c r="E10" s="41">
        <f>ROUND(+'DUOS Ex GST'!E10+'TUOS Ex GST'!E10,3)</f>
        <v>19.274000000000001</v>
      </c>
      <c r="F10" s="41">
        <f>ROUND(+'DUOS Ex GST'!F10+'TUOS Ex GST'!F10,3)</f>
        <v>4.4379999999999997</v>
      </c>
      <c r="G10" s="41">
        <f>ROUND(+'DUOS Ex GST'!G10+'TUOS Ex GST'!G10,3)</f>
        <v>0</v>
      </c>
      <c r="H10" s="41">
        <f>ROUND(+'DUOS Ex GST'!H10+'TUOS Ex GST'!H10,3)</f>
        <v>0</v>
      </c>
      <c r="I10" s="41">
        <f>ROUND(+'DUOS Ex GST'!I10+'TUOS Ex GST'!I10,3)</f>
        <v>0</v>
      </c>
      <c r="J10" s="41">
        <f>ROUND(+'DUOS Ex GST'!J10+'TUOS Ex GST'!J10,3)</f>
        <v>1.252</v>
      </c>
      <c r="K10" s="41">
        <f>ROUND(+'DUOS Ex GST'!K10+'TUOS Ex GST'!K10,3)</f>
        <v>0</v>
      </c>
      <c r="L10" s="43">
        <f>ROUND(+'DUOS Ex GST'!L10+'TUOS Ex GST'!L10,3)</f>
        <v>72.715999999999994</v>
      </c>
      <c r="M10" s="8"/>
      <c r="N10" s="9"/>
      <c r="O10" s="7"/>
    </row>
    <row r="11" spans="1:16" ht="25.5" customHeight="1" x14ac:dyDescent="0.2">
      <c r="A11" s="37" t="s">
        <v>63</v>
      </c>
      <c r="B11" s="5" t="s">
        <v>65</v>
      </c>
      <c r="C11" s="70" t="s">
        <v>69</v>
      </c>
      <c r="D11" s="6">
        <f>ROUND(+'DUOS Ex GST'!D11+'TUOS Ex GST'!D11,3)</f>
        <v>11.603999999999999</v>
      </c>
      <c r="E11" s="74">
        <f>ROUND(+'DUOS Ex GST'!E11+'TUOS Ex GST'!E11,3)</f>
        <v>12.423999999999999</v>
      </c>
      <c r="F11" s="41">
        <f>ROUND(+'DUOS Ex GST'!F11+'TUOS Ex GST'!F11,3)</f>
        <v>8.14</v>
      </c>
      <c r="G11" s="41">
        <f>ROUND(+'DUOS Ex GST'!G11+'TUOS Ex GST'!G11,3)</f>
        <v>0</v>
      </c>
      <c r="H11" s="41">
        <f>ROUND(+'DUOS Ex GST'!H11+'TUOS Ex GST'!H11,3)</f>
        <v>0</v>
      </c>
      <c r="I11" s="41">
        <f>ROUND(+'DUOS Ex GST'!I11+'TUOS Ex GST'!I11,3)</f>
        <v>0</v>
      </c>
      <c r="J11" s="41">
        <f>ROUND(+'DUOS Ex GST'!J11+'TUOS Ex GST'!J11,3)</f>
        <v>0</v>
      </c>
      <c r="K11" s="41">
        <f>ROUND(+'DUOS Ex GST'!K11+'TUOS Ex GST'!K11,3)</f>
        <v>0</v>
      </c>
      <c r="L11" s="43">
        <f>ROUND(+'DUOS Ex GST'!L11+'TUOS Ex GST'!L11,3)</f>
        <v>0</v>
      </c>
      <c r="M11" s="8" t="s">
        <v>81</v>
      </c>
      <c r="N11" s="9" t="s">
        <v>58</v>
      </c>
      <c r="O11" s="7"/>
    </row>
    <row r="12" spans="1:16" ht="25.5" customHeight="1" x14ac:dyDescent="0.2">
      <c r="A12" s="37" t="s">
        <v>28</v>
      </c>
      <c r="B12" s="5" t="s">
        <v>40</v>
      </c>
      <c r="C12" s="70"/>
      <c r="D12" s="6">
        <f>ROUND(+'DUOS Ex GST'!D12+'TUOS Ex GST'!D12,3)</f>
        <v>16.661000000000001</v>
      </c>
      <c r="E12" s="41">
        <f>ROUND(+'DUOS Ex GST'!E12+'TUOS Ex GST'!E12,3)</f>
        <v>9.7479999999999993</v>
      </c>
      <c r="F12" s="41">
        <f>ROUND(+'DUOS Ex GST'!F12+'TUOS Ex GST'!F12,3)</f>
        <v>7.3879999999999999</v>
      </c>
      <c r="G12" s="41">
        <f>ROUND(+'DUOS Ex GST'!G12+'TUOS Ex GST'!G12,3)</f>
        <v>0</v>
      </c>
      <c r="H12" s="41">
        <f>ROUND(+'DUOS Ex GST'!H12+'TUOS Ex GST'!H12,3)</f>
        <v>0</v>
      </c>
      <c r="I12" s="41">
        <f>ROUND(+'DUOS Ex GST'!I12+'TUOS Ex GST'!I12,3)</f>
        <v>0</v>
      </c>
      <c r="J12" s="41">
        <f>ROUND(+'DUOS Ex GST'!J12+'TUOS Ex GST'!J12,3)</f>
        <v>1.51</v>
      </c>
      <c r="K12" s="41">
        <f>ROUND(+'DUOS Ex GST'!K12+'TUOS Ex GST'!K12,3)</f>
        <v>0</v>
      </c>
      <c r="L12" s="43">
        <f>ROUND(+'DUOS Ex GST'!L12+'TUOS Ex GST'!L12,3)</f>
        <v>0</v>
      </c>
      <c r="M12" s="8"/>
      <c r="N12" s="9"/>
      <c r="O12" s="7"/>
    </row>
    <row r="13" spans="1:16" ht="25.5" customHeight="1" x14ac:dyDescent="0.2">
      <c r="A13" s="37" t="s">
        <v>29</v>
      </c>
      <c r="B13" s="5" t="s">
        <v>41</v>
      </c>
      <c r="C13" s="70"/>
      <c r="D13" s="6">
        <f>ROUND(+'DUOS Ex GST'!D13+'TUOS Ex GST'!D13,3)</f>
        <v>17.895</v>
      </c>
      <c r="E13" s="41">
        <f>ROUND(+'DUOS Ex GST'!E13+'TUOS Ex GST'!E13,3)</f>
        <v>9.9710000000000001</v>
      </c>
      <c r="F13" s="74">
        <f>ROUND(+'DUOS Ex GST'!F13+'TUOS Ex GST'!F13,3)</f>
        <v>7.78</v>
      </c>
      <c r="G13" s="41">
        <f>ROUND(+'DUOS Ex GST'!G13+'TUOS Ex GST'!G13,3)</f>
        <v>0</v>
      </c>
      <c r="H13" s="41">
        <f>ROUND(+'DUOS Ex GST'!H13+'TUOS Ex GST'!H13,3)</f>
        <v>0</v>
      </c>
      <c r="I13" s="41">
        <f>ROUND(+'DUOS Ex GST'!I13+'TUOS Ex GST'!I13,3)</f>
        <v>0</v>
      </c>
      <c r="J13" s="41">
        <f>ROUND(+'DUOS Ex GST'!J13+'TUOS Ex GST'!J13,3)</f>
        <v>1.417</v>
      </c>
      <c r="K13" s="41">
        <f>ROUND(+'DUOS Ex GST'!K13+'TUOS Ex GST'!K13,3)</f>
        <v>0</v>
      </c>
      <c r="L13" s="43">
        <f>ROUND(+'DUOS Ex GST'!L13+'TUOS Ex GST'!L13,3)</f>
        <v>0</v>
      </c>
      <c r="M13" s="8"/>
      <c r="N13" s="9"/>
      <c r="O13" s="7"/>
    </row>
    <row r="14" spans="1:16" ht="25.5" customHeight="1" x14ac:dyDescent="0.2">
      <c r="A14" s="37" t="s">
        <v>39</v>
      </c>
      <c r="B14" s="5" t="s">
        <v>38</v>
      </c>
      <c r="C14" s="70"/>
      <c r="D14" s="6">
        <f>ROUND(+'DUOS Ex GST'!D14+'TUOS Ex GST'!D14,3)</f>
        <v>0</v>
      </c>
      <c r="E14" s="41">
        <f>ROUND(+'DUOS Ex GST'!E14+'TUOS Ex GST'!E14,3)</f>
        <v>8.9909999999999997</v>
      </c>
      <c r="F14" s="41">
        <f>ROUND(+'DUOS Ex GST'!F14+'TUOS Ex GST'!F14,3)</f>
        <v>5.5970000000000004</v>
      </c>
      <c r="G14" s="41">
        <f>ROUND(+'DUOS Ex GST'!G14+'TUOS Ex GST'!G14,3)</f>
        <v>0</v>
      </c>
      <c r="H14" s="41">
        <f>ROUND(+'DUOS Ex GST'!H14+'TUOS Ex GST'!H14,3)</f>
        <v>0</v>
      </c>
      <c r="I14" s="41">
        <f>ROUND(+'DUOS Ex GST'!I14+'TUOS Ex GST'!I14,3)</f>
        <v>0</v>
      </c>
      <c r="J14" s="41">
        <f>ROUND(+'DUOS Ex GST'!J14+'TUOS Ex GST'!J14,3)</f>
        <v>1.736</v>
      </c>
      <c r="K14" s="41">
        <f>ROUND(+'DUOS Ex GST'!K14+'TUOS Ex GST'!K14,3)</f>
        <v>0</v>
      </c>
      <c r="L14" s="43">
        <f>ROUND(+'DUOS Ex GST'!L14+'TUOS Ex GST'!L14,3)</f>
        <v>42.863999999999997</v>
      </c>
      <c r="M14" s="8"/>
      <c r="N14" s="9"/>
      <c r="O14" s="7"/>
    </row>
    <row r="15" spans="1:16" ht="25.5" customHeight="1" x14ac:dyDescent="0.2">
      <c r="A15" s="37" t="s">
        <v>16</v>
      </c>
      <c r="B15" s="5" t="s">
        <v>59</v>
      </c>
      <c r="C15" s="70"/>
      <c r="D15" s="6">
        <f>ROUND(+'DUOS Ex GST'!D15+'TUOS Ex GST'!D15,3)</f>
        <v>0</v>
      </c>
      <c r="E15" s="41">
        <f>ROUND(+'DUOS Ex GST'!E15+'TUOS Ex GST'!E15,3)</f>
        <v>7.6420000000000003</v>
      </c>
      <c r="F15" s="41">
        <f>ROUND(+'DUOS Ex GST'!F15+'TUOS Ex GST'!F15,3)</f>
        <v>5.9050000000000002</v>
      </c>
      <c r="G15" s="41">
        <f>ROUND(+'DUOS Ex GST'!G15+'TUOS Ex GST'!G15,3)</f>
        <v>0</v>
      </c>
      <c r="H15" s="41">
        <f>ROUND(+'DUOS Ex GST'!H15+'TUOS Ex GST'!H15,3)</f>
        <v>0</v>
      </c>
      <c r="I15" s="41">
        <f>ROUND(+'DUOS Ex GST'!I15+'TUOS Ex GST'!I15,3)</f>
        <v>0</v>
      </c>
      <c r="J15" s="41">
        <f>ROUND(+'DUOS Ex GST'!J15+'TUOS Ex GST'!J15,3)</f>
        <v>1.5089999999999999</v>
      </c>
      <c r="K15" s="41">
        <f>ROUND(+'DUOS Ex GST'!K15+'TUOS Ex GST'!K15,3)</f>
        <v>0</v>
      </c>
      <c r="L15" s="43">
        <f>ROUND(+'DUOS Ex GST'!L15+'TUOS Ex GST'!L15,3)</f>
        <v>67.41</v>
      </c>
      <c r="M15" s="8"/>
      <c r="N15" s="9"/>
      <c r="O15" s="7"/>
    </row>
    <row r="16" spans="1:16" ht="25.5" customHeight="1" x14ac:dyDescent="0.2">
      <c r="A16" s="37" t="s">
        <v>30</v>
      </c>
      <c r="B16" s="5" t="s">
        <v>17</v>
      </c>
      <c r="C16" s="70"/>
      <c r="D16" s="6">
        <f>ROUND(+'DUOS Ex GST'!D16+'TUOS Ex GST'!D16,3)</f>
        <v>11.548999999999999</v>
      </c>
      <c r="E16" s="41">
        <f>ROUND(+'DUOS Ex GST'!E16+'TUOS Ex GST'!E16,3)</f>
        <v>7.484</v>
      </c>
      <c r="F16" s="41">
        <f>ROUND(+'DUOS Ex GST'!F16+'TUOS Ex GST'!F16,3)</f>
        <v>5.9269999999999996</v>
      </c>
      <c r="G16" s="41">
        <f>ROUND(+'DUOS Ex GST'!G16+'TUOS Ex GST'!G16,3)</f>
        <v>0</v>
      </c>
      <c r="H16" s="41">
        <f>ROUND(+'DUOS Ex GST'!H16+'TUOS Ex GST'!H16,3)</f>
        <v>0</v>
      </c>
      <c r="I16" s="41">
        <f>ROUND(+'DUOS Ex GST'!I16+'TUOS Ex GST'!I16,3)</f>
        <v>0</v>
      </c>
      <c r="J16" s="41">
        <f>ROUND(+'DUOS Ex GST'!J16+'TUOS Ex GST'!J16,3)</f>
        <v>0</v>
      </c>
      <c r="K16" s="41">
        <f>ROUND(+'DUOS Ex GST'!K16+'TUOS Ex GST'!K16,3)</f>
        <v>0</v>
      </c>
      <c r="L16" s="43">
        <f>ROUND(+'DUOS Ex GST'!L16+'TUOS Ex GST'!L16,3)</f>
        <v>0</v>
      </c>
      <c r="M16" s="8"/>
      <c r="N16" s="9"/>
      <c r="O16" s="7"/>
    </row>
    <row r="17" spans="1:17" ht="25.5" customHeight="1" x14ac:dyDescent="0.2">
      <c r="A17" s="37" t="s">
        <v>31</v>
      </c>
      <c r="B17" s="5" t="s">
        <v>18</v>
      </c>
      <c r="C17" s="70"/>
      <c r="D17" s="6">
        <f>ROUND(+'DUOS Ex GST'!D17+'TUOS Ex GST'!D17,3)</f>
        <v>16.658999999999999</v>
      </c>
      <c r="E17" s="41">
        <f>ROUND(+'DUOS Ex GST'!E17+'TUOS Ex GST'!E17,3)</f>
        <v>9.9659999999999993</v>
      </c>
      <c r="F17" s="41">
        <f>ROUND(+'DUOS Ex GST'!F17+'TUOS Ex GST'!F17,3)</f>
        <v>7.9340000000000002</v>
      </c>
      <c r="G17" s="41">
        <f>ROUND(+'DUOS Ex GST'!G17+'TUOS Ex GST'!G17,3)</f>
        <v>0</v>
      </c>
      <c r="H17" s="41">
        <f>ROUND(+'DUOS Ex GST'!H17+'TUOS Ex GST'!H17,3)</f>
        <v>0</v>
      </c>
      <c r="I17" s="41">
        <f>ROUND(+'DUOS Ex GST'!I17+'TUOS Ex GST'!I17,3)</f>
        <v>0</v>
      </c>
      <c r="J17" s="41">
        <f>ROUND(+'DUOS Ex GST'!J17+'TUOS Ex GST'!J17,3)</f>
        <v>1.5760000000000001</v>
      </c>
      <c r="K17" s="41">
        <f>ROUND(+'DUOS Ex GST'!K17+'TUOS Ex GST'!K17,3)</f>
        <v>0</v>
      </c>
      <c r="L17" s="43">
        <f>ROUND(+'DUOS Ex GST'!L17+'TUOS Ex GST'!L17,3)</f>
        <v>0</v>
      </c>
      <c r="M17" s="8"/>
      <c r="N17" s="9"/>
      <c r="O17" s="7"/>
    </row>
    <row r="18" spans="1:17" ht="25.5" customHeight="1" x14ac:dyDescent="0.2">
      <c r="A18" s="37" t="s">
        <v>32</v>
      </c>
      <c r="B18" s="5" t="s">
        <v>19</v>
      </c>
      <c r="C18" s="70"/>
      <c r="D18" s="6">
        <f>ROUND(+'DUOS Ex GST'!D18+'TUOS Ex GST'!D18,3)</f>
        <v>0</v>
      </c>
      <c r="E18" s="41">
        <f>ROUND(+'DUOS Ex GST'!E18+'TUOS Ex GST'!E18,3)</f>
        <v>2.1520000000000001</v>
      </c>
      <c r="F18" s="41">
        <f>ROUND(+'DUOS Ex GST'!F18+'TUOS Ex GST'!F18,3)</f>
        <v>1.7809999999999999</v>
      </c>
      <c r="G18" s="41">
        <f>ROUND(+'DUOS Ex GST'!G18+'TUOS Ex GST'!G18,3)</f>
        <v>0</v>
      </c>
      <c r="H18" s="41">
        <f>ROUND(+'DUOS Ex GST'!H18+'TUOS Ex GST'!H18,3)</f>
        <v>0</v>
      </c>
      <c r="I18" s="41">
        <f>ROUND(+'DUOS Ex GST'!I18+'TUOS Ex GST'!I18,3)</f>
        <v>0</v>
      </c>
      <c r="J18" s="41">
        <f>ROUND(+'DUOS Ex GST'!J18+'TUOS Ex GST'!J18,3)</f>
        <v>0.999</v>
      </c>
      <c r="K18" s="41">
        <f>ROUND(+'DUOS Ex GST'!K18+'TUOS Ex GST'!K18,3)</f>
        <v>15.946</v>
      </c>
      <c r="L18" s="43">
        <f>ROUND(+'DUOS Ex GST'!L18+'TUOS Ex GST'!L18,3)</f>
        <v>23.297000000000001</v>
      </c>
      <c r="M18" s="8" t="s">
        <v>20</v>
      </c>
      <c r="N18" s="9" t="s">
        <v>21</v>
      </c>
      <c r="O18" s="7">
        <v>150</v>
      </c>
    </row>
    <row r="19" spans="1:17" ht="25.5" customHeight="1" x14ac:dyDescent="0.2">
      <c r="A19" s="37" t="s">
        <v>54</v>
      </c>
      <c r="B19" s="5" t="s">
        <v>55</v>
      </c>
      <c r="C19" s="70"/>
      <c r="D19" s="6">
        <f>ROUND(+'DUOS Ex GST'!D19+'TUOS Ex GST'!D19,3)</f>
        <v>0</v>
      </c>
      <c r="E19" s="41">
        <f>ROUND(+'DUOS Ex GST'!E19+'TUOS Ex GST'!E19,3)</f>
        <v>1.6459999999999999</v>
      </c>
      <c r="F19" s="41">
        <f>ROUND(+'DUOS Ex GST'!F19+'TUOS Ex GST'!F19,3)</f>
        <v>1.347</v>
      </c>
      <c r="G19" s="41">
        <f>ROUND(+'DUOS Ex GST'!G19+'TUOS Ex GST'!G19,3)</f>
        <v>0</v>
      </c>
      <c r="H19" s="41">
        <f>ROUND(+'DUOS Ex GST'!H19+'TUOS Ex GST'!H19,3)</f>
        <v>0</v>
      </c>
      <c r="I19" s="41">
        <f>ROUND(+'DUOS Ex GST'!I19+'TUOS Ex GST'!I19,3)</f>
        <v>0</v>
      </c>
      <c r="J19" s="41">
        <f>ROUND(+'DUOS Ex GST'!J19+'TUOS Ex GST'!J19,3)</f>
        <v>0.85299999999999998</v>
      </c>
      <c r="K19" s="41">
        <f>ROUND(+'DUOS Ex GST'!K19+'TUOS Ex GST'!K19,3)</f>
        <v>14.436999999999999</v>
      </c>
      <c r="L19" s="43">
        <f>ROUND(+'DUOS Ex GST'!L19+'TUOS Ex GST'!L19,3)</f>
        <v>34.725999999999999</v>
      </c>
      <c r="M19" s="8"/>
      <c r="N19" s="9"/>
      <c r="O19" s="7">
        <v>150</v>
      </c>
    </row>
    <row r="20" spans="1:17" ht="25.5" customHeight="1" x14ac:dyDescent="0.2">
      <c r="A20" s="37" t="s">
        <v>33</v>
      </c>
      <c r="B20" s="5" t="s">
        <v>22</v>
      </c>
      <c r="C20" s="70"/>
      <c r="D20" s="6">
        <f>ROUND(+'DUOS Ex GST'!D20+'TUOS Ex GST'!D20,3)</f>
        <v>0</v>
      </c>
      <c r="E20" s="41">
        <f>ROUND(+'DUOS Ex GST'!E20+'TUOS Ex GST'!E20,3)</f>
        <v>1.393</v>
      </c>
      <c r="F20" s="41">
        <f>ROUND(+'DUOS Ex GST'!F20+'TUOS Ex GST'!F20,3)</f>
        <v>1.175</v>
      </c>
      <c r="G20" s="41">
        <f>ROUND(+'DUOS Ex GST'!G20+'TUOS Ex GST'!G20,3)</f>
        <v>0</v>
      </c>
      <c r="H20" s="41">
        <f>ROUND(+'DUOS Ex GST'!H20+'TUOS Ex GST'!H20,3)</f>
        <v>0</v>
      </c>
      <c r="I20" s="41">
        <f>ROUND(+'DUOS Ex GST'!I20+'TUOS Ex GST'!I20,3)</f>
        <v>0</v>
      </c>
      <c r="J20" s="41">
        <f>ROUND(+'DUOS Ex GST'!J20+'TUOS Ex GST'!J20,3)</f>
        <v>0.623</v>
      </c>
      <c r="K20" s="41">
        <f>ROUND(+'DUOS Ex GST'!K20+'TUOS Ex GST'!K20,3)</f>
        <v>11.808</v>
      </c>
      <c r="L20" s="43">
        <f>ROUND(+'DUOS Ex GST'!L20+'TUOS Ex GST'!L20,3)</f>
        <v>14.760999999999999</v>
      </c>
      <c r="M20" s="8" t="s">
        <v>20</v>
      </c>
      <c r="N20" s="9" t="s">
        <v>21</v>
      </c>
      <c r="O20" s="7">
        <v>1150</v>
      </c>
    </row>
    <row r="21" spans="1:17" ht="25.5" customHeight="1" x14ac:dyDescent="0.2">
      <c r="A21" s="37" t="s">
        <v>60</v>
      </c>
      <c r="B21" s="5" t="s">
        <v>56</v>
      </c>
      <c r="C21" s="70"/>
      <c r="D21" s="6">
        <f>ROUND(+'DUOS Ex GST'!D21+'TUOS Ex GST'!D21,3)</f>
        <v>0</v>
      </c>
      <c r="E21" s="41">
        <f>ROUND(+'DUOS Ex GST'!E21+'TUOS Ex GST'!E21,3)</f>
        <v>1.1299999999999999</v>
      </c>
      <c r="F21" s="41">
        <f>ROUND(+'DUOS Ex GST'!F21+'TUOS Ex GST'!F21,3)</f>
        <v>0.92300000000000004</v>
      </c>
      <c r="G21" s="41">
        <f>ROUND(+'DUOS Ex GST'!G21+'TUOS Ex GST'!G21,3)</f>
        <v>0</v>
      </c>
      <c r="H21" s="41">
        <f>ROUND(+'DUOS Ex GST'!H21+'TUOS Ex GST'!H21,3)</f>
        <v>0</v>
      </c>
      <c r="I21" s="41">
        <f>ROUND(+'DUOS Ex GST'!I21+'TUOS Ex GST'!I21,3)</f>
        <v>0</v>
      </c>
      <c r="J21" s="41">
        <f>ROUND(+'DUOS Ex GST'!J21+'TUOS Ex GST'!J21,3)</f>
        <v>0.60699999999999998</v>
      </c>
      <c r="K21" s="41">
        <f>ROUND(+'DUOS Ex GST'!K21+'TUOS Ex GST'!K21,3)</f>
        <v>11.01</v>
      </c>
      <c r="L21" s="43">
        <f>ROUND(+'DUOS Ex GST'!L21+'TUOS Ex GST'!L21,3)</f>
        <v>25.622</v>
      </c>
      <c r="M21" s="8"/>
      <c r="N21" s="9"/>
      <c r="O21" s="7">
        <v>1150</v>
      </c>
    </row>
    <row r="22" spans="1:17" ht="25.5" customHeight="1" x14ac:dyDescent="0.2">
      <c r="A22" s="37" t="s">
        <v>34</v>
      </c>
      <c r="B22" s="5" t="s">
        <v>57</v>
      </c>
      <c r="C22" s="70"/>
      <c r="D22" s="6">
        <f>ROUND(+'DUOS Ex GST'!D22+'TUOS Ex GST'!D22,3)</f>
        <v>0</v>
      </c>
      <c r="E22" s="41">
        <f>ROUND(+'DUOS Ex GST'!E22+'TUOS Ex GST'!E22,3)</f>
        <v>0.86499999999999999</v>
      </c>
      <c r="F22" s="41">
        <f>ROUND(+'DUOS Ex GST'!F22+'TUOS Ex GST'!F22,3)</f>
        <v>0.68500000000000005</v>
      </c>
      <c r="G22" s="41">
        <f>ROUND(+'DUOS Ex GST'!G22+'TUOS Ex GST'!G22,3)</f>
        <v>0</v>
      </c>
      <c r="H22" s="41">
        <f>ROUND(+'DUOS Ex GST'!H22+'TUOS Ex GST'!H22,3)</f>
        <v>0</v>
      </c>
      <c r="I22" s="41">
        <f>ROUND(+'DUOS Ex GST'!I22+'TUOS Ex GST'!I22,3)</f>
        <v>0</v>
      </c>
      <c r="J22" s="41">
        <f>ROUND(+'DUOS Ex GST'!J22+'TUOS Ex GST'!J22,3)</f>
        <v>0.27600000000000002</v>
      </c>
      <c r="K22" s="41">
        <f>ROUND(+'DUOS Ex GST'!K22+'TUOS Ex GST'!K22,3)</f>
        <v>3.948</v>
      </c>
      <c r="L22" s="43">
        <f>ROUND(+'DUOS Ex GST'!L22+'TUOS Ex GST'!L22,3)</f>
        <v>4.9710000000000001</v>
      </c>
      <c r="M22" s="8"/>
      <c r="N22" s="9"/>
      <c r="O22" s="7">
        <v>11100</v>
      </c>
    </row>
    <row r="23" spans="1:17" ht="25.5" customHeight="1" x14ac:dyDescent="0.2">
      <c r="A23" s="37" t="s">
        <v>44</v>
      </c>
      <c r="B23" s="5" t="s">
        <v>42</v>
      </c>
      <c r="C23" s="70" t="s">
        <v>69</v>
      </c>
      <c r="D23" s="6">
        <f>ROUND(+'DUOS Ex GST'!D23+'TUOS Ex GST'!D23,3)</f>
        <v>5.7789999999999999</v>
      </c>
      <c r="E23" s="41">
        <f>ROUND(+'DUOS Ex GST'!E23+'TUOS Ex GST'!E23,3)</f>
        <v>15.818</v>
      </c>
      <c r="F23" s="41">
        <f>ROUND(+'DUOS Ex GST'!F23+'TUOS Ex GST'!F23,3)</f>
        <v>9.8219999999999992</v>
      </c>
      <c r="G23" s="41">
        <f>ROUND(+'DUOS Ex GST'!G23+'TUOS Ex GST'!G23,3)</f>
        <v>0</v>
      </c>
      <c r="H23" s="41">
        <f>ROUND(+'DUOS Ex GST'!H23+'TUOS Ex GST'!H23,3)</f>
        <v>5.5510000000000002</v>
      </c>
      <c r="I23" s="41">
        <f>ROUND(+'DUOS Ex GST'!I23+'TUOS Ex GST'!I23,3)</f>
        <v>4.3289999999999997</v>
      </c>
      <c r="J23" s="41">
        <f>ROUND(+'DUOS Ex GST'!J23+'TUOS Ex GST'!J23,3)</f>
        <v>2.6789999999999998</v>
      </c>
      <c r="K23" s="41">
        <f>ROUND(+'DUOS Ex GST'!K23+'TUOS Ex GST'!K23,3)</f>
        <v>0</v>
      </c>
      <c r="L23" s="43">
        <f>ROUND(+'DUOS Ex GST'!L23+'TUOS Ex GST'!L23,3)</f>
        <v>0</v>
      </c>
      <c r="M23" s="8" t="s">
        <v>81</v>
      </c>
      <c r="N23" s="9" t="s">
        <v>15</v>
      </c>
      <c r="O23" s="7"/>
    </row>
    <row r="24" spans="1:17" ht="25.5" customHeight="1" x14ac:dyDescent="0.2">
      <c r="A24" s="37" t="s">
        <v>45</v>
      </c>
      <c r="B24" s="5" t="s">
        <v>43</v>
      </c>
      <c r="C24" s="70" t="s">
        <v>69</v>
      </c>
      <c r="D24" s="6">
        <f>ROUND(+'DUOS Ex GST'!D24+'TUOS Ex GST'!D24,3)</f>
        <v>0</v>
      </c>
      <c r="E24" s="41">
        <f>ROUND(+'DUOS Ex GST'!E24+'TUOS Ex GST'!E24,3)</f>
        <v>9.6199999999999992</v>
      </c>
      <c r="F24" s="41">
        <f>ROUND(+'DUOS Ex GST'!F24+'TUOS Ex GST'!F24,3)</f>
        <v>5.5540000000000003</v>
      </c>
      <c r="G24" s="41">
        <f>ROUND(+'DUOS Ex GST'!G24+'TUOS Ex GST'!G24,3)</f>
        <v>0</v>
      </c>
      <c r="H24" s="41">
        <f>ROUND(+'DUOS Ex GST'!H24+'TUOS Ex GST'!H24,3)</f>
        <v>0</v>
      </c>
      <c r="I24" s="41">
        <f>ROUND(+'DUOS Ex GST'!I24+'TUOS Ex GST'!I24,3)</f>
        <v>0</v>
      </c>
      <c r="J24" s="41">
        <f>ROUND(+'DUOS Ex GST'!J24+'TUOS Ex GST'!J24,3)</f>
        <v>2.2469999999999999</v>
      </c>
      <c r="K24" s="41">
        <f>ROUND(+'DUOS Ex GST'!K24+'TUOS Ex GST'!K24,3)</f>
        <v>0</v>
      </c>
      <c r="L24" s="43">
        <f>ROUND(+'DUOS Ex GST'!L24+'TUOS Ex GST'!L24,3)</f>
        <v>38.396999999999998</v>
      </c>
      <c r="M24" s="8" t="s">
        <v>81</v>
      </c>
      <c r="N24" s="9" t="s">
        <v>58</v>
      </c>
      <c r="O24" s="7"/>
    </row>
    <row r="25" spans="1:17" ht="25.5" customHeight="1" x14ac:dyDescent="0.2">
      <c r="A25" s="37" t="s">
        <v>71</v>
      </c>
      <c r="B25" s="5" t="s">
        <v>70</v>
      </c>
      <c r="C25" s="70" t="s">
        <v>78</v>
      </c>
      <c r="D25" s="6">
        <f>ROUND(+'DUOS Ex GST'!D25+'TUOS Ex GST'!D25,3)</f>
        <v>5.9939999999999998</v>
      </c>
      <c r="E25" s="41">
        <f>ROUND(+'DUOS Ex GST'!E25+'TUOS Ex GST'!E25,3)</f>
        <v>19.734000000000002</v>
      </c>
      <c r="F25" s="41">
        <f>ROUND(+'DUOS Ex GST'!F25+'TUOS Ex GST'!F25,3)</f>
        <v>13.52</v>
      </c>
      <c r="G25" s="41">
        <f>ROUND(+'DUOS Ex GST'!G25+'TUOS Ex GST'!G25,3)</f>
        <v>0</v>
      </c>
      <c r="H25" s="41">
        <f>ROUND(+'DUOS Ex GST'!H25+'TUOS Ex GST'!H25,3)</f>
        <v>8.641</v>
      </c>
      <c r="I25" s="41">
        <f>ROUND(+'DUOS Ex GST'!I25+'TUOS Ex GST'!I25,3)</f>
        <v>7.4980000000000002</v>
      </c>
      <c r="J25" s="41">
        <f>ROUND(+'DUOS Ex GST'!J25+'TUOS Ex GST'!J25,3)</f>
        <v>3.71</v>
      </c>
      <c r="K25" s="41">
        <f>ROUND(+'DUOS Ex GST'!K25+'TUOS Ex GST'!K25,3)</f>
        <v>0</v>
      </c>
      <c r="L25" s="43">
        <f>ROUND(+'DUOS Ex GST'!L25+'TUOS Ex GST'!L25,3)</f>
        <v>0</v>
      </c>
      <c r="M25" s="8" t="s">
        <v>81</v>
      </c>
      <c r="N25" s="9" t="s">
        <v>15</v>
      </c>
      <c r="O25" s="7"/>
    </row>
    <row r="26" spans="1:17" ht="25.5" customHeight="1" thickBot="1" x14ac:dyDescent="0.25">
      <c r="A26" s="37" t="s">
        <v>84</v>
      </c>
      <c r="B26" s="5" t="s">
        <v>77</v>
      </c>
      <c r="C26" s="71" t="s">
        <v>69</v>
      </c>
      <c r="D26" s="64">
        <f>ROUND(+'DUOS Ex GST'!D26+'TUOS Ex GST'!D26,3)</f>
        <v>5.9939999999999998</v>
      </c>
      <c r="E26" s="65">
        <f>ROUND(+'DUOS Ex GST'!E26+'TUOS Ex GST'!E26,3)</f>
        <v>17.748999999999999</v>
      </c>
      <c r="F26" s="65">
        <f>ROUND(+'DUOS Ex GST'!F26+'TUOS Ex GST'!F26,3)</f>
        <v>11.423999999999999</v>
      </c>
      <c r="G26" s="65">
        <f>ROUND(+'DUOS Ex GST'!G26+'TUOS Ex GST'!G26,3)</f>
        <v>0</v>
      </c>
      <c r="H26" s="65">
        <f>ROUND(+'DUOS Ex GST'!H26+'TUOS Ex GST'!H26,3)</f>
        <v>5.6059999999999999</v>
      </c>
      <c r="I26" s="65">
        <f>ROUND(+'DUOS Ex GST'!I26+'TUOS Ex GST'!I26,3)</f>
        <v>5.4039999999999999</v>
      </c>
      <c r="J26" s="65">
        <f>ROUND(+'DUOS Ex GST'!J26+'TUOS Ex GST'!J26,3)</f>
        <v>3.294</v>
      </c>
      <c r="K26" s="65">
        <f>ROUND(+'DUOS Ex GST'!K26+'TUOS Ex GST'!K26,3)</f>
        <v>0</v>
      </c>
      <c r="L26" s="66">
        <f>ROUND(+'DUOS Ex GST'!L26+'TUOS Ex GST'!L26,3)</f>
        <v>0</v>
      </c>
      <c r="M26" s="75" t="s">
        <v>12</v>
      </c>
      <c r="N26" s="76"/>
      <c r="O26" s="72"/>
      <c r="Q26" t="s">
        <v>77</v>
      </c>
    </row>
    <row r="27" spans="1:17" x14ac:dyDescent="0.2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</row>
    <row r="28" spans="1:17" x14ac:dyDescent="0.2">
      <c r="A28" s="13" t="s">
        <v>72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5"/>
    </row>
    <row r="29" spans="1:17" x14ac:dyDescent="0.2">
      <c r="A29" s="13" t="s">
        <v>95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5"/>
    </row>
    <row r="30" spans="1:17" x14ac:dyDescent="0.2">
      <c r="A30" s="13" t="s">
        <v>79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5"/>
    </row>
    <row r="31" spans="1:17" x14ac:dyDescent="0.2">
      <c r="A31" s="13" t="s">
        <v>80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5"/>
    </row>
    <row r="32" spans="1:17" x14ac:dyDescent="0.2">
      <c r="A32" s="63" t="s">
        <v>74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5"/>
    </row>
    <row r="33" spans="1:15" ht="13.5" thickBot="1" x14ac:dyDescent="0.25">
      <c r="A33" s="52" t="s">
        <v>75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</row>
    <row r="34" spans="1:15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1:15" x14ac:dyDescent="0.2"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1:15" x14ac:dyDescent="0.2"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1:15" x14ac:dyDescent="0.2"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4"/>
      <c r="O38" s="14"/>
    </row>
    <row r="39" spans="1:15" x14ac:dyDescent="0.2"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1:15" x14ac:dyDescent="0.2"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1:15" x14ac:dyDescent="0.2"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1:15" x14ac:dyDescent="0.2"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pans="1:15" x14ac:dyDescent="0.2"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pans="1:15" x14ac:dyDescent="0.2"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 x14ac:dyDescent="0.2"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</sheetData>
  <mergeCells count="4">
    <mergeCell ref="M26:N26"/>
    <mergeCell ref="A1:O1"/>
    <mergeCell ref="M3:N3"/>
    <mergeCell ref="D3:L3"/>
  </mergeCells>
  <phoneticPr fontId="0" type="noConversion"/>
  <pageMargins left="0.74803149606299213" right="0.74803149606299213" top="0.39370078740157483" bottom="0.11811023622047245" header="0.11811023622047245" footer="0.11811023622047245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0"/>
  <sheetViews>
    <sheetView workbookViewId="0">
      <selection activeCell="C3" sqref="C3:C24"/>
    </sheetView>
  </sheetViews>
  <sheetFormatPr defaultRowHeight="12.75" x14ac:dyDescent="0.2"/>
  <cols>
    <col min="1" max="1" width="30.28515625" customWidth="1"/>
    <col min="2" max="2" width="29.140625" customWidth="1"/>
    <col min="3" max="3" width="27.7109375" customWidth="1"/>
    <col min="4" max="4" width="8.85546875" customWidth="1"/>
  </cols>
  <sheetData>
    <row r="1" spans="1:3" s="1" customFormat="1" ht="18.75" thickBot="1" x14ac:dyDescent="0.3">
      <c r="A1" s="85" t="s">
        <v>88</v>
      </c>
      <c r="B1" s="86"/>
      <c r="C1" s="86"/>
    </row>
    <row r="2" spans="1:3" s="36" customFormat="1" ht="92.25" customHeight="1" thickBot="1" x14ac:dyDescent="0.25">
      <c r="A2" s="55" t="s">
        <v>66</v>
      </c>
      <c r="B2" s="55" t="s">
        <v>67</v>
      </c>
      <c r="C2" s="27" t="s">
        <v>83</v>
      </c>
    </row>
    <row r="3" spans="1:3" ht="25.5" customHeight="1" x14ac:dyDescent="0.2">
      <c r="A3" s="44" t="s">
        <v>61</v>
      </c>
      <c r="B3" s="45" t="s">
        <v>64</v>
      </c>
      <c r="C3" s="39">
        <v>12.389041095890411</v>
      </c>
    </row>
    <row r="4" spans="1:3" ht="25.5" customHeight="1" x14ac:dyDescent="0.2">
      <c r="A4" s="37" t="s">
        <v>26</v>
      </c>
      <c r="B4" s="5" t="s">
        <v>13</v>
      </c>
      <c r="C4" s="6">
        <v>12.389041095890411</v>
      </c>
    </row>
    <row r="5" spans="1:3" ht="25.5" customHeight="1" x14ac:dyDescent="0.2">
      <c r="A5" s="37" t="s">
        <v>48</v>
      </c>
      <c r="B5" s="5" t="s">
        <v>49</v>
      </c>
      <c r="C5" s="6"/>
    </row>
    <row r="6" spans="1:3" ht="25.5" customHeight="1" x14ac:dyDescent="0.2">
      <c r="A6" s="37" t="s">
        <v>27</v>
      </c>
      <c r="B6" s="5" t="s">
        <v>14</v>
      </c>
      <c r="C6" s="6"/>
    </row>
    <row r="7" spans="1:3" ht="25.5" customHeight="1" x14ac:dyDescent="0.2">
      <c r="A7" s="37" t="s">
        <v>50</v>
      </c>
      <c r="B7" s="5" t="s">
        <v>51</v>
      </c>
      <c r="C7" s="56">
        <v>12.389041095890411</v>
      </c>
    </row>
    <row r="8" spans="1:3" ht="25.5" customHeight="1" x14ac:dyDescent="0.2">
      <c r="A8" s="37" t="s">
        <v>52</v>
      </c>
      <c r="B8" s="5" t="s">
        <v>53</v>
      </c>
      <c r="C8" s="6">
        <v>12.389041095890411</v>
      </c>
    </row>
    <row r="9" spans="1:3" ht="25.5" customHeight="1" x14ac:dyDescent="0.2">
      <c r="A9" s="37" t="s">
        <v>63</v>
      </c>
      <c r="B9" s="5" t="s">
        <v>65</v>
      </c>
      <c r="C9" s="6">
        <v>12.389041095890411</v>
      </c>
    </row>
    <row r="10" spans="1:3" ht="25.5" customHeight="1" x14ac:dyDescent="0.2">
      <c r="A10" s="37" t="s">
        <v>28</v>
      </c>
      <c r="B10" s="5" t="s">
        <v>40</v>
      </c>
      <c r="C10" s="6">
        <v>12.389041095890411</v>
      </c>
    </row>
    <row r="11" spans="1:3" ht="25.5" customHeight="1" x14ac:dyDescent="0.2">
      <c r="A11" s="37" t="s">
        <v>29</v>
      </c>
      <c r="B11" s="5" t="s">
        <v>41</v>
      </c>
      <c r="C11" s="6">
        <v>12.389041095890411</v>
      </c>
    </row>
    <row r="12" spans="1:3" ht="25.5" customHeight="1" x14ac:dyDescent="0.2">
      <c r="A12" s="37" t="s">
        <v>39</v>
      </c>
      <c r="B12" s="5" t="s">
        <v>38</v>
      </c>
      <c r="C12" s="6">
        <v>12.389041095890411</v>
      </c>
    </row>
    <row r="13" spans="1:3" ht="25.5" customHeight="1" x14ac:dyDescent="0.2">
      <c r="A13" s="37" t="s">
        <v>16</v>
      </c>
      <c r="B13" s="5" t="s">
        <v>59</v>
      </c>
      <c r="C13" s="6">
        <v>12.389041095890411</v>
      </c>
    </row>
    <row r="14" spans="1:3" ht="25.5" customHeight="1" x14ac:dyDescent="0.2">
      <c r="A14" s="37" t="s">
        <v>30</v>
      </c>
      <c r="B14" s="5" t="s">
        <v>17</v>
      </c>
      <c r="C14" s="6">
        <v>12.389041095890411</v>
      </c>
    </row>
    <row r="15" spans="1:3" ht="25.5" customHeight="1" x14ac:dyDescent="0.2">
      <c r="A15" s="37" t="s">
        <v>31</v>
      </c>
      <c r="B15" s="5" t="s">
        <v>18</v>
      </c>
      <c r="C15" s="6">
        <v>12.389041095890411</v>
      </c>
    </row>
    <row r="16" spans="1:3" ht="25.5" customHeight="1" x14ac:dyDescent="0.2">
      <c r="A16" s="37" t="s">
        <v>32</v>
      </c>
      <c r="B16" s="5" t="s">
        <v>19</v>
      </c>
      <c r="C16" s="6">
        <v>12.389041095890411</v>
      </c>
    </row>
    <row r="17" spans="1:3" ht="25.5" customHeight="1" x14ac:dyDescent="0.2">
      <c r="A17" s="37" t="s">
        <v>54</v>
      </c>
      <c r="B17" s="5" t="s">
        <v>55</v>
      </c>
      <c r="C17" s="6">
        <v>12.389041095890411</v>
      </c>
    </row>
    <row r="18" spans="1:3" ht="25.5" customHeight="1" x14ac:dyDescent="0.2">
      <c r="A18" s="37" t="s">
        <v>33</v>
      </c>
      <c r="B18" s="5" t="s">
        <v>22</v>
      </c>
      <c r="C18" s="6">
        <v>12.389041095890411</v>
      </c>
    </row>
    <row r="19" spans="1:3" ht="25.5" customHeight="1" x14ac:dyDescent="0.2">
      <c r="A19" s="37" t="s">
        <v>60</v>
      </c>
      <c r="B19" s="5" t="s">
        <v>56</v>
      </c>
      <c r="C19" s="6">
        <v>12.389041095890411</v>
      </c>
    </row>
    <row r="20" spans="1:3" ht="25.5" customHeight="1" x14ac:dyDescent="0.2">
      <c r="A20" s="37" t="s">
        <v>34</v>
      </c>
      <c r="B20" s="5" t="s">
        <v>57</v>
      </c>
      <c r="C20" s="6">
        <v>12.389041095890411</v>
      </c>
    </row>
    <row r="21" spans="1:3" ht="25.5" customHeight="1" x14ac:dyDescent="0.2">
      <c r="A21" s="37" t="s">
        <v>44</v>
      </c>
      <c r="B21" s="5" t="s">
        <v>42</v>
      </c>
      <c r="C21" s="6">
        <v>12.389041095890411</v>
      </c>
    </row>
    <row r="22" spans="1:3" ht="25.5" customHeight="1" x14ac:dyDescent="0.2">
      <c r="A22" s="37" t="s">
        <v>45</v>
      </c>
      <c r="B22" s="5" t="s">
        <v>43</v>
      </c>
      <c r="C22" s="6">
        <v>12.389041095890411</v>
      </c>
    </row>
    <row r="23" spans="1:3" ht="25.5" customHeight="1" x14ac:dyDescent="0.2">
      <c r="A23" s="37" t="s">
        <v>71</v>
      </c>
      <c r="B23" s="5" t="s">
        <v>70</v>
      </c>
      <c r="C23" s="6">
        <v>12.389041095890411</v>
      </c>
    </row>
    <row r="24" spans="1:3" ht="25.5" customHeight="1" thickBot="1" x14ac:dyDescent="0.25">
      <c r="A24" s="37" t="s">
        <v>76</v>
      </c>
      <c r="B24" s="5" t="s">
        <v>77</v>
      </c>
      <c r="C24" s="6">
        <v>12.389041095890411</v>
      </c>
    </row>
    <row r="25" spans="1:3" x14ac:dyDescent="0.2">
      <c r="A25" s="57"/>
      <c r="B25" s="58"/>
      <c r="C25" s="59"/>
    </row>
    <row r="26" spans="1:3" x14ac:dyDescent="0.2">
      <c r="A26" s="13" t="s">
        <v>72</v>
      </c>
      <c r="B26" s="60"/>
      <c r="C26" s="61"/>
    </row>
    <row r="27" spans="1:3" x14ac:dyDescent="0.2">
      <c r="A27" s="13"/>
      <c r="B27" s="60"/>
      <c r="C27" s="61"/>
    </row>
    <row r="28" spans="1:3" x14ac:dyDescent="0.2">
      <c r="A28" s="13"/>
      <c r="B28" s="60"/>
      <c r="C28" s="61"/>
    </row>
    <row r="29" spans="1:3" x14ac:dyDescent="0.2">
      <c r="A29" s="87"/>
      <c r="B29" s="88"/>
      <c r="C29" s="89"/>
    </row>
    <row r="30" spans="1:3" ht="13.5" thickBot="1" x14ac:dyDescent="0.25">
      <c r="A30" s="90"/>
      <c r="B30" s="91"/>
      <c r="C30" s="92"/>
    </row>
    <row r="31" spans="1:3" x14ac:dyDescent="0.2">
      <c r="C31" s="14"/>
    </row>
    <row r="32" spans="1:3" x14ac:dyDescent="0.2">
      <c r="C32" s="14"/>
    </row>
    <row r="33" spans="3:3" x14ac:dyDescent="0.2">
      <c r="C33" s="18"/>
    </row>
    <row r="34" spans="3:3" x14ac:dyDescent="0.2">
      <c r="C34" s="14"/>
    </row>
    <row r="35" spans="3:3" x14ac:dyDescent="0.2">
      <c r="C35" s="14"/>
    </row>
    <row r="36" spans="3:3" x14ac:dyDescent="0.2">
      <c r="C36" s="14"/>
    </row>
    <row r="37" spans="3:3" x14ac:dyDescent="0.2">
      <c r="C37" s="14"/>
    </row>
    <row r="38" spans="3:3" x14ac:dyDescent="0.2">
      <c r="C38" s="14"/>
    </row>
    <row r="39" spans="3:3" x14ac:dyDescent="0.2">
      <c r="C39" s="14"/>
    </row>
    <row r="40" spans="3:3" x14ac:dyDescent="0.2">
      <c r="C40" s="14"/>
    </row>
  </sheetData>
  <mergeCells count="3">
    <mergeCell ref="A1:C1"/>
    <mergeCell ref="A29:C29"/>
    <mergeCell ref="A30:C30"/>
  </mergeCells>
  <phoneticPr fontId="10" type="noConversion"/>
  <pageMargins left="0.74803149606299213" right="0.74803149606299213" top="0.98425196850393704" bottom="0.98425196850393704" header="0.51181102362204722" footer="0.51181102362204722"/>
  <pageSetup paperSize="140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5" sqref="B5"/>
    </sheetView>
  </sheetViews>
  <sheetFormatPr defaultRowHeight="12.75" x14ac:dyDescent="0.2"/>
  <cols>
    <col min="1" max="1" width="45.28515625" customWidth="1"/>
    <col min="2" max="2" width="19.28515625" customWidth="1"/>
  </cols>
  <sheetData>
    <row r="1" spans="1:2" ht="18" x14ac:dyDescent="0.25">
      <c r="A1" s="22" t="s">
        <v>89</v>
      </c>
    </row>
    <row r="2" spans="1:2" ht="15.75" x14ac:dyDescent="0.25">
      <c r="A2" s="19"/>
    </row>
    <row r="4" spans="1:2" x14ac:dyDescent="0.2">
      <c r="A4" s="23" t="s">
        <v>23</v>
      </c>
      <c r="B4" s="24" t="s">
        <v>24</v>
      </c>
    </row>
    <row r="5" spans="1:2" x14ac:dyDescent="0.2">
      <c r="A5" s="20" t="s">
        <v>25</v>
      </c>
      <c r="B5" s="21">
        <v>1.2310000000000001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showGridLines="0" showZeros="0" zoomScaleNormal="75" workbookViewId="0">
      <selection activeCell="F13" sqref="F13"/>
    </sheetView>
  </sheetViews>
  <sheetFormatPr defaultRowHeight="12.75" x14ac:dyDescent="0.2"/>
  <cols>
    <col min="1" max="1" width="23.5703125" customWidth="1"/>
    <col min="2" max="2" width="16.42578125" customWidth="1"/>
    <col min="3" max="3" width="10.28515625" customWidth="1"/>
    <col min="4" max="14" width="11.140625" customWidth="1"/>
    <col min="15" max="15" width="12.42578125" customWidth="1"/>
    <col min="16" max="16" width="8.85546875" customWidth="1"/>
  </cols>
  <sheetData>
    <row r="1" spans="1:15" s="1" customFormat="1" ht="18.75" thickBot="1" x14ac:dyDescent="0.3">
      <c r="A1" s="77" t="s">
        <v>90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9"/>
    </row>
    <row r="2" spans="1:15" ht="13.5" thickBot="1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1:15" ht="54" customHeight="1" thickBot="1" x14ac:dyDescent="0.25">
      <c r="A3" s="25"/>
      <c r="B3" s="26"/>
      <c r="C3" s="26"/>
      <c r="D3" s="82" t="s">
        <v>0</v>
      </c>
      <c r="E3" s="83"/>
      <c r="F3" s="83"/>
      <c r="G3" s="83"/>
      <c r="H3" s="83"/>
      <c r="I3" s="83"/>
      <c r="J3" s="83"/>
      <c r="K3" s="83"/>
      <c r="L3" s="84"/>
      <c r="M3" s="80" t="s">
        <v>36</v>
      </c>
      <c r="N3" s="81"/>
      <c r="O3" s="27" t="s">
        <v>1</v>
      </c>
    </row>
    <row r="4" spans="1:15" ht="93" customHeight="1" thickBot="1" x14ac:dyDescent="0.25">
      <c r="A4" s="28" t="s">
        <v>2</v>
      </c>
      <c r="B4" s="29" t="s">
        <v>3</v>
      </c>
      <c r="C4" s="62" t="s">
        <v>68</v>
      </c>
      <c r="D4" s="30" t="s">
        <v>37</v>
      </c>
      <c r="E4" s="31" t="s">
        <v>4</v>
      </c>
      <c r="F4" s="31" t="s">
        <v>5</v>
      </c>
      <c r="G4" s="31" t="s">
        <v>6</v>
      </c>
      <c r="H4" s="31"/>
      <c r="I4" s="31"/>
      <c r="J4" s="31" t="s">
        <v>7</v>
      </c>
      <c r="K4" s="31" t="s">
        <v>8</v>
      </c>
      <c r="L4" s="32" t="s">
        <v>9</v>
      </c>
      <c r="M4" s="33" t="s">
        <v>10</v>
      </c>
      <c r="N4" s="34" t="s">
        <v>11</v>
      </c>
      <c r="O4" s="35" t="s">
        <v>10</v>
      </c>
    </row>
    <row r="5" spans="1:15" ht="26.25" customHeight="1" x14ac:dyDescent="0.2">
      <c r="A5" s="44" t="s">
        <v>61</v>
      </c>
      <c r="B5" s="45" t="s">
        <v>64</v>
      </c>
      <c r="C5" s="69" t="s">
        <v>69</v>
      </c>
      <c r="D5" s="39">
        <f>+ROUND('DUOS Ex GST'!D5*1.1,3)</f>
        <v>6.593</v>
      </c>
      <c r="E5" s="40">
        <f>+ROUND('DUOS Ex GST'!E5*1.1,3)</f>
        <v>8.1310000000000002</v>
      </c>
      <c r="F5" s="40">
        <f>+ROUND('DUOS Ex GST'!F5*1.1,3)</f>
        <v>5.234</v>
      </c>
      <c r="G5" s="40">
        <f>+ROUND('DUOS Ex GST'!G5*1.1,3)</f>
        <v>0</v>
      </c>
      <c r="H5" s="40">
        <f>+ROUND('DUOS Ex GST'!H5*1.1,3)</f>
        <v>0</v>
      </c>
      <c r="I5" s="40">
        <f>+ROUND('DUOS Ex GST'!I5*1.1,3)</f>
        <v>0</v>
      </c>
      <c r="J5" s="40">
        <f>+ROUND('DUOS Ex GST'!J5*1.1,3)</f>
        <v>0</v>
      </c>
      <c r="K5" s="40">
        <f>+ROUND('DUOS Ex GST'!K5*1.1,3)</f>
        <v>0</v>
      </c>
      <c r="L5" s="42">
        <f>+ROUND('DUOS Ex GST'!L5*1.1,3)</f>
        <v>0</v>
      </c>
      <c r="M5" s="67" t="s">
        <v>81</v>
      </c>
      <c r="N5" s="68" t="s">
        <v>15</v>
      </c>
      <c r="O5" s="46"/>
    </row>
    <row r="6" spans="1:15" ht="26.25" customHeight="1" x14ac:dyDescent="0.2">
      <c r="A6" s="37" t="s">
        <v>26</v>
      </c>
      <c r="B6" s="5" t="s">
        <v>13</v>
      </c>
      <c r="C6" s="70"/>
      <c r="D6" s="6">
        <f>+ROUND('DUOS Ex GST'!D6*1.1,3)</f>
        <v>13.648</v>
      </c>
      <c r="E6" s="41">
        <f>+ROUND('DUOS Ex GST'!E6*1.1,3)</f>
        <v>9.7940000000000005</v>
      </c>
      <c r="F6" s="41">
        <f>+ROUND('DUOS Ex GST'!F6*1.1,3)</f>
        <v>7.4290000000000003</v>
      </c>
      <c r="G6" s="41">
        <f>+ROUND('DUOS Ex GST'!G6*1.1,3)</f>
        <v>0</v>
      </c>
      <c r="H6" s="41">
        <f>+ROUND('DUOS Ex GST'!H6*1.1,3)</f>
        <v>0</v>
      </c>
      <c r="I6" s="41">
        <f>+ROUND('DUOS Ex GST'!I6*1.1,3)</f>
        <v>0</v>
      </c>
      <c r="J6" s="41">
        <f>+ROUND('DUOS Ex GST'!J6*1.1,3)</f>
        <v>1.698</v>
      </c>
      <c r="K6" s="41">
        <f>+ROUND('DUOS Ex GST'!K6*1.1,3)</f>
        <v>0</v>
      </c>
      <c r="L6" s="43">
        <f>+ROUND('DUOS Ex GST'!L6*1.1,3)</f>
        <v>0</v>
      </c>
      <c r="M6" s="8"/>
      <c r="N6" s="9"/>
      <c r="O6" s="7"/>
    </row>
    <row r="7" spans="1:15" ht="26.25" customHeight="1" x14ac:dyDescent="0.2">
      <c r="A7" s="37" t="s">
        <v>48</v>
      </c>
      <c r="B7" s="5" t="s">
        <v>49</v>
      </c>
      <c r="C7" s="70"/>
      <c r="D7" s="6">
        <f>+ROUND('DUOS Ex GST'!D7*1.1,3)</f>
        <v>0</v>
      </c>
      <c r="E7" s="41">
        <f>+ROUND('DUOS Ex GST'!E7*1.1,3)</f>
        <v>0</v>
      </c>
      <c r="F7" s="41">
        <f>+ROUND('DUOS Ex GST'!F7*1.1,3)</f>
        <v>0</v>
      </c>
      <c r="G7" s="41">
        <f>+ROUND('DUOS Ex GST'!G7*1.1,3)</f>
        <v>0</v>
      </c>
      <c r="H7" s="41">
        <f>+ROUND('DUOS Ex GST'!H7*1.1,3)</f>
        <v>0</v>
      </c>
      <c r="I7" s="41">
        <f>+ROUND('DUOS Ex GST'!I7*1.1,3)</f>
        <v>0</v>
      </c>
      <c r="J7" s="41">
        <f>+ROUND('DUOS Ex GST'!J7*1.1,3)</f>
        <v>1.5589999999999999</v>
      </c>
      <c r="K7" s="41">
        <f>+ROUND('DUOS Ex GST'!K7*1.1,3)</f>
        <v>0</v>
      </c>
      <c r="L7" s="43">
        <f>+ROUND('DUOS Ex GST'!L7*1.1,3)</f>
        <v>0</v>
      </c>
      <c r="M7" s="8" t="s">
        <v>81</v>
      </c>
      <c r="N7" s="9" t="s">
        <v>82</v>
      </c>
      <c r="O7" s="10"/>
    </row>
    <row r="8" spans="1:15" ht="26.25" customHeight="1" x14ac:dyDescent="0.2">
      <c r="A8" s="37" t="s">
        <v>27</v>
      </c>
      <c r="B8" s="5" t="s">
        <v>14</v>
      </c>
      <c r="C8" s="70"/>
      <c r="D8" s="6">
        <f>+ROUND('DUOS Ex GST'!D8*1.1,3)</f>
        <v>0</v>
      </c>
      <c r="E8" s="41">
        <f>+ROUND('DUOS Ex GST'!E8*1.1,3)</f>
        <v>8.2279999999999998</v>
      </c>
      <c r="F8" s="41">
        <f>+ROUND('DUOS Ex GST'!F8*1.1,3)</f>
        <v>6.0190000000000001</v>
      </c>
      <c r="G8" s="41">
        <f>+ROUND('DUOS Ex GST'!G8*1.1,3)</f>
        <v>0</v>
      </c>
      <c r="H8" s="41">
        <f>+ROUND('DUOS Ex GST'!H8*1.1,3)</f>
        <v>0</v>
      </c>
      <c r="I8" s="41">
        <f>+ROUND('DUOS Ex GST'!I8*1.1,3)</f>
        <v>0</v>
      </c>
      <c r="J8" s="41">
        <f>+ROUND('DUOS Ex GST'!J8*1.1,3)</f>
        <v>1.484</v>
      </c>
      <c r="K8" s="41">
        <f>+ROUND('DUOS Ex GST'!K8*1.1,3)</f>
        <v>0</v>
      </c>
      <c r="L8" s="43">
        <f>+ROUND('DUOS Ex GST'!L8*1.1,3)</f>
        <v>0</v>
      </c>
      <c r="M8" s="8"/>
      <c r="N8" s="9"/>
      <c r="O8" s="11"/>
    </row>
    <row r="9" spans="1:15" ht="26.25" customHeight="1" x14ac:dyDescent="0.2">
      <c r="A9" s="37" t="s">
        <v>50</v>
      </c>
      <c r="B9" s="5" t="s">
        <v>51</v>
      </c>
      <c r="C9" s="70"/>
      <c r="D9" s="6">
        <f>+ROUND('DUOS Ex GST'!D9*1.1,3)</f>
        <v>8.6050000000000004</v>
      </c>
      <c r="E9" s="41">
        <f>+ROUND('DUOS Ex GST'!E9*1.1,3)</f>
        <v>6.4169999999999998</v>
      </c>
      <c r="F9" s="41">
        <f>+ROUND('DUOS Ex GST'!F9*1.1,3)</f>
        <v>4.7549999999999999</v>
      </c>
      <c r="G9" s="41">
        <f>+ROUND('DUOS Ex GST'!G9*1.1,3)</f>
        <v>1.782</v>
      </c>
      <c r="H9" s="41">
        <f>+ROUND('DUOS Ex GST'!H9*1.1,3)</f>
        <v>0</v>
      </c>
      <c r="I9" s="41">
        <f>+ROUND('DUOS Ex GST'!I9*1.1,3)</f>
        <v>0</v>
      </c>
      <c r="J9" s="41">
        <f>+ROUND('DUOS Ex GST'!J9*1.1,3)</f>
        <v>0</v>
      </c>
      <c r="K9" s="41">
        <f>+ROUND('DUOS Ex GST'!K9*1.1,3)</f>
        <v>0</v>
      </c>
      <c r="L9" s="43">
        <f>+ROUND('DUOS Ex GST'!L9*1.1,3)</f>
        <v>0</v>
      </c>
      <c r="M9" s="8"/>
      <c r="N9" s="9"/>
      <c r="O9" s="12"/>
    </row>
    <row r="10" spans="1:15" ht="26.25" customHeight="1" x14ac:dyDescent="0.2">
      <c r="A10" s="37" t="s">
        <v>52</v>
      </c>
      <c r="B10" s="5" t="s">
        <v>53</v>
      </c>
      <c r="C10" s="70"/>
      <c r="D10" s="6">
        <f>+ROUND('DUOS Ex GST'!D10*1.1,3)</f>
        <v>0</v>
      </c>
      <c r="E10" s="41">
        <f>+ROUND('DUOS Ex GST'!E10*1.1,3)</f>
        <v>5.577</v>
      </c>
      <c r="F10" s="41">
        <f>+ROUND('DUOS Ex GST'!F10*1.1,3)</f>
        <v>1.403</v>
      </c>
      <c r="G10" s="41">
        <f>+ROUND('DUOS Ex GST'!G10*1.1,3)</f>
        <v>0</v>
      </c>
      <c r="H10" s="41">
        <f>+ROUND('DUOS Ex GST'!H10*1.1,3)</f>
        <v>0</v>
      </c>
      <c r="I10" s="41">
        <f>+ROUND('DUOS Ex GST'!I10*1.1,3)</f>
        <v>0</v>
      </c>
      <c r="J10" s="41">
        <f>+ROUND('DUOS Ex GST'!J10*1.1,3)</f>
        <v>1.377</v>
      </c>
      <c r="K10" s="41">
        <f>+ROUND('DUOS Ex GST'!K10*1.1,3)</f>
        <v>0</v>
      </c>
      <c r="L10" s="43">
        <f>+ROUND('DUOS Ex GST'!L10*1.1,3)</f>
        <v>70.08</v>
      </c>
      <c r="M10" s="8"/>
      <c r="N10" s="9"/>
      <c r="O10" s="7"/>
    </row>
    <row r="11" spans="1:15" ht="26.25" customHeight="1" x14ac:dyDescent="0.2">
      <c r="A11" s="37" t="s">
        <v>63</v>
      </c>
      <c r="B11" s="5" t="s">
        <v>65</v>
      </c>
      <c r="C11" s="70" t="s">
        <v>69</v>
      </c>
      <c r="D11" s="6">
        <f>+ROUND('DUOS Ex GST'!D11*1.1,3)</f>
        <v>12.763999999999999</v>
      </c>
      <c r="E11" s="74">
        <f>+ROUND('DUOS Ex GST'!E11*1.1,3)</f>
        <v>11.22</v>
      </c>
      <c r="F11" s="41">
        <f>+ROUND('DUOS Ex GST'!F11*1.1,3)</f>
        <v>7</v>
      </c>
      <c r="G11" s="41">
        <f>+ROUND('DUOS Ex GST'!G11*1.1,3)</f>
        <v>0</v>
      </c>
      <c r="H11" s="41">
        <f>+ROUND('DUOS Ex GST'!H11*1.1,3)</f>
        <v>0</v>
      </c>
      <c r="I11" s="41">
        <f>+ROUND('DUOS Ex GST'!I11*1.1,3)</f>
        <v>0</v>
      </c>
      <c r="J11" s="41">
        <f>+ROUND('DUOS Ex GST'!J11*1.1,3)</f>
        <v>0</v>
      </c>
      <c r="K11" s="41">
        <f>+ROUND('DUOS Ex GST'!K11*1.1,3)</f>
        <v>0</v>
      </c>
      <c r="L11" s="43">
        <f>+ROUND('DUOS Ex GST'!L11*1.1,3)</f>
        <v>0</v>
      </c>
      <c r="M11" s="8" t="s">
        <v>81</v>
      </c>
      <c r="N11" s="9" t="s">
        <v>58</v>
      </c>
      <c r="O11" s="7"/>
    </row>
    <row r="12" spans="1:15" ht="26.25" customHeight="1" x14ac:dyDescent="0.2">
      <c r="A12" s="37" t="s">
        <v>28</v>
      </c>
      <c r="B12" s="5" t="s">
        <v>40</v>
      </c>
      <c r="C12" s="70"/>
      <c r="D12" s="6">
        <f>+ROUND('DUOS Ex GST'!D12*1.1,3)</f>
        <v>18.327000000000002</v>
      </c>
      <c r="E12" s="41">
        <f>+ROUND('DUOS Ex GST'!E12*1.1,3)</f>
        <v>8.9</v>
      </c>
      <c r="F12" s="41">
        <f>+ROUND('DUOS Ex GST'!F12*1.1,3)</f>
        <v>6.6689999999999996</v>
      </c>
      <c r="G12" s="41">
        <f>+ROUND('DUOS Ex GST'!G12*1.1,3)</f>
        <v>0</v>
      </c>
      <c r="H12" s="41">
        <f>+ROUND('DUOS Ex GST'!H12*1.1,3)</f>
        <v>0</v>
      </c>
      <c r="I12" s="41">
        <f>+ROUND('DUOS Ex GST'!I12*1.1,3)</f>
        <v>0</v>
      </c>
      <c r="J12" s="41">
        <f>+ROUND('DUOS Ex GST'!J12*1.1,3)</f>
        <v>1.661</v>
      </c>
      <c r="K12" s="41">
        <f>+ROUND('DUOS Ex GST'!K12*1.1,3)</f>
        <v>0</v>
      </c>
      <c r="L12" s="43">
        <f>+ROUND('DUOS Ex GST'!L12*1.1,3)</f>
        <v>0</v>
      </c>
      <c r="M12" s="8"/>
      <c r="N12" s="9"/>
      <c r="O12" s="7"/>
    </row>
    <row r="13" spans="1:15" ht="26.25" customHeight="1" x14ac:dyDescent="0.2">
      <c r="A13" s="37" t="s">
        <v>29</v>
      </c>
      <c r="B13" s="5" t="s">
        <v>41</v>
      </c>
      <c r="C13" s="70"/>
      <c r="D13" s="6">
        <f>+ROUND('DUOS Ex GST'!D13*1.1,3)</f>
        <v>19.684999999999999</v>
      </c>
      <c r="E13" s="41">
        <f>+ROUND('DUOS Ex GST'!E13*1.1,3)</f>
        <v>8.5459999999999994</v>
      </c>
      <c r="F13" s="74" t="b">
        <f>'Pass Through (F) GST'!C3=+ROUND('DUOS Ex GST'!F13*1.1,3)</f>
        <v>0</v>
      </c>
      <c r="G13" s="41">
        <f>+ROUND('DUOS Ex GST'!G13*1.1,3)</f>
        <v>0</v>
      </c>
      <c r="H13" s="41">
        <f>+ROUND('DUOS Ex GST'!H13*1.1,3)</f>
        <v>0</v>
      </c>
      <c r="I13" s="41">
        <f>+ROUND('DUOS Ex GST'!I13*1.1,3)</f>
        <v>0</v>
      </c>
      <c r="J13" s="41">
        <f>+ROUND('DUOS Ex GST'!J13*1.1,3)</f>
        <v>1.5589999999999999</v>
      </c>
      <c r="K13" s="41">
        <f>+ROUND('DUOS Ex GST'!K13*1.1,3)</f>
        <v>0</v>
      </c>
      <c r="L13" s="43">
        <f>+ROUND('DUOS Ex GST'!L13*1.1,3)</f>
        <v>0</v>
      </c>
      <c r="M13" s="8"/>
      <c r="N13" s="9"/>
      <c r="O13" s="7"/>
    </row>
    <row r="14" spans="1:15" ht="26.25" customHeight="1" x14ac:dyDescent="0.2">
      <c r="A14" s="37" t="s">
        <v>39</v>
      </c>
      <c r="B14" s="5" t="s">
        <v>38</v>
      </c>
      <c r="C14" s="70"/>
      <c r="D14" s="6">
        <f>+ROUND('DUOS Ex GST'!D14*1.1,3)</f>
        <v>0</v>
      </c>
      <c r="E14" s="41">
        <f>+ROUND('DUOS Ex GST'!E14*1.1,3)</f>
        <v>8.202</v>
      </c>
      <c r="F14" s="41">
        <f>+ROUND('DUOS Ex GST'!F14*1.1,3)</f>
        <v>4.806</v>
      </c>
      <c r="G14" s="41">
        <f>+ROUND('DUOS Ex GST'!G14*1.1,3)</f>
        <v>0</v>
      </c>
      <c r="H14" s="41">
        <f>+ROUND('DUOS Ex GST'!H14*1.1,3)</f>
        <v>0</v>
      </c>
      <c r="I14" s="41">
        <f>+ROUND('DUOS Ex GST'!I14*1.1,3)</f>
        <v>0</v>
      </c>
      <c r="J14" s="41">
        <f>+ROUND('DUOS Ex GST'!J14*1.1,3)</f>
        <v>1.91</v>
      </c>
      <c r="K14" s="41">
        <f>+ROUND('DUOS Ex GST'!K14*1.1,3)</f>
        <v>0</v>
      </c>
      <c r="L14" s="43">
        <f>+ROUND('DUOS Ex GST'!L14*1.1,3)</f>
        <v>39.273000000000003</v>
      </c>
      <c r="M14" s="8"/>
      <c r="N14" s="9"/>
      <c r="O14" s="7"/>
    </row>
    <row r="15" spans="1:15" ht="26.25" customHeight="1" x14ac:dyDescent="0.2">
      <c r="A15" s="37" t="s">
        <v>16</v>
      </c>
      <c r="B15" s="5" t="s">
        <v>59</v>
      </c>
      <c r="C15" s="70"/>
      <c r="D15" s="6">
        <f>+ROUND('DUOS Ex GST'!D15*1.1,3)</f>
        <v>0</v>
      </c>
      <c r="E15" s="41">
        <f>+ROUND('DUOS Ex GST'!E15*1.1,3)</f>
        <v>7.3440000000000003</v>
      </c>
      <c r="F15" s="41">
        <f>+ROUND('DUOS Ex GST'!F15*1.1,3)</f>
        <v>5.6459999999999999</v>
      </c>
      <c r="G15" s="41">
        <f>+ROUND('DUOS Ex GST'!G15*1.1,3)</f>
        <v>0</v>
      </c>
      <c r="H15" s="41">
        <f>+ROUND('DUOS Ex GST'!H15*1.1,3)</f>
        <v>0</v>
      </c>
      <c r="I15" s="41">
        <f>+ROUND('DUOS Ex GST'!I15*1.1,3)</f>
        <v>0</v>
      </c>
      <c r="J15" s="41">
        <f>+ROUND('DUOS Ex GST'!J15*1.1,3)</f>
        <v>1.66</v>
      </c>
      <c r="K15" s="41">
        <f>+ROUND('DUOS Ex GST'!K15*1.1,3)</f>
        <v>0</v>
      </c>
      <c r="L15" s="43">
        <f>+ROUND('DUOS Ex GST'!L15*1.1,3)</f>
        <v>64.631</v>
      </c>
      <c r="M15" s="8"/>
      <c r="N15" s="9"/>
      <c r="O15" s="7"/>
    </row>
    <row r="16" spans="1:15" ht="26.25" customHeight="1" x14ac:dyDescent="0.2">
      <c r="A16" s="37" t="s">
        <v>30</v>
      </c>
      <c r="B16" s="5" t="s">
        <v>17</v>
      </c>
      <c r="C16" s="70"/>
      <c r="D16" s="6">
        <f>+ROUND('DUOS Ex GST'!D16*1.1,3)</f>
        <v>12.704000000000001</v>
      </c>
      <c r="E16" s="41">
        <f>+ROUND('DUOS Ex GST'!E16*1.1,3)</f>
        <v>5.8179999999999996</v>
      </c>
      <c r="F16" s="41">
        <f>+ROUND('DUOS Ex GST'!F16*1.1,3)</f>
        <v>4.59</v>
      </c>
      <c r="G16" s="41">
        <f>+ROUND('DUOS Ex GST'!G16*1.1,3)</f>
        <v>0</v>
      </c>
      <c r="H16" s="41">
        <f>+ROUND('DUOS Ex GST'!H16*1.1,3)</f>
        <v>0</v>
      </c>
      <c r="I16" s="41">
        <f>+ROUND('DUOS Ex GST'!I16*1.1,3)</f>
        <v>0</v>
      </c>
      <c r="J16" s="41">
        <f>+ROUND('DUOS Ex GST'!J16*1.1,3)</f>
        <v>0</v>
      </c>
      <c r="K16" s="41">
        <f>+ROUND('DUOS Ex GST'!K16*1.1,3)</f>
        <v>0</v>
      </c>
      <c r="L16" s="43">
        <f>+ROUND('DUOS Ex GST'!L16*1.1,3)</f>
        <v>0</v>
      </c>
      <c r="M16" s="8"/>
      <c r="N16" s="9"/>
      <c r="O16" s="7"/>
    </row>
    <row r="17" spans="1:17" ht="26.25" customHeight="1" x14ac:dyDescent="0.2">
      <c r="A17" s="37" t="s">
        <v>31</v>
      </c>
      <c r="B17" s="5" t="s">
        <v>18</v>
      </c>
      <c r="C17" s="70"/>
      <c r="D17" s="6">
        <f>+ROUND('DUOS Ex GST'!D17*1.1,3)</f>
        <v>18.324999999999999</v>
      </c>
      <c r="E17" s="41">
        <f>+ROUND('DUOS Ex GST'!E17*1.1,3)</f>
        <v>9.1069999999999993</v>
      </c>
      <c r="F17" s="41">
        <f>+ROUND('DUOS Ex GST'!F17*1.1,3)</f>
        <v>7.24</v>
      </c>
      <c r="G17" s="41">
        <f>+ROUND('DUOS Ex GST'!G17*1.1,3)</f>
        <v>0</v>
      </c>
      <c r="H17" s="41">
        <f>+ROUND('DUOS Ex GST'!H17*1.1,3)</f>
        <v>0</v>
      </c>
      <c r="I17" s="41">
        <f>+ROUND('DUOS Ex GST'!I17*1.1,3)</f>
        <v>0</v>
      </c>
      <c r="J17" s="41">
        <f>+ROUND('DUOS Ex GST'!J17*1.1,3)</f>
        <v>1.734</v>
      </c>
      <c r="K17" s="41">
        <f>+ROUND('DUOS Ex GST'!K17*1.1,3)</f>
        <v>0</v>
      </c>
      <c r="L17" s="43">
        <f>+ROUND('DUOS Ex GST'!L17*1.1,3)</f>
        <v>0</v>
      </c>
      <c r="M17" s="8"/>
      <c r="N17" s="9"/>
      <c r="O17" s="7"/>
    </row>
    <row r="18" spans="1:17" ht="26.25" customHeight="1" x14ac:dyDescent="0.2">
      <c r="A18" s="37" t="s">
        <v>32</v>
      </c>
      <c r="B18" s="5" t="s">
        <v>19</v>
      </c>
      <c r="C18" s="70"/>
      <c r="D18" s="6">
        <f>+ROUND('DUOS Ex GST'!D18*1.1,3)</f>
        <v>0</v>
      </c>
      <c r="E18" s="41">
        <f>+ROUND('DUOS Ex GST'!E18*1.1,3)</f>
        <v>1.31</v>
      </c>
      <c r="F18" s="41">
        <f>+ROUND('DUOS Ex GST'!F18*1.1,3)</f>
        <v>1.1100000000000001</v>
      </c>
      <c r="G18" s="41">
        <f>+ROUND('DUOS Ex GST'!G18*1.1,3)</f>
        <v>0</v>
      </c>
      <c r="H18" s="41">
        <f>+ROUND('DUOS Ex GST'!H18*1.1,3)</f>
        <v>0</v>
      </c>
      <c r="I18" s="41">
        <f>+ROUND('DUOS Ex GST'!I18*1.1,3)</f>
        <v>0</v>
      </c>
      <c r="J18" s="41">
        <f>+ROUND('DUOS Ex GST'!J18*1.1,3)</f>
        <v>1.099</v>
      </c>
      <c r="K18" s="41">
        <f>+ROUND('DUOS Ex GST'!K18*1.1,3)</f>
        <v>13.221</v>
      </c>
      <c r="L18" s="43">
        <f>+ROUND('DUOS Ex GST'!L18*1.1,3)</f>
        <v>19.722000000000001</v>
      </c>
      <c r="M18" s="8" t="s">
        <v>20</v>
      </c>
      <c r="N18" s="9" t="s">
        <v>21</v>
      </c>
      <c r="O18" s="7">
        <v>150</v>
      </c>
    </row>
    <row r="19" spans="1:17" ht="26.25" customHeight="1" x14ac:dyDescent="0.2">
      <c r="A19" s="37" t="s">
        <v>54</v>
      </c>
      <c r="B19" s="5" t="s">
        <v>55</v>
      </c>
      <c r="C19" s="70"/>
      <c r="D19" s="6">
        <f>+ROUND('DUOS Ex GST'!D19*1.1,3)</f>
        <v>0</v>
      </c>
      <c r="E19" s="41">
        <f>+ROUND('DUOS Ex GST'!E19*1.1,3)</f>
        <v>1.143</v>
      </c>
      <c r="F19" s="41">
        <f>+ROUND('DUOS Ex GST'!F19*1.1,3)</f>
        <v>0.94599999999999995</v>
      </c>
      <c r="G19" s="41">
        <f>+ROUND('DUOS Ex GST'!G19*1.1,3)</f>
        <v>0</v>
      </c>
      <c r="H19" s="41">
        <f>+ROUND('DUOS Ex GST'!H19*1.1,3)</f>
        <v>0</v>
      </c>
      <c r="I19" s="41">
        <f>+ROUND('DUOS Ex GST'!I19*1.1,3)</f>
        <v>0</v>
      </c>
      <c r="J19" s="41">
        <f>+ROUND('DUOS Ex GST'!J19*1.1,3)</f>
        <v>0.93799999999999994</v>
      </c>
      <c r="K19" s="41">
        <f>+ROUND('DUOS Ex GST'!K19*1.1,3)</f>
        <v>13.154999999999999</v>
      </c>
      <c r="L19" s="43">
        <f>+ROUND('DUOS Ex GST'!L19*1.1,3)</f>
        <v>31.030999999999999</v>
      </c>
      <c r="M19" s="8"/>
      <c r="N19" s="9"/>
      <c r="O19" s="7">
        <v>150</v>
      </c>
    </row>
    <row r="20" spans="1:17" ht="26.25" customHeight="1" x14ac:dyDescent="0.2">
      <c r="A20" s="37" t="s">
        <v>33</v>
      </c>
      <c r="B20" s="5" t="s">
        <v>22</v>
      </c>
      <c r="C20" s="70"/>
      <c r="D20" s="6">
        <f>+ROUND('DUOS Ex GST'!D20*1.1,3)</f>
        <v>0</v>
      </c>
      <c r="E20" s="41">
        <f>+ROUND('DUOS Ex GST'!E20*1.1,3)</f>
        <v>0.78900000000000003</v>
      </c>
      <c r="F20" s="41">
        <f>+ROUND('DUOS Ex GST'!F20*1.1,3)</f>
        <v>0.69699999999999995</v>
      </c>
      <c r="G20" s="41">
        <f>+ROUND('DUOS Ex GST'!G20*1.1,3)</f>
        <v>0</v>
      </c>
      <c r="H20" s="41">
        <f>+ROUND('DUOS Ex GST'!H20*1.1,3)</f>
        <v>0</v>
      </c>
      <c r="I20" s="41">
        <f>+ROUND('DUOS Ex GST'!I20*1.1,3)</f>
        <v>0</v>
      </c>
      <c r="J20" s="41">
        <f>+ROUND('DUOS Ex GST'!J20*1.1,3)</f>
        <v>0.68500000000000005</v>
      </c>
      <c r="K20" s="41">
        <f>+ROUND('DUOS Ex GST'!K20*1.1,3)</f>
        <v>8.0419999999999998</v>
      </c>
      <c r="L20" s="43">
        <f>+ROUND('DUOS Ex GST'!L20*1.1,3)</f>
        <v>11.044</v>
      </c>
      <c r="M20" s="8" t="s">
        <v>20</v>
      </c>
      <c r="N20" s="9" t="s">
        <v>21</v>
      </c>
      <c r="O20" s="7">
        <v>1150</v>
      </c>
    </row>
    <row r="21" spans="1:17" ht="26.25" customHeight="1" x14ac:dyDescent="0.2">
      <c r="A21" s="37" t="s">
        <v>60</v>
      </c>
      <c r="B21" s="5" t="s">
        <v>56</v>
      </c>
      <c r="C21" s="70"/>
      <c r="D21" s="6">
        <f>+ROUND('DUOS Ex GST'!D21*1.1,3)</f>
        <v>0</v>
      </c>
      <c r="E21" s="41">
        <f>+ROUND('DUOS Ex GST'!E21*1.1,3)</f>
        <v>0.81599999999999995</v>
      </c>
      <c r="F21" s="41">
        <f>+ROUND('DUOS Ex GST'!F21*1.1,3)</f>
        <v>0.67500000000000004</v>
      </c>
      <c r="G21" s="41">
        <f>+ROUND('DUOS Ex GST'!G21*1.1,3)</f>
        <v>0</v>
      </c>
      <c r="H21" s="41">
        <f>+ROUND('DUOS Ex GST'!H21*1.1,3)</f>
        <v>0</v>
      </c>
      <c r="I21" s="41">
        <f>+ROUND('DUOS Ex GST'!I21*1.1,3)</f>
        <v>0</v>
      </c>
      <c r="J21" s="41">
        <f>+ROUND('DUOS Ex GST'!J21*1.1,3)</f>
        <v>0.66800000000000004</v>
      </c>
      <c r="K21" s="41">
        <f>+ROUND('DUOS Ex GST'!K21*1.1,3)</f>
        <v>9.2750000000000004</v>
      </c>
      <c r="L21" s="43">
        <f>+ROUND('DUOS Ex GST'!L21*1.1,3)</f>
        <v>22.459</v>
      </c>
      <c r="M21" s="8"/>
      <c r="N21" s="9"/>
      <c r="O21" s="7">
        <v>1150</v>
      </c>
    </row>
    <row r="22" spans="1:17" ht="26.25" customHeight="1" x14ac:dyDescent="0.2">
      <c r="A22" s="37" t="s">
        <v>34</v>
      </c>
      <c r="B22" s="5" t="s">
        <v>57</v>
      </c>
      <c r="C22" s="70"/>
      <c r="D22" s="6">
        <f>+ROUND('DUOS Ex GST'!D22*1.1,3)</f>
        <v>0</v>
      </c>
      <c r="E22" s="41">
        <f>+ROUND('DUOS Ex GST'!E22*1.1,3)</f>
        <v>0.45</v>
      </c>
      <c r="F22" s="41">
        <f>+ROUND('DUOS Ex GST'!F22*1.1,3)</f>
        <v>0.35</v>
      </c>
      <c r="G22" s="41">
        <f>+ROUND('DUOS Ex GST'!G22*1.1,3)</f>
        <v>0</v>
      </c>
      <c r="H22" s="41">
        <f>+ROUND('DUOS Ex GST'!H22*1.1,3)</f>
        <v>0</v>
      </c>
      <c r="I22" s="41">
        <f>+ROUND('DUOS Ex GST'!I22*1.1,3)</f>
        <v>0</v>
      </c>
      <c r="J22" s="41">
        <f>+ROUND('DUOS Ex GST'!J22*1.1,3)</f>
        <v>0.30399999999999999</v>
      </c>
      <c r="K22" s="41">
        <f>+ROUND('DUOS Ex GST'!K22*1.1,3)</f>
        <v>0.78700000000000003</v>
      </c>
      <c r="L22" s="43">
        <f>+ROUND('DUOS Ex GST'!L22*1.1,3)</f>
        <v>1.1539999999999999</v>
      </c>
      <c r="M22" s="8"/>
      <c r="N22" s="9"/>
      <c r="O22" s="7">
        <v>11100</v>
      </c>
    </row>
    <row r="23" spans="1:17" ht="26.25" customHeight="1" x14ac:dyDescent="0.2">
      <c r="A23" s="37" t="s">
        <v>44</v>
      </c>
      <c r="B23" s="5" t="s">
        <v>42</v>
      </c>
      <c r="C23" s="70" t="s">
        <v>69</v>
      </c>
      <c r="D23" s="6">
        <f>+ROUND('DUOS Ex GST'!D23*1.1,3)</f>
        <v>6.3570000000000002</v>
      </c>
      <c r="E23" s="41">
        <f>+ROUND('DUOS Ex GST'!E23*1.1,3)</f>
        <v>15.28</v>
      </c>
      <c r="F23" s="41">
        <f>+ROUND('DUOS Ex GST'!F23*1.1,3)</f>
        <v>9.0050000000000008</v>
      </c>
      <c r="G23" s="41">
        <f>+ROUND('DUOS Ex GST'!G23*1.1,3)</f>
        <v>0</v>
      </c>
      <c r="H23" s="41">
        <f>+ROUND('DUOS Ex GST'!H23*1.1,3)</f>
        <v>4.3070000000000004</v>
      </c>
      <c r="I23" s="41">
        <f>+ROUND('DUOS Ex GST'!I23*1.1,3)</f>
        <v>3.1720000000000002</v>
      </c>
      <c r="J23" s="41">
        <f>+ROUND('DUOS Ex GST'!J23*1.1,3)</f>
        <v>2.9470000000000001</v>
      </c>
      <c r="K23" s="41">
        <f>+ROUND('DUOS Ex GST'!K23*1.1,3)</f>
        <v>0</v>
      </c>
      <c r="L23" s="43">
        <f>+ROUND('DUOS Ex GST'!L23*1.1,3)</f>
        <v>0</v>
      </c>
      <c r="M23" s="8" t="s">
        <v>81</v>
      </c>
      <c r="N23" s="9" t="s">
        <v>15</v>
      </c>
      <c r="O23" s="7"/>
    </row>
    <row r="24" spans="1:17" ht="26.25" customHeight="1" x14ac:dyDescent="0.2">
      <c r="A24" s="37" t="s">
        <v>45</v>
      </c>
      <c r="B24" s="5" t="s">
        <v>43</v>
      </c>
      <c r="C24" s="70" t="s">
        <v>69</v>
      </c>
      <c r="D24" s="6">
        <f>+ROUND('DUOS Ex GST'!D24*1.1,3)</f>
        <v>0</v>
      </c>
      <c r="E24" s="41">
        <f>+ROUND('DUOS Ex GST'!E24*1.1,3)</f>
        <v>8.4250000000000007</v>
      </c>
      <c r="F24" s="41">
        <f>+ROUND('DUOS Ex GST'!F24*1.1,3)</f>
        <v>5.1180000000000003</v>
      </c>
      <c r="G24" s="41">
        <f>+ROUND('DUOS Ex GST'!G24*1.1,3)</f>
        <v>0</v>
      </c>
      <c r="H24" s="41">
        <f>+ROUND('DUOS Ex GST'!H24*1.1,3)</f>
        <v>0</v>
      </c>
      <c r="I24" s="41">
        <f>+ROUND('DUOS Ex GST'!I24*1.1,3)</f>
        <v>0</v>
      </c>
      <c r="J24" s="41">
        <f>+ROUND('DUOS Ex GST'!J24*1.1,3)</f>
        <v>2.472</v>
      </c>
      <c r="K24" s="41">
        <f>+ROUND('DUOS Ex GST'!K24*1.1,3)</f>
        <v>0</v>
      </c>
      <c r="L24" s="43">
        <f>+ROUND('DUOS Ex GST'!L24*1.1,3)</f>
        <v>36.585999999999999</v>
      </c>
      <c r="M24" s="8" t="s">
        <v>81</v>
      </c>
      <c r="N24" s="9" t="s">
        <v>58</v>
      </c>
      <c r="O24" s="7"/>
    </row>
    <row r="25" spans="1:17" ht="26.25" customHeight="1" x14ac:dyDescent="0.2">
      <c r="A25" s="37" t="s">
        <v>71</v>
      </c>
      <c r="B25" s="5" t="s">
        <v>70</v>
      </c>
      <c r="C25" s="70" t="s">
        <v>78</v>
      </c>
      <c r="D25" s="6">
        <f>+ROUND('DUOS Ex GST'!D25*1.1,3)</f>
        <v>6.593</v>
      </c>
      <c r="E25" s="41">
        <f>+ROUND('DUOS Ex GST'!E25*1.1,3)</f>
        <v>17.228000000000002</v>
      </c>
      <c r="F25" s="41">
        <f>+ROUND('DUOS Ex GST'!F25*1.1,3)</f>
        <v>10.707000000000001</v>
      </c>
      <c r="G25" s="41">
        <f>+ROUND('DUOS Ex GST'!G25*1.1,3)</f>
        <v>0</v>
      </c>
      <c r="H25" s="41">
        <f>+ROUND('DUOS Ex GST'!H25*1.1,3)</f>
        <v>5.3410000000000002</v>
      </c>
      <c r="I25" s="41">
        <f>+ROUND('DUOS Ex GST'!I25*1.1,3)</f>
        <v>4.29</v>
      </c>
      <c r="J25" s="41">
        <f>+ROUND('DUOS Ex GST'!J25*1.1,3)</f>
        <v>4.0810000000000004</v>
      </c>
      <c r="K25" s="41">
        <f>+ROUND('DUOS Ex GST'!K25*1.1,3)</f>
        <v>0</v>
      </c>
      <c r="L25" s="43">
        <f>+ROUND('DUOS Ex GST'!L25*1.1,3)</f>
        <v>0</v>
      </c>
      <c r="M25" s="8" t="s">
        <v>81</v>
      </c>
      <c r="N25" s="9" t="s">
        <v>15</v>
      </c>
      <c r="O25" s="7"/>
    </row>
    <row r="26" spans="1:17" ht="26.25" customHeight="1" thickBot="1" x14ac:dyDescent="0.25">
      <c r="A26" s="37" t="s">
        <v>84</v>
      </c>
      <c r="B26" s="5" t="s">
        <v>77</v>
      </c>
      <c r="C26" s="71" t="s">
        <v>69</v>
      </c>
      <c r="D26" s="64">
        <f>+ROUND('DUOS Ex GST'!D26*1.1,3)</f>
        <v>6.593</v>
      </c>
      <c r="E26" s="65">
        <f>+ROUND('DUOS Ex GST'!E26*1.1,3)</f>
        <v>15.737</v>
      </c>
      <c r="F26" s="65">
        <f>+ROUND('DUOS Ex GST'!F26*1.1,3)</f>
        <v>9.0329999999999995</v>
      </c>
      <c r="G26" s="65">
        <f>+ROUND('DUOS Ex GST'!G26*1.1,3)</f>
        <v>0</v>
      </c>
      <c r="H26" s="65">
        <f>+ROUND('DUOS Ex GST'!H26*1.1,3)</f>
        <v>4.274</v>
      </c>
      <c r="I26" s="65">
        <f>+ROUND('DUOS Ex GST'!I26*1.1,3)</f>
        <v>4.274</v>
      </c>
      <c r="J26" s="65">
        <f>+ROUND('DUOS Ex GST'!J26*1.1,3)</f>
        <v>3.6230000000000002</v>
      </c>
      <c r="K26" s="65">
        <f>+ROUND('DUOS Ex GST'!K26*1.1,3)</f>
        <v>0</v>
      </c>
      <c r="L26" s="66">
        <f>+ROUND('DUOS Ex GST'!L26*1.1,3)</f>
        <v>0</v>
      </c>
      <c r="M26" s="75" t="s">
        <v>12</v>
      </c>
      <c r="N26" s="76"/>
      <c r="O26" s="72"/>
      <c r="Q26" t="s">
        <v>77</v>
      </c>
    </row>
    <row r="27" spans="1:17" x14ac:dyDescent="0.2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</row>
    <row r="28" spans="1:17" x14ac:dyDescent="0.2">
      <c r="A28" s="13" t="s">
        <v>72</v>
      </c>
      <c r="B28" s="14"/>
      <c r="C28" s="14"/>
      <c r="O28" s="15"/>
    </row>
    <row r="29" spans="1:17" x14ac:dyDescent="0.2">
      <c r="A29" s="13" t="s">
        <v>95</v>
      </c>
      <c r="B29" s="14"/>
      <c r="C29" s="14"/>
      <c r="O29" s="15"/>
    </row>
    <row r="30" spans="1:17" x14ac:dyDescent="0.2">
      <c r="A30" s="13" t="s">
        <v>79</v>
      </c>
      <c r="B30" s="14"/>
      <c r="C30" s="14"/>
      <c r="O30" s="15"/>
    </row>
    <row r="31" spans="1:17" x14ac:dyDescent="0.2">
      <c r="A31" s="13" t="s">
        <v>80</v>
      </c>
      <c r="B31" s="14"/>
      <c r="C31" s="14"/>
      <c r="O31" s="15"/>
    </row>
    <row r="32" spans="1:17" x14ac:dyDescent="0.2">
      <c r="A32" s="63" t="s">
        <v>74</v>
      </c>
      <c r="B32" s="14"/>
      <c r="C32" s="14"/>
      <c r="O32" s="15"/>
    </row>
    <row r="33" spans="1:15" ht="13.5" thickBot="1" x14ac:dyDescent="0.25">
      <c r="A33" s="52" t="s">
        <v>75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</row>
    <row r="34" spans="1:15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1:15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1:15" ht="15" x14ac:dyDescent="0.25">
      <c r="A37" s="17"/>
      <c r="B37" s="17"/>
      <c r="C37" s="17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1:15" x14ac:dyDescent="0.2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4"/>
      <c r="O38" s="14"/>
    </row>
    <row r="39" spans="1:1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1:1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1:15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1:15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pans="1:15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pans="1:15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</sheetData>
  <mergeCells count="4">
    <mergeCell ref="M26:N26"/>
    <mergeCell ref="A1:O1"/>
    <mergeCell ref="M3:N3"/>
    <mergeCell ref="D3:L3"/>
  </mergeCells>
  <phoneticPr fontId="0" type="noConversion"/>
  <pageMargins left="0.74803149606299213" right="0.74803149606299213" top="0.39370078740157483" bottom="0.11811023622047245" header="0.11811023622047245" footer="0.11811023622047245"/>
  <pageSetup paperSize="9" scale="6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showGridLines="0" showZeros="0" zoomScaleNormal="75" workbookViewId="0">
      <selection activeCell="F5" sqref="F5"/>
    </sheetView>
  </sheetViews>
  <sheetFormatPr defaultRowHeight="12.75" x14ac:dyDescent="0.2"/>
  <cols>
    <col min="1" max="1" width="23.5703125" customWidth="1"/>
    <col min="2" max="2" width="16.42578125" customWidth="1"/>
    <col min="3" max="3" width="10.28515625" customWidth="1"/>
    <col min="4" max="14" width="11.140625" customWidth="1"/>
    <col min="15" max="15" width="12.42578125" customWidth="1"/>
    <col min="16" max="16" width="8.85546875" customWidth="1"/>
  </cols>
  <sheetData>
    <row r="1" spans="1:15" s="1" customFormat="1" ht="18.75" thickBot="1" x14ac:dyDescent="0.3">
      <c r="A1" s="77" t="s">
        <v>91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9"/>
    </row>
    <row r="2" spans="1:15" ht="13.5" thickBot="1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1:15" ht="54" customHeight="1" thickBot="1" x14ac:dyDescent="0.25">
      <c r="A3" s="25"/>
      <c r="B3" s="26"/>
      <c r="C3" s="26"/>
      <c r="D3" s="82" t="s">
        <v>0</v>
      </c>
      <c r="E3" s="83"/>
      <c r="F3" s="83"/>
      <c r="G3" s="83"/>
      <c r="H3" s="83"/>
      <c r="I3" s="83"/>
      <c r="J3" s="83"/>
      <c r="K3" s="83"/>
      <c r="L3" s="84"/>
      <c r="M3" s="80" t="s">
        <v>36</v>
      </c>
      <c r="N3" s="81"/>
      <c r="O3" s="27" t="s">
        <v>1</v>
      </c>
    </row>
    <row r="4" spans="1:15" ht="93" customHeight="1" thickBot="1" x14ac:dyDescent="0.25">
      <c r="A4" s="28" t="s">
        <v>2</v>
      </c>
      <c r="B4" s="29" t="s">
        <v>3</v>
      </c>
      <c r="C4" s="62" t="s">
        <v>68</v>
      </c>
      <c r="D4" s="30" t="s">
        <v>37</v>
      </c>
      <c r="E4" s="31" t="s">
        <v>4</v>
      </c>
      <c r="F4" s="31" t="s">
        <v>5</v>
      </c>
      <c r="G4" s="31" t="s">
        <v>6</v>
      </c>
      <c r="H4" s="31"/>
      <c r="I4" s="31"/>
      <c r="J4" s="31" t="s">
        <v>7</v>
      </c>
      <c r="K4" s="31" t="s">
        <v>8</v>
      </c>
      <c r="L4" s="32" t="s">
        <v>9</v>
      </c>
      <c r="M4" s="33" t="s">
        <v>10</v>
      </c>
      <c r="N4" s="34" t="s">
        <v>11</v>
      </c>
      <c r="O4" s="35" t="s">
        <v>10</v>
      </c>
    </row>
    <row r="5" spans="1:15" ht="26.25" customHeight="1" x14ac:dyDescent="0.2">
      <c r="A5" s="44" t="s">
        <v>61</v>
      </c>
      <c r="B5" s="45" t="s">
        <v>64</v>
      </c>
      <c r="C5" s="69" t="s">
        <v>69</v>
      </c>
      <c r="D5" s="39">
        <f>+ROUND('TUOS Ex GST'!D5*1.1,3)</f>
        <v>0</v>
      </c>
      <c r="E5" s="40">
        <f>+ROUND('TUOS Ex GST'!E5*1.1,3)</f>
        <v>2.06</v>
      </c>
      <c r="F5" s="40">
        <f>+ROUND('TUOS Ex GST'!F5*1.1,3)</f>
        <v>1.7230000000000001</v>
      </c>
      <c r="G5" s="40">
        <f>+ROUND('TUOS Ex GST'!G5*1.1,3)</f>
        <v>0</v>
      </c>
      <c r="H5" s="40">
        <f>+ROUND('TUOS Ex GST'!H5*1.1,3)</f>
        <v>0</v>
      </c>
      <c r="I5" s="40">
        <f>+ROUND('TUOS Ex GST'!I5*1.1,3)</f>
        <v>0</v>
      </c>
      <c r="J5" s="40">
        <f>+ROUND('TUOS Ex GST'!J5*1.1,3)</f>
        <v>0</v>
      </c>
      <c r="K5" s="40">
        <f>+ROUND('TUOS Ex GST'!K5*1.1,3)</f>
        <v>0</v>
      </c>
      <c r="L5" s="42">
        <f>+ROUND('TUOS Ex GST'!L5*1.1,3)</f>
        <v>0</v>
      </c>
      <c r="M5" s="67" t="s">
        <v>81</v>
      </c>
      <c r="N5" s="68" t="s">
        <v>15</v>
      </c>
      <c r="O5" s="46"/>
    </row>
    <row r="6" spans="1:15" ht="26.25" customHeight="1" x14ac:dyDescent="0.2">
      <c r="A6" s="37" t="s">
        <v>26</v>
      </c>
      <c r="B6" s="5" t="s">
        <v>13</v>
      </c>
      <c r="C6" s="70"/>
      <c r="D6" s="6">
        <f>+ROUND('TUOS Ex GST'!D6*1.1,3)</f>
        <v>0</v>
      </c>
      <c r="E6" s="41">
        <f>+ROUND('TUOS Ex GST'!E6*1.1,3)</f>
        <v>3.4609999999999999</v>
      </c>
      <c r="F6" s="41">
        <f>+ROUND('TUOS Ex GST'!F6*1.1,3)</f>
        <v>2.77</v>
      </c>
      <c r="G6" s="41">
        <f>+ROUND('TUOS Ex GST'!G6*1.1,3)</f>
        <v>0</v>
      </c>
      <c r="H6" s="41">
        <f>+ROUND('TUOS Ex GST'!H6*1.1,3)</f>
        <v>0</v>
      </c>
      <c r="I6" s="41">
        <f>+ROUND('TUOS Ex GST'!I6*1.1,3)</f>
        <v>0</v>
      </c>
      <c r="J6" s="41">
        <f>+ROUND('TUOS Ex GST'!J6*1.1,3)</f>
        <v>0</v>
      </c>
      <c r="K6" s="41">
        <f>+ROUND('TUOS Ex GST'!K6*1.1,3)</f>
        <v>0</v>
      </c>
      <c r="L6" s="43">
        <f>+ROUND('TUOS Ex GST'!L6*1.1,3)</f>
        <v>0</v>
      </c>
      <c r="M6" s="8"/>
      <c r="N6" s="9"/>
      <c r="O6" s="7"/>
    </row>
    <row r="7" spans="1:15" ht="26.25" customHeight="1" x14ac:dyDescent="0.2">
      <c r="A7" s="37" t="s">
        <v>48</v>
      </c>
      <c r="B7" s="5" t="s">
        <v>49</v>
      </c>
      <c r="C7" s="70"/>
      <c r="D7" s="6">
        <f>+ROUND('TUOS Ex GST'!D7*1.1,3)</f>
        <v>0</v>
      </c>
      <c r="E7" s="41">
        <f>+ROUND('TUOS Ex GST'!E7*1.1,3)</f>
        <v>0</v>
      </c>
      <c r="F7" s="41">
        <f>+ROUND('TUOS Ex GST'!F7*1.1,3)</f>
        <v>0</v>
      </c>
      <c r="G7" s="41">
        <f>+ROUND('TUOS Ex GST'!G7*1.1,3)</f>
        <v>0</v>
      </c>
      <c r="H7" s="41">
        <f>+ROUND('TUOS Ex GST'!H7*1.1,3)</f>
        <v>0</v>
      </c>
      <c r="I7" s="41">
        <f>+ROUND('TUOS Ex GST'!I7*1.1,3)</f>
        <v>0</v>
      </c>
      <c r="J7" s="41">
        <f>+ROUND('TUOS Ex GST'!J7*1.1,3)</f>
        <v>0</v>
      </c>
      <c r="K7" s="41">
        <f>+ROUND('TUOS Ex GST'!K7*1.1,3)</f>
        <v>0</v>
      </c>
      <c r="L7" s="43">
        <f>+ROUND('TUOS Ex GST'!L7*1.1,3)</f>
        <v>0</v>
      </c>
      <c r="M7" s="8" t="s">
        <v>81</v>
      </c>
      <c r="N7" s="9" t="s">
        <v>82</v>
      </c>
      <c r="O7" s="10"/>
    </row>
    <row r="8" spans="1:15" ht="26.25" customHeight="1" x14ac:dyDescent="0.2">
      <c r="A8" s="37" t="s">
        <v>27</v>
      </c>
      <c r="B8" s="5" t="s">
        <v>14</v>
      </c>
      <c r="C8" s="70"/>
      <c r="D8" s="6">
        <f>+ROUND('TUOS Ex GST'!D8*1.1,3)</f>
        <v>0</v>
      </c>
      <c r="E8" s="41">
        <f>+ROUND('TUOS Ex GST'!E8*1.1,3)</f>
        <v>3.2429999999999999</v>
      </c>
      <c r="F8" s="41">
        <f>+ROUND('TUOS Ex GST'!F8*1.1,3)</f>
        <v>2.5920000000000001</v>
      </c>
      <c r="G8" s="41">
        <f>+ROUND('TUOS Ex GST'!G8*1.1,3)</f>
        <v>0</v>
      </c>
      <c r="H8" s="41">
        <f>+ROUND('TUOS Ex GST'!H8*1.1,3)</f>
        <v>0</v>
      </c>
      <c r="I8" s="41">
        <f>+ROUND('TUOS Ex GST'!I8*1.1,3)</f>
        <v>0</v>
      </c>
      <c r="J8" s="41">
        <f>+ROUND('TUOS Ex GST'!J8*1.1,3)</f>
        <v>0</v>
      </c>
      <c r="K8" s="41">
        <f>+ROUND('TUOS Ex GST'!K8*1.1,3)</f>
        <v>0</v>
      </c>
      <c r="L8" s="43">
        <f>+ROUND('TUOS Ex GST'!L8*1.1,3)</f>
        <v>0</v>
      </c>
      <c r="M8" s="8"/>
      <c r="N8" s="9"/>
      <c r="O8" s="11"/>
    </row>
    <row r="9" spans="1:15" ht="26.25" customHeight="1" x14ac:dyDescent="0.2">
      <c r="A9" s="37" t="s">
        <v>50</v>
      </c>
      <c r="B9" s="5" t="s">
        <v>51</v>
      </c>
      <c r="C9" s="70"/>
      <c r="D9" s="6">
        <f>+ROUND('TUOS Ex GST'!D9*1.1,3)</f>
        <v>0</v>
      </c>
      <c r="E9" s="41">
        <f>+ROUND('TUOS Ex GST'!E9*1.1,3)</f>
        <v>2.306</v>
      </c>
      <c r="F9" s="41">
        <f>+ROUND('TUOS Ex GST'!F9*1.1,3)</f>
        <v>1.845</v>
      </c>
      <c r="G9" s="41">
        <f>+ROUND('TUOS Ex GST'!G9*1.1,3)</f>
        <v>1.845</v>
      </c>
      <c r="H9" s="41">
        <f>+ROUND('TUOS Ex GST'!H9*1.1,3)</f>
        <v>0</v>
      </c>
      <c r="I9" s="41">
        <f>+ROUND('TUOS Ex GST'!I9*1.1,3)</f>
        <v>0</v>
      </c>
      <c r="J9" s="41">
        <f>+ROUND('TUOS Ex GST'!J9*1.1,3)</f>
        <v>0</v>
      </c>
      <c r="K9" s="41">
        <f>+ROUND('TUOS Ex GST'!K9*1.1,3)</f>
        <v>0</v>
      </c>
      <c r="L9" s="43">
        <f>+ROUND('TUOS Ex GST'!L9*1.1,3)</f>
        <v>0</v>
      </c>
      <c r="M9" s="8"/>
      <c r="N9" s="9"/>
      <c r="O9" s="12"/>
    </row>
    <row r="10" spans="1:15" ht="26.25" customHeight="1" x14ac:dyDescent="0.2">
      <c r="A10" s="37" t="s">
        <v>52</v>
      </c>
      <c r="B10" s="5" t="s">
        <v>53</v>
      </c>
      <c r="C10" s="70"/>
      <c r="D10" s="6">
        <f>+ROUND('TUOS Ex GST'!D10*1.1,3)</f>
        <v>0</v>
      </c>
      <c r="E10" s="41">
        <f>+ROUND('TUOS Ex GST'!E10*1.1,3)</f>
        <v>15.624000000000001</v>
      </c>
      <c r="F10" s="41">
        <f>+ROUND('TUOS Ex GST'!F10*1.1,3)</f>
        <v>3.4790000000000001</v>
      </c>
      <c r="G10" s="41">
        <f>+ROUND('TUOS Ex GST'!G10*1.1,3)</f>
        <v>0</v>
      </c>
      <c r="H10" s="41">
        <f>+ROUND('TUOS Ex GST'!H10*1.1,3)</f>
        <v>0</v>
      </c>
      <c r="I10" s="41">
        <f>+ROUND('TUOS Ex GST'!I10*1.1,3)</f>
        <v>0</v>
      </c>
      <c r="J10" s="41">
        <f>+ROUND('TUOS Ex GST'!J10*1.1,3)</f>
        <v>0</v>
      </c>
      <c r="K10" s="41">
        <f>+ROUND('TUOS Ex GST'!K10*1.1,3)</f>
        <v>0</v>
      </c>
      <c r="L10" s="43">
        <f>+ROUND('TUOS Ex GST'!L10*1.1,3)</f>
        <v>9.9079999999999995</v>
      </c>
      <c r="M10" s="8"/>
      <c r="N10" s="9"/>
      <c r="O10" s="7"/>
    </row>
    <row r="11" spans="1:15" ht="26.25" customHeight="1" x14ac:dyDescent="0.2">
      <c r="A11" s="37" t="s">
        <v>63</v>
      </c>
      <c r="B11" s="5" t="s">
        <v>65</v>
      </c>
      <c r="C11" s="70" t="s">
        <v>69</v>
      </c>
      <c r="D11" s="6">
        <f>+ROUND('TUOS Ex GST'!D11*1.1,3)</f>
        <v>0</v>
      </c>
      <c r="E11" s="41">
        <f>+ROUND('TUOS Ex GST'!E11*1.1,3)</f>
        <v>2.4460000000000002</v>
      </c>
      <c r="F11" s="41">
        <f>+ROUND('TUOS Ex GST'!F11*1.1,3)</f>
        <v>1.954</v>
      </c>
      <c r="G11" s="41">
        <f>+ROUND('TUOS Ex GST'!G11*1.1,3)</f>
        <v>0</v>
      </c>
      <c r="H11" s="41">
        <f>+ROUND('TUOS Ex GST'!H11*1.1,3)</f>
        <v>0</v>
      </c>
      <c r="I11" s="41">
        <f>+ROUND('TUOS Ex GST'!I11*1.1,3)</f>
        <v>0</v>
      </c>
      <c r="J11" s="41">
        <f>+ROUND('TUOS Ex GST'!J11*1.1,3)</f>
        <v>0</v>
      </c>
      <c r="K11" s="41">
        <f>+ROUND('TUOS Ex GST'!K11*1.1,3)</f>
        <v>0</v>
      </c>
      <c r="L11" s="43">
        <f>+ROUND('TUOS Ex GST'!L11*1.1,3)</f>
        <v>0</v>
      </c>
      <c r="M11" s="8" t="s">
        <v>81</v>
      </c>
      <c r="N11" s="9" t="s">
        <v>58</v>
      </c>
      <c r="O11" s="7"/>
    </row>
    <row r="12" spans="1:15" ht="26.25" customHeight="1" x14ac:dyDescent="0.2">
      <c r="A12" s="37" t="s">
        <v>28</v>
      </c>
      <c r="B12" s="5" t="s">
        <v>40</v>
      </c>
      <c r="C12" s="70"/>
      <c r="D12" s="6">
        <f>+ROUND('TUOS Ex GST'!D12*1.1,3)</f>
        <v>0</v>
      </c>
      <c r="E12" s="41">
        <f>+ROUND('TUOS Ex GST'!E12*1.1,3)</f>
        <v>1.823</v>
      </c>
      <c r="F12" s="41">
        <f>+ROUND('TUOS Ex GST'!F12*1.1,3)</f>
        <v>1.458</v>
      </c>
      <c r="G12" s="41">
        <f>+ROUND('TUOS Ex GST'!G12*1.1,3)</f>
        <v>0</v>
      </c>
      <c r="H12" s="41">
        <f>+ROUND('TUOS Ex GST'!H12*1.1,3)</f>
        <v>0</v>
      </c>
      <c r="I12" s="41">
        <f>+ROUND('TUOS Ex GST'!I12*1.1,3)</f>
        <v>0</v>
      </c>
      <c r="J12" s="41">
        <f>+ROUND('TUOS Ex GST'!J12*1.1,3)</f>
        <v>0</v>
      </c>
      <c r="K12" s="41">
        <f>+ROUND('TUOS Ex GST'!K12*1.1,3)</f>
        <v>0</v>
      </c>
      <c r="L12" s="43">
        <f>+ROUND('TUOS Ex GST'!L12*1.1,3)</f>
        <v>0</v>
      </c>
      <c r="M12" s="8"/>
      <c r="N12" s="9"/>
      <c r="O12" s="7"/>
    </row>
    <row r="13" spans="1:15" ht="26.25" customHeight="1" x14ac:dyDescent="0.2">
      <c r="A13" s="37" t="s">
        <v>29</v>
      </c>
      <c r="B13" s="5" t="s">
        <v>41</v>
      </c>
      <c r="C13" s="70"/>
      <c r="D13" s="6">
        <f>+ROUND('TUOS Ex GST'!D13*1.1,3)</f>
        <v>0</v>
      </c>
      <c r="E13" s="41">
        <f>+ROUND('TUOS Ex GST'!E13*1.1,3)</f>
        <v>2.4220000000000002</v>
      </c>
      <c r="F13" s="41">
        <f>+ROUND('TUOS Ex GST'!F13*1.1,3)</f>
        <v>1.94</v>
      </c>
      <c r="G13" s="41">
        <f>+ROUND('TUOS Ex GST'!G13*1.1,3)</f>
        <v>0</v>
      </c>
      <c r="H13" s="41">
        <f>+ROUND('TUOS Ex GST'!H13*1.1,3)</f>
        <v>0</v>
      </c>
      <c r="I13" s="41">
        <f>+ROUND('TUOS Ex GST'!I13*1.1,3)</f>
        <v>0</v>
      </c>
      <c r="J13" s="41">
        <f>+ROUND('TUOS Ex GST'!J13*1.1,3)</f>
        <v>0</v>
      </c>
      <c r="K13" s="41">
        <f>+ROUND('TUOS Ex GST'!K13*1.1,3)</f>
        <v>0</v>
      </c>
      <c r="L13" s="43">
        <f>+ROUND('TUOS Ex GST'!L13*1.1,3)</f>
        <v>0</v>
      </c>
      <c r="M13" s="8"/>
      <c r="N13" s="9"/>
      <c r="O13" s="7"/>
    </row>
    <row r="14" spans="1:15" ht="26.25" customHeight="1" x14ac:dyDescent="0.2">
      <c r="A14" s="37" t="s">
        <v>39</v>
      </c>
      <c r="B14" s="5" t="s">
        <v>38</v>
      </c>
      <c r="C14" s="70"/>
      <c r="D14" s="6">
        <f>+ROUND('TUOS Ex GST'!D14*1.1,3)</f>
        <v>0</v>
      </c>
      <c r="E14" s="41">
        <f>+ROUND('TUOS Ex GST'!E14*1.1,3)</f>
        <v>1.6890000000000001</v>
      </c>
      <c r="F14" s="41">
        <f>+ROUND('TUOS Ex GST'!F14*1.1,3)</f>
        <v>1.351</v>
      </c>
      <c r="G14" s="41">
        <f>+ROUND('TUOS Ex GST'!G14*1.1,3)</f>
        <v>0</v>
      </c>
      <c r="H14" s="41">
        <f>+ROUND('TUOS Ex GST'!H14*1.1,3)</f>
        <v>0</v>
      </c>
      <c r="I14" s="41">
        <f>+ROUND('TUOS Ex GST'!I14*1.1,3)</f>
        <v>0</v>
      </c>
      <c r="J14" s="41">
        <f>+ROUND('TUOS Ex GST'!J14*1.1,3)</f>
        <v>0</v>
      </c>
      <c r="K14" s="41">
        <f>+ROUND('TUOS Ex GST'!K14*1.1,3)</f>
        <v>0</v>
      </c>
      <c r="L14" s="43">
        <f>+ROUND('TUOS Ex GST'!L14*1.1,3)</f>
        <v>7.8769999999999998</v>
      </c>
      <c r="M14" s="8"/>
      <c r="N14" s="9"/>
      <c r="O14" s="7"/>
    </row>
    <row r="15" spans="1:15" ht="26.25" customHeight="1" x14ac:dyDescent="0.2">
      <c r="A15" s="37" t="s">
        <v>16</v>
      </c>
      <c r="B15" s="5" t="s">
        <v>59</v>
      </c>
      <c r="C15" s="70"/>
      <c r="D15" s="6">
        <f>+ROUND('TUOS Ex GST'!D15*1.1,3)</f>
        <v>0</v>
      </c>
      <c r="E15" s="41">
        <f>+ROUND('TUOS Ex GST'!E15*1.1,3)</f>
        <v>1.0629999999999999</v>
      </c>
      <c r="F15" s="41">
        <f>+ROUND('TUOS Ex GST'!F15*1.1,3)</f>
        <v>0.84899999999999998</v>
      </c>
      <c r="G15" s="41">
        <f>+ROUND('TUOS Ex GST'!G15*1.1,3)</f>
        <v>0</v>
      </c>
      <c r="H15" s="41">
        <f>+ROUND('TUOS Ex GST'!H15*1.1,3)</f>
        <v>0</v>
      </c>
      <c r="I15" s="41">
        <f>+ROUND('TUOS Ex GST'!I15*1.1,3)</f>
        <v>0</v>
      </c>
      <c r="J15" s="41">
        <f>+ROUND('TUOS Ex GST'!J15*1.1,3)</f>
        <v>0</v>
      </c>
      <c r="K15" s="41">
        <f>+ROUND('TUOS Ex GST'!K15*1.1,3)</f>
        <v>0</v>
      </c>
      <c r="L15" s="43">
        <f>+ROUND('TUOS Ex GST'!L15*1.1,3)</f>
        <v>9.5210000000000008</v>
      </c>
      <c r="M15" s="8"/>
      <c r="N15" s="9"/>
      <c r="O15" s="7"/>
    </row>
    <row r="16" spans="1:15" ht="26.25" customHeight="1" x14ac:dyDescent="0.2">
      <c r="A16" s="37" t="s">
        <v>30</v>
      </c>
      <c r="B16" s="5" t="s">
        <v>17</v>
      </c>
      <c r="C16" s="70"/>
      <c r="D16" s="6">
        <f>+ROUND('TUOS Ex GST'!D16*1.1,3)</f>
        <v>0</v>
      </c>
      <c r="E16" s="41">
        <f>+ROUND('TUOS Ex GST'!E16*1.1,3)</f>
        <v>2.415</v>
      </c>
      <c r="F16" s="41">
        <f>+ROUND('TUOS Ex GST'!F16*1.1,3)</f>
        <v>1.929</v>
      </c>
      <c r="G16" s="41">
        <f>+ROUND('TUOS Ex GST'!G16*1.1,3)</f>
        <v>0</v>
      </c>
      <c r="H16" s="41">
        <f>+ROUND('TUOS Ex GST'!H16*1.1,3)</f>
        <v>0</v>
      </c>
      <c r="I16" s="41">
        <f>+ROUND('TUOS Ex GST'!I16*1.1,3)</f>
        <v>0</v>
      </c>
      <c r="J16" s="41">
        <f>+ROUND('TUOS Ex GST'!J16*1.1,3)</f>
        <v>0</v>
      </c>
      <c r="K16" s="41">
        <f>+ROUND('TUOS Ex GST'!K16*1.1,3)</f>
        <v>0</v>
      </c>
      <c r="L16" s="43">
        <f>+ROUND('TUOS Ex GST'!L16*1.1,3)</f>
        <v>0</v>
      </c>
      <c r="M16" s="8"/>
      <c r="N16" s="9"/>
      <c r="O16" s="7"/>
    </row>
    <row r="17" spans="1:17" ht="26.25" customHeight="1" x14ac:dyDescent="0.2">
      <c r="A17" s="37" t="s">
        <v>31</v>
      </c>
      <c r="B17" s="5" t="s">
        <v>18</v>
      </c>
      <c r="C17" s="70"/>
      <c r="D17" s="6">
        <f>+ROUND('TUOS Ex GST'!D17*1.1,3)</f>
        <v>0</v>
      </c>
      <c r="E17" s="41">
        <f>+ROUND('TUOS Ex GST'!E17*1.1,3)</f>
        <v>1.8560000000000001</v>
      </c>
      <c r="F17" s="41">
        <f>+ROUND('TUOS Ex GST'!F17*1.1,3)</f>
        <v>1.4870000000000001</v>
      </c>
      <c r="G17" s="41">
        <f>+ROUND('TUOS Ex GST'!G17*1.1,3)</f>
        <v>0</v>
      </c>
      <c r="H17" s="41">
        <f>+ROUND('TUOS Ex GST'!H17*1.1,3)</f>
        <v>0</v>
      </c>
      <c r="I17" s="41">
        <f>+ROUND('TUOS Ex GST'!I17*1.1,3)</f>
        <v>0</v>
      </c>
      <c r="J17" s="41">
        <f>+ROUND('TUOS Ex GST'!J17*1.1,3)</f>
        <v>0</v>
      </c>
      <c r="K17" s="41">
        <f>+ROUND('TUOS Ex GST'!K17*1.1,3)</f>
        <v>0</v>
      </c>
      <c r="L17" s="43">
        <f>+ROUND('TUOS Ex GST'!L17*1.1,3)</f>
        <v>0</v>
      </c>
      <c r="M17" s="8"/>
      <c r="N17" s="9"/>
      <c r="O17" s="7"/>
    </row>
    <row r="18" spans="1:17" ht="26.25" customHeight="1" x14ac:dyDescent="0.2">
      <c r="A18" s="37" t="s">
        <v>32</v>
      </c>
      <c r="B18" s="5" t="s">
        <v>19</v>
      </c>
      <c r="C18" s="70"/>
      <c r="D18" s="6">
        <f>+ROUND('TUOS Ex GST'!D18*1.1,3)</f>
        <v>0</v>
      </c>
      <c r="E18" s="41">
        <f>+ROUND('TUOS Ex GST'!E18*1.1,3)</f>
        <v>1.0569999999999999</v>
      </c>
      <c r="F18" s="41">
        <f>+ROUND('TUOS Ex GST'!F18*1.1,3)</f>
        <v>0.84899999999999998</v>
      </c>
      <c r="G18" s="41">
        <f>+ROUND('TUOS Ex GST'!G18*1.1,3)</f>
        <v>0</v>
      </c>
      <c r="H18" s="41">
        <f>+ROUND('TUOS Ex GST'!H18*1.1,3)</f>
        <v>0</v>
      </c>
      <c r="I18" s="41">
        <f>+ROUND('TUOS Ex GST'!I18*1.1,3)</f>
        <v>0</v>
      </c>
      <c r="J18" s="41">
        <f>+ROUND('TUOS Ex GST'!J18*1.1,3)</f>
        <v>0</v>
      </c>
      <c r="K18" s="41">
        <f>+ROUND('TUOS Ex GST'!K18*1.1,3)</f>
        <v>4.32</v>
      </c>
      <c r="L18" s="43">
        <f>+ROUND('TUOS Ex GST'!L18*1.1,3)</f>
        <v>5.9050000000000002</v>
      </c>
      <c r="M18" s="8" t="s">
        <v>20</v>
      </c>
      <c r="N18" s="9" t="s">
        <v>21</v>
      </c>
      <c r="O18" s="7">
        <v>150</v>
      </c>
    </row>
    <row r="19" spans="1:17" ht="26.25" customHeight="1" x14ac:dyDescent="0.2">
      <c r="A19" s="37" t="s">
        <v>54</v>
      </c>
      <c r="B19" s="5" t="s">
        <v>55</v>
      </c>
      <c r="C19" s="70"/>
      <c r="D19" s="6">
        <f>+ROUND('TUOS Ex GST'!D19*1.1,3)</f>
        <v>0</v>
      </c>
      <c r="E19" s="41">
        <f>+ROUND('TUOS Ex GST'!E19*1.1,3)</f>
        <v>0.66800000000000004</v>
      </c>
      <c r="F19" s="41">
        <f>+ROUND('TUOS Ex GST'!F19*1.1,3)</f>
        <v>0.53600000000000003</v>
      </c>
      <c r="G19" s="41">
        <f>+ROUND('TUOS Ex GST'!G19*1.1,3)</f>
        <v>0</v>
      </c>
      <c r="H19" s="41">
        <f>+ROUND('TUOS Ex GST'!H19*1.1,3)</f>
        <v>0</v>
      </c>
      <c r="I19" s="41">
        <f>+ROUND('TUOS Ex GST'!I19*1.1,3)</f>
        <v>0</v>
      </c>
      <c r="J19" s="41">
        <f>+ROUND('TUOS Ex GST'!J19*1.1,3)</f>
        <v>0</v>
      </c>
      <c r="K19" s="41">
        <f>+ROUND('TUOS Ex GST'!K19*1.1,3)</f>
        <v>2.726</v>
      </c>
      <c r="L19" s="43">
        <f>+ROUND('TUOS Ex GST'!L19*1.1,3)</f>
        <v>7.1680000000000001</v>
      </c>
      <c r="M19" s="8"/>
      <c r="N19" s="9"/>
      <c r="O19" s="7">
        <v>150</v>
      </c>
    </row>
    <row r="20" spans="1:17" ht="26.25" customHeight="1" x14ac:dyDescent="0.2">
      <c r="A20" s="37" t="s">
        <v>33</v>
      </c>
      <c r="B20" s="5" t="s">
        <v>22</v>
      </c>
      <c r="C20" s="70"/>
      <c r="D20" s="6">
        <f>+ROUND('TUOS Ex GST'!D20*1.1,3)</f>
        <v>0</v>
      </c>
      <c r="E20" s="41">
        <f>+ROUND('TUOS Ex GST'!E20*1.1,3)</f>
        <v>0.74399999999999999</v>
      </c>
      <c r="F20" s="41">
        <f>+ROUND('TUOS Ex GST'!F20*1.1,3)</f>
        <v>0.59499999999999997</v>
      </c>
      <c r="G20" s="41">
        <f>+ROUND('TUOS Ex GST'!G20*1.1,3)</f>
        <v>0</v>
      </c>
      <c r="H20" s="41">
        <f>+ROUND('TUOS Ex GST'!H20*1.1,3)</f>
        <v>0</v>
      </c>
      <c r="I20" s="41">
        <f>+ROUND('TUOS Ex GST'!I20*1.1,3)</f>
        <v>0</v>
      </c>
      <c r="J20" s="41">
        <f>+ROUND('TUOS Ex GST'!J20*1.1,3)</f>
        <v>0</v>
      </c>
      <c r="K20" s="41">
        <f>+ROUND('TUOS Ex GST'!K20*1.1,3)</f>
        <v>4.9470000000000001</v>
      </c>
      <c r="L20" s="43">
        <f>+ROUND('TUOS Ex GST'!L20*1.1,3)</f>
        <v>5.1929999999999996</v>
      </c>
      <c r="M20" s="8" t="s">
        <v>20</v>
      </c>
      <c r="N20" s="9" t="s">
        <v>21</v>
      </c>
      <c r="O20" s="7">
        <v>1150</v>
      </c>
    </row>
    <row r="21" spans="1:17" ht="26.25" customHeight="1" x14ac:dyDescent="0.2">
      <c r="A21" s="37" t="s">
        <v>60</v>
      </c>
      <c r="B21" s="5" t="s">
        <v>56</v>
      </c>
      <c r="C21" s="70"/>
      <c r="D21" s="6">
        <f>+ROUND('TUOS Ex GST'!D21*1.1,3)</f>
        <v>0</v>
      </c>
      <c r="E21" s="41">
        <f>+ROUND('TUOS Ex GST'!E21*1.1,3)</f>
        <v>0.42699999999999999</v>
      </c>
      <c r="F21" s="41">
        <f>+ROUND('TUOS Ex GST'!F21*1.1,3)</f>
        <v>0.34</v>
      </c>
      <c r="G21" s="41">
        <f>+ROUND('TUOS Ex GST'!G21*1.1,3)</f>
        <v>0</v>
      </c>
      <c r="H21" s="41">
        <f>+ROUND('TUOS Ex GST'!H21*1.1,3)</f>
        <v>0</v>
      </c>
      <c r="I21" s="41">
        <f>+ROUND('TUOS Ex GST'!I21*1.1,3)</f>
        <v>0</v>
      </c>
      <c r="J21" s="41">
        <f>+ROUND('TUOS Ex GST'!J21*1.1,3)</f>
        <v>0</v>
      </c>
      <c r="K21" s="41">
        <f>+ROUND('TUOS Ex GST'!K21*1.1,3)</f>
        <v>2.8359999999999999</v>
      </c>
      <c r="L21" s="43">
        <f>+ROUND('TUOS Ex GST'!L21*1.1,3)</f>
        <v>5.726</v>
      </c>
      <c r="M21" s="8"/>
      <c r="N21" s="9"/>
      <c r="O21" s="7">
        <v>1150</v>
      </c>
    </row>
    <row r="22" spans="1:17" ht="26.25" customHeight="1" x14ac:dyDescent="0.2">
      <c r="A22" s="37" t="s">
        <v>34</v>
      </c>
      <c r="B22" s="5" t="s">
        <v>57</v>
      </c>
      <c r="C22" s="70"/>
      <c r="D22" s="6">
        <f>+ROUND('TUOS Ex GST'!D22*1.1,3)</f>
        <v>0</v>
      </c>
      <c r="E22" s="41">
        <f>+ROUND('TUOS Ex GST'!E22*1.1,3)</f>
        <v>0.502</v>
      </c>
      <c r="F22" s="41">
        <f>+ROUND('TUOS Ex GST'!F22*1.1,3)</f>
        <v>0.40400000000000003</v>
      </c>
      <c r="G22" s="41">
        <f>+ROUND('TUOS Ex GST'!G22*1.1,3)</f>
        <v>0</v>
      </c>
      <c r="H22" s="41">
        <f>+ROUND('TUOS Ex GST'!H22*1.1,3)</f>
        <v>0</v>
      </c>
      <c r="I22" s="41">
        <f>+ROUND('TUOS Ex GST'!I22*1.1,3)</f>
        <v>0</v>
      </c>
      <c r="J22" s="41">
        <f>+ROUND('TUOS Ex GST'!J22*1.1,3)</f>
        <v>0</v>
      </c>
      <c r="K22" s="41">
        <f>+ROUND('TUOS Ex GST'!K22*1.1,3)</f>
        <v>3.556</v>
      </c>
      <c r="L22" s="43">
        <f>+ROUND('TUOS Ex GST'!L22*1.1,3)</f>
        <v>4.3140000000000001</v>
      </c>
      <c r="M22" s="8"/>
      <c r="N22" s="9"/>
      <c r="O22" s="7">
        <v>11100</v>
      </c>
    </row>
    <row r="23" spans="1:17" ht="26.25" customHeight="1" x14ac:dyDescent="0.2">
      <c r="A23" s="37" t="s">
        <v>44</v>
      </c>
      <c r="B23" s="5" t="s">
        <v>42</v>
      </c>
      <c r="C23" s="70" t="s">
        <v>69</v>
      </c>
      <c r="D23" s="6">
        <f>+ROUND('TUOS Ex GST'!D23*1.1,3)</f>
        <v>0</v>
      </c>
      <c r="E23" s="41">
        <f>+ROUND('TUOS Ex GST'!E23*1.1,3)</f>
        <v>2.12</v>
      </c>
      <c r="F23" s="41">
        <f>+ROUND('TUOS Ex GST'!F23*1.1,3)</f>
        <v>1.8</v>
      </c>
      <c r="G23" s="41">
        <f>+ROUND('TUOS Ex GST'!G23*1.1,3)</f>
        <v>0</v>
      </c>
      <c r="H23" s="41">
        <f>+ROUND('TUOS Ex GST'!H23*1.1,3)</f>
        <v>1.8</v>
      </c>
      <c r="I23" s="41">
        <f>+ROUND('TUOS Ex GST'!I23*1.1,3)</f>
        <v>1.59</v>
      </c>
      <c r="J23" s="41">
        <f>+ROUND('TUOS Ex GST'!J23*1.1,3)</f>
        <v>0</v>
      </c>
      <c r="K23" s="41">
        <f>+ROUND('TUOS Ex GST'!K23*1.1,3)</f>
        <v>0</v>
      </c>
      <c r="L23" s="43">
        <f>+ROUND('TUOS Ex GST'!L23*1.1,3)</f>
        <v>0</v>
      </c>
      <c r="M23" s="8" t="s">
        <v>81</v>
      </c>
      <c r="N23" s="9" t="s">
        <v>15</v>
      </c>
      <c r="O23" s="7"/>
    </row>
    <row r="24" spans="1:17" ht="26.25" customHeight="1" x14ac:dyDescent="0.2">
      <c r="A24" s="37" t="s">
        <v>45</v>
      </c>
      <c r="B24" s="5" t="s">
        <v>43</v>
      </c>
      <c r="C24" s="70" t="s">
        <v>69</v>
      </c>
      <c r="D24" s="6">
        <f>+ROUND('TUOS Ex GST'!D24*1.1,3)</f>
        <v>0</v>
      </c>
      <c r="E24" s="41">
        <f>+ROUND('TUOS Ex GST'!E24*1.1,3)</f>
        <v>2.157</v>
      </c>
      <c r="F24" s="41">
        <f>+ROUND('TUOS Ex GST'!F24*1.1,3)</f>
        <v>0.99099999999999999</v>
      </c>
      <c r="G24" s="41">
        <f>+ROUND('TUOS Ex GST'!G24*1.1,3)</f>
        <v>0</v>
      </c>
      <c r="H24" s="41">
        <f>+ROUND('TUOS Ex GST'!H24*1.1,3)</f>
        <v>0</v>
      </c>
      <c r="I24" s="41">
        <f>+ROUND('TUOS Ex GST'!I24*1.1,3)</f>
        <v>0</v>
      </c>
      <c r="J24" s="41">
        <f>+ROUND('TUOS Ex GST'!J24*1.1,3)</f>
        <v>0</v>
      </c>
      <c r="K24" s="41">
        <f>+ROUND('TUOS Ex GST'!K24*1.1,3)</f>
        <v>0</v>
      </c>
      <c r="L24" s="43">
        <f>+ROUND('TUOS Ex GST'!L24*1.1,3)</f>
        <v>5.6509999999999998</v>
      </c>
      <c r="M24" s="8" t="s">
        <v>81</v>
      </c>
      <c r="N24" s="9" t="s">
        <v>58</v>
      </c>
      <c r="O24" s="7"/>
    </row>
    <row r="25" spans="1:17" ht="26.25" customHeight="1" x14ac:dyDescent="0.2">
      <c r="A25" s="37" t="s">
        <v>71</v>
      </c>
      <c r="B25" s="5" t="s">
        <v>70</v>
      </c>
      <c r="C25" s="70" t="s">
        <v>78</v>
      </c>
      <c r="D25" s="6">
        <f>+ROUND('TUOS Ex GST'!D25*1.1,3)</f>
        <v>0</v>
      </c>
      <c r="E25" s="41">
        <f>+ROUND('TUOS Ex GST'!E25*1.1,3)</f>
        <v>4.4790000000000001</v>
      </c>
      <c r="F25" s="41">
        <f>+ROUND('TUOS Ex GST'!F25*1.1,3)</f>
        <v>4.165</v>
      </c>
      <c r="G25" s="41">
        <f>+ROUND('TUOS Ex GST'!G25*1.1,3)</f>
        <v>0</v>
      </c>
      <c r="H25" s="41">
        <f>+ROUND('TUOS Ex GST'!H25*1.1,3)</f>
        <v>4.165</v>
      </c>
      <c r="I25" s="41">
        <f>+ROUND('TUOS Ex GST'!I25*1.1,3)</f>
        <v>3.9580000000000002</v>
      </c>
      <c r="J25" s="41">
        <f>+ROUND('TUOS Ex GST'!J25*1.1,3)</f>
        <v>0</v>
      </c>
      <c r="K25" s="41">
        <f>+ROUND('TUOS Ex GST'!K25*1.1,3)</f>
        <v>0</v>
      </c>
      <c r="L25" s="43">
        <f>+ROUND('TUOS Ex GST'!L25*1.1,3)</f>
        <v>0</v>
      </c>
      <c r="M25" s="8" t="s">
        <v>81</v>
      </c>
      <c r="N25" s="9" t="s">
        <v>15</v>
      </c>
      <c r="O25" s="7"/>
    </row>
    <row r="26" spans="1:17" ht="26.25" customHeight="1" thickBot="1" x14ac:dyDescent="0.25">
      <c r="A26" s="37" t="s">
        <v>84</v>
      </c>
      <c r="B26" s="5" t="s">
        <v>77</v>
      </c>
      <c r="C26" s="71" t="s">
        <v>69</v>
      </c>
      <c r="D26" s="64">
        <f>+ROUND('TUOS Ex GST'!D26*1.1,3)</f>
        <v>0</v>
      </c>
      <c r="E26" s="65">
        <f>+ROUND('TUOS Ex GST'!E26*1.1,3)</f>
        <v>3.7869999999999999</v>
      </c>
      <c r="F26" s="65">
        <f>+ROUND('TUOS Ex GST'!F26*1.1,3)</f>
        <v>3.5329999999999999</v>
      </c>
      <c r="G26" s="65">
        <f>+ROUND('TUOS Ex GST'!G26*1.1,3)</f>
        <v>0</v>
      </c>
      <c r="H26" s="65">
        <f>+ROUND('TUOS Ex GST'!H26*1.1,3)</f>
        <v>1.893</v>
      </c>
      <c r="I26" s="65">
        <f>+ROUND('TUOS Ex GST'!I26*1.1,3)</f>
        <v>1.671</v>
      </c>
      <c r="J26" s="65">
        <f>+ROUND('TUOS Ex GST'!J26*1.1,3)</f>
        <v>0</v>
      </c>
      <c r="K26" s="65">
        <f>+ROUND('TUOS Ex GST'!K26*1.1,3)</f>
        <v>0</v>
      </c>
      <c r="L26" s="66">
        <f>+ROUND('TUOS Ex GST'!L26*1.1,3)</f>
        <v>0</v>
      </c>
      <c r="M26" s="75" t="s">
        <v>12</v>
      </c>
      <c r="N26" s="76"/>
      <c r="O26" s="72"/>
      <c r="Q26" t="s">
        <v>77</v>
      </c>
    </row>
    <row r="27" spans="1:17" x14ac:dyDescent="0.2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</row>
    <row r="28" spans="1:17" x14ac:dyDescent="0.2">
      <c r="A28" s="13" t="s">
        <v>72</v>
      </c>
      <c r="B28" s="14"/>
      <c r="C28" s="14"/>
      <c r="O28" s="15"/>
    </row>
    <row r="29" spans="1:17" x14ac:dyDescent="0.2">
      <c r="A29" s="13" t="s">
        <v>95</v>
      </c>
      <c r="B29" s="14"/>
      <c r="C29" s="14"/>
      <c r="O29" s="15"/>
    </row>
    <row r="30" spans="1:17" x14ac:dyDescent="0.2">
      <c r="A30" s="13" t="s">
        <v>79</v>
      </c>
      <c r="B30" s="14"/>
      <c r="C30" s="14"/>
      <c r="O30" s="15"/>
    </row>
    <row r="31" spans="1:17" x14ac:dyDescent="0.2">
      <c r="A31" s="13" t="s">
        <v>80</v>
      </c>
      <c r="B31" s="14"/>
      <c r="C31" s="14"/>
      <c r="O31" s="15"/>
    </row>
    <row r="32" spans="1:17" x14ac:dyDescent="0.2">
      <c r="A32" s="63" t="s">
        <v>74</v>
      </c>
      <c r="B32" s="14"/>
      <c r="C32" s="14"/>
      <c r="O32" s="15"/>
    </row>
    <row r="33" spans="1:15" ht="13.5" thickBot="1" x14ac:dyDescent="0.25">
      <c r="A33" s="52" t="s">
        <v>75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</row>
    <row r="34" spans="1:15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1:15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1:15" ht="15" x14ac:dyDescent="0.25">
      <c r="A37" s="17"/>
      <c r="B37" s="17"/>
      <c r="C37" s="17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1:15" x14ac:dyDescent="0.2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4"/>
      <c r="O38" s="14"/>
    </row>
    <row r="39" spans="1:1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1:1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1:15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1:15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pans="1:15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pans="1:15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</sheetData>
  <mergeCells count="4">
    <mergeCell ref="M26:N26"/>
    <mergeCell ref="A1:O1"/>
    <mergeCell ref="M3:N3"/>
    <mergeCell ref="D3:L3"/>
  </mergeCells>
  <phoneticPr fontId="0" type="noConversion"/>
  <pageMargins left="0.74803149606299213" right="0.74803149606299213" top="0.39370078740157483" bottom="0.11811023622047245" header="0.11811023622047245" footer="0.11811023622047245"/>
  <pageSetup paperSize="9" scale="6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showGridLines="0" showZeros="0" topLeftCell="A4" zoomScaleNormal="75" workbookViewId="0">
      <selection activeCell="F13" sqref="F13"/>
    </sheetView>
  </sheetViews>
  <sheetFormatPr defaultRowHeight="12.75" x14ac:dyDescent="0.2"/>
  <cols>
    <col min="1" max="1" width="23.5703125" customWidth="1"/>
    <col min="2" max="2" width="16.42578125" customWidth="1"/>
    <col min="3" max="3" width="10.28515625" customWidth="1"/>
    <col min="4" max="14" width="11.140625" customWidth="1"/>
    <col min="15" max="15" width="12.42578125" customWidth="1"/>
    <col min="16" max="16" width="8.85546875" customWidth="1"/>
  </cols>
  <sheetData>
    <row r="1" spans="1:15" s="1" customFormat="1" ht="18.75" thickBot="1" x14ac:dyDescent="0.3">
      <c r="A1" s="77" t="s">
        <v>92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9"/>
    </row>
    <row r="2" spans="1:15" ht="13.5" thickBot="1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1:15" ht="54" customHeight="1" thickBot="1" x14ac:dyDescent="0.25">
      <c r="A3" s="25"/>
      <c r="B3" s="26"/>
      <c r="C3" s="26"/>
      <c r="D3" s="82" t="s">
        <v>0</v>
      </c>
      <c r="E3" s="83"/>
      <c r="F3" s="83"/>
      <c r="G3" s="83"/>
      <c r="H3" s="83"/>
      <c r="I3" s="83"/>
      <c r="J3" s="83"/>
      <c r="K3" s="83"/>
      <c r="L3" s="84"/>
      <c r="M3" s="80" t="s">
        <v>36</v>
      </c>
      <c r="N3" s="81"/>
      <c r="O3" s="27" t="s">
        <v>1</v>
      </c>
    </row>
    <row r="4" spans="1:15" ht="93" customHeight="1" thickBot="1" x14ac:dyDescent="0.25">
      <c r="A4" s="28" t="s">
        <v>2</v>
      </c>
      <c r="B4" s="29" t="s">
        <v>3</v>
      </c>
      <c r="C4" s="62" t="s">
        <v>68</v>
      </c>
      <c r="D4" s="30" t="s">
        <v>37</v>
      </c>
      <c r="E4" s="31" t="s">
        <v>4</v>
      </c>
      <c r="F4" s="31" t="s">
        <v>5</v>
      </c>
      <c r="G4" s="31" t="s">
        <v>6</v>
      </c>
      <c r="H4" s="31"/>
      <c r="I4" s="31"/>
      <c r="J4" s="31" t="s">
        <v>7</v>
      </c>
      <c r="K4" s="31" t="s">
        <v>8</v>
      </c>
      <c r="L4" s="32" t="s">
        <v>9</v>
      </c>
      <c r="M4" s="33" t="s">
        <v>10</v>
      </c>
      <c r="N4" s="34" t="s">
        <v>11</v>
      </c>
      <c r="O4" s="35" t="s">
        <v>10</v>
      </c>
    </row>
    <row r="5" spans="1:15" ht="26.25" customHeight="1" x14ac:dyDescent="0.2">
      <c r="A5" s="44" t="s">
        <v>61</v>
      </c>
      <c r="B5" s="45" t="s">
        <v>64</v>
      </c>
      <c r="C5" s="69" t="s">
        <v>69</v>
      </c>
      <c r="D5" s="39">
        <f>ROUND(+'DUOS GST'!D5+'TUOS GST'!D5,3)</f>
        <v>6.593</v>
      </c>
      <c r="E5" s="40">
        <f>ROUND(+'DUOS GST'!E5+'TUOS GST'!E5,3)</f>
        <v>10.191000000000001</v>
      </c>
      <c r="F5" s="40">
        <f>ROUND(+'DUOS GST'!F5+'TUOS GST'!F5,3)</f>
        <v>6.9569999999999999</v>
      </c>
      <c r="G5" s="40">
        <f>ROUND(+'DUOS GST'!G5+'TUOS GST'!G5,3)</f>
        <v>0</v>
      </c>
      <c r="H5" s="40">
        <f>ROUND(+'DUOS GST'!H5+'TUOS GST'!H5,3)</f>
        <v>0</v>
      </c>
      <c r="I5" s="40">
        <f>ROUND(+'DUOS GST'!I5+'TUOS GST'!I5,3)</f>
        <v>0</v>
      </c>
      <c r="J5" s="40">
        <f>ROUND(+'DUOS GST'!J5+'TUOS GST'!J5,3)</f>
        <v>0</v>
      </c>
      <c r="K5" s="40">
        <f>ROUND(+'DUOS GST'!K5+'TUOS GST'!K5,3)</f>
        <v>0</v>
      </c>
      <c r="L5" s="42">
        <f>ROUND(+'DUOS GST'!L5+'TUOS GST'!L5,3)</f>
        <v>0</v>
      </c>
      <c r="M5" s="67" t="s">
        <v>81</v>
      </c>
      <c r="N5" s="68" t="s">
        <v>15</v>
      </c>
      <c r="O5" s="46"/>
    </row>
    <row r="6" spans="1:15" ht="26.25" customHeight="1" x14ac:dyDescent="0.2">
      <c r="A6" s="37" t="s">
        <v>26</v>
      </c>
      <c r="B6" s="5" t="s">
        <v>13</v>
      </c>
      <c r="C6" s="70"/>
      <c r="D6" s="6">
        <f>ROUND(+'DUOS GST'!D6+'TUOS GST'!D6,3)</f>
        <v>13.648</v>
      </c>
      <c r="E6" s="41">
        <f>ROUND(+'DUOS GST'!E6+'TUOS GST'!E6,3)</f>
        <v>13.255000000000001</v>
      </c>
      <c r="F6" s="41">
        <f>ROUND(+'DUOS GST'!F6+'TUOS GST'!F6,3)</f>
        <v>10.199</v>
      </c>
      <c r="G6" s="41">
        <f>ROUND(+'DUOS GST'!G6+'TUOS GST'!G6,3)</f>
        <v>0</v>
      </c>
      <c r="H6" s="41">
        <f>ROUND(+'DUOS GST'!H6+'TUOS GST'!H6,3)</f>
        <v>0</v>
      </c>
      <c r="I6" s="41">
        <f>ROUND(+'DUOS GST'!I6+'TUOS GST'!I6,3)</f>
        <v>0</v>
      </c>
      <c r="J6" s="41">
        <f>ROUND(+'DUOS GST'!J6+'TUOS GST'!J6,3)</f>
        <v>1.698</v>
      </c>
      <c r="K6" s="41">
        <f>ROUND(+'DUOS GST'!K6+'TUOS GST'!K6,3)</f>
        <v>0</v>
      </c>
      <c r="L6" s="43">
        <f>ROUND(+'DUOS GST'!L6+'TUOS GST'!L6,3)</f>
        <v>0</v>
      </c>
      <c r="M6" s="8"/>
      <c r="N6" s="9"/>
      <c r="O6" s="7"/>
    </row>
    <row r="7" spans="1:15" ht="26.25" customHeight="1" x14ac:dyDescent="0.2">
      <c r="A7" s="37" t="s">
        <v>48</v>
      </c>
      <c r="B7" s="5" t="s">
        <v>49</v>
      </c>
      <c r="C7" s="70"/>
      <c r="D7" s="6">
        <f>ROUND(+'DUOS GST'!D7+'TUOS GST'!D7,3)</f>
        <v>0</v>
      </c>
      <c r="E7" s="41">
        <f>ROUND(+'DUOS GST'!E7+'TUOS GST'!E7,3)</f>
        <v>0</v>
      </c>
      <c r="F7" s="41">
        <f>ROUND(+'DUOS GST'!F7+'TUOS GST'!F7,3)</f>
        <v>0</v>
      </c>
      <c r="G7" s="41">
        <f>ROUND(+'DUOS GST'!G7+'TUOS GST'!G7,3)</f>
        <v>0</v>
      </c>
      <c r="H7" s="41">
        <f>ROUND(+'DUOS GST'!H7+'TUOS GST'!H7,3)</f>
        <v>0</v>
      </c>
      <c r="I7" s="41">
        <f>ROUND(+'DUOS GST'!I7+'TUOS GST'!I7,3)</f>
        <v>0</v>
      </c>
      <c r="J7" s="41">
        <f>ROUND(+'DUOS GST'!J7+'TUOS GST'!J7,3)</f>
        <v>1.5589999999999999</v>
      </c>
      <c r="K7" s="41">
        <f>ROUND(+'DUOS GST'!K7+'TUOS GST'!K7,3)</f>
        <v>0</v>
      </c>
      <c r="L7" s="43">
        <f>ROUND(+'DUOS GST'!L7+'TUOS GST'!L7,3)</f>
        <v>0</v>
      </c>
      <c r="M7" s="8" t="s">
        <v>81</v>
      </c>
      <c r="N7" s="9" t="s">
        <v>82</v>
      </c>
      <c r="O7" s="10"/>
    </row>
    <row r="8" spans="1:15" ht="26.25" customHeight="1" x14ac:dyDescent="0.2">
      <c r="A8" s="37" t="s">
        <v>27</v>
      </c>
      <c r="B8" s="5" t="s">
        <v>14</v>
      </c>
      <c r="C8" s="70"/>
      <c r="D8" s="6">
        <f>ROUND(+'DUOS GST'!D8+'TUOS GST'!D8,3)</f>
        <v>0</v>
      </c>
      <c r="E8" s="41">
        <f>ROUND(+'DUOS GST'!E8+'TUOS GST'!E8,3)</f>
        <v>11.471</v>
      </c>
      <c r="F8" s="41">
        <f>ROUND(+'DUOS GST'!F8+'TUOS GST'!F8,3)</f>
        <v>8.6110000000000007</v>
      </c>
      <c r="G8" s="41">
        <f>ROUND(+'DUOS GST'!G8+'TUOS GST'!G8,3)</f>
        <v>0</v>
      </c>
      <c r="H8" s="41">
        <f>ROUND(+'DUOS GST'!H8+'TUOS GST'!H8,3)</f>
        <v>0</v>
      </c>
      <c r="I8" s="41">
        <f>ROUND(+'DUOS GST'!I8+'TUOS GST'!I8,3)</f>
        <v>0</v>
      </c>
      <c r="J8" s="41">
        <f>ROUND(+'DUOS GST'!J8+'TUOS GST'!J8,3)</f>
        <v>1.484</v>
      </c>
      <c r="K8" s="41">
        <f>ROUND(+'DUOS GST'!K8+'TUOS GST'!K8,3)</f>
        <v>0</v>
      </c>
      <c r="L8" s="43">
        <f>ROUND(+'DUOS GST'!L8+'TUOS GST'!L8,3)</f>
        <v>0</v>
      </c>
      <c r="M8" s="8"/>
      <c r="N8" s="9"/>
      <c r="O8" s="11"/>
    </row>
    <row r="9" spans="1:15" ht="26.25" customHeight="1" x14ac:dyDescent="0.2">
      <c r="A9" s="37" t="s">
        <v>50</v>
      </c>
      <c r="B9" s="5" t="s">
        <v>51</v>
      </c>
      <c r="C9" s="70"/>
      <c r="D9" s="6">
        <f>ROUND(+'DUOS GST'!D9+'TUOS GST'!D9,3)</f>
        <v>8.6050000000000004</v>
      </c>
      <c r="E9" s="41">
        <f>ROUND(+'DUOS GST'!E9+'TUOS GST'!E9,3)</f>
        <v>8.7230000000000008</v>
      </c>
      <c r="F9" s="41">
        <f>ROUND(+'DUOS GST'!F9+'TUOS GST'!F9,3)</f>
        <v>6.6</v>
      </c>
      <c r="G9" s="41">
        <f>ROUND(+'DUOS GST'!G9+'TUOS GST'!G9,3)</f>
        <v>3.6269999999999998</v>
      </c>
      <c r="H9" s="41">
        <f>ROUND(+'DUOS GST'!H9+'TUOS GST'!H9,3)</f>
        <v>0</v>
      </c>
      <c r="I9" s="41">
        <f>ROUND(+'DUOS GST'!I9+'TUOS GST'!I9,3)</f>
        <v>0</v>
      </c>
      <c r="J9" s="41">
        <f>ROUND(+'DUOS GST'!J9+'TUOS GST'!J9,3)</f>
        <v>0</v>
      </c>
      <c r="K9" s="41">
        <f>ROUND(+'DUOS GST'!K9+'TUOS GST'!K9,3)</f>
        <v>0</v>
      </c>
      <c r="L9" s="43">
        <f>ROUND(+'DUOS GST'!L9+'TUOS GST'!L9,3)</f>
        <v>0</v>
      </c>
      <c r="M9" s="8"/>
      <c r="N9" s="9"/>
      <c r="O9" s="12"/>
    </row>
    <row r="10" spans="1:15" ht="26.25" customHeight="1" x14ac:dyDescent="0.2">
      <c r="A10" s="37" t="s">
        <v>52</v>
      </c>
      <c r="B10" s="5" t="s">
        <v>53</v>
      </c>
      <c r="C10" s="70"/>
      <c r="D10" s="6">
        <f>ROUND(+'DUOS GST'!D10+'TUOS GST'!D10,3)</f>
        <v>0</v>
      </c>
      <c r="E10" s="41">
        <f>ROUND(+'DUOS GST'!E10+'TUOS GST'!E10,3)</f>
        <v>21.201000000000001</v>
      </c>
      <c r="F10" s="41">
        <f>ROUND(+'DUOS GST'!F10+'TUOS GST'!F10,3)</f>
        <v>4.8819999999999997</v>
      </c>
      <c r="G10" s="41">
        <f>ROUND(+'DUOS GST'!G10+'TUOS GST'!G10,3)</f>
        <v>0</v>
      </c>
      <c r="H10" s="41">
        <f>ROUND(+'DUOS GST'!H10+'TUOS GST'!H10,3)</f>
        <v>0</v>
      </c>
      <c r="I10" s="41">
        <f>ROUND(+'DUOS GST'!I10+'TUOS GST'!I10,3)</f>
        <v>0</v>
      </c>
      <c r="J10" s="41">
        <f>ROUND(+'DUOS GST'!J10+'TUOS GST'!J10,3)</f>
        <v>1.377</v>
      </c>
      <c r="K10" s="41">
        <f>ROUND(+'DUOS GST'!K10+'TUOS GST'!K10,3)</f>
        <v>0</v>
      </c>
      <c r="L10" s="43">
        <f>ROUND(+'DUOS GST'!L10+'TUOS GST'!L10,3)</f>
        <v>79.988</v>
      </c>
      <c r="M10" s="8"/>
      <c r="N10" s="9"/>
      <c r="O10" s="7"/>
    </row>
    <row r="11" spans="1:15" ht="26.25" customHeight="1" x14ac:dyDescent="0.2">
      <c r="A11" s="37" t="s">
        <v>63</v>
      </c>
      <c r="B11" s="5" t="s">
        <v>65</v>
      </c>
      <c r="C11" s="70" t="s">
        <v>69</v>
      </c>
      <c r="D11" s="6">
        <f>ROUND(+'DUOS GST'!D11+'TUOS GST'!D11,3)</f>
        <v>12.763999999999999</v>
      </c>
      <c r="E11" s="74">
        <f>ROUND(+'DUOS GST'!E11+'TUOS GST'!E11,3)</f>
        <v>13.666</v>
      </c>
      <c r="F11" s="41">
        <f>ROUND(+'DUOS GST'!F11+'TUOS GST'!F11,3)</f>
        <v>8.9540000000000006</v>
      </c>
      <c r="G11" s="41">
        <f>ROUND(+'DUOS GST'!G11+'TUOS GST'!G11,3)</f>
        <v>0</v>
      </c>
      <c r="H11" s="41">
        <f>ROUND(+'DUOS GST'!H11+'TUOS GST'!H11,3)</f>
        <v>0</v>
      </c>
      <c r="I11" s="41">
        <f>ROUND(+'DUOS GST'!I11+'TUOS GST'!I11,3)</f>
        <v>0</v>
      </c>
      <c r="J11" s="41">
        <f>ROUND(+'DUOS GST'!J11+'TUOS GST'!J11,3)</f>
        <v>0</v>
      </c>
      <c r="K11" s="41">
        <f>ROUND(+'DUOS GST'!K11+'TUOS GST'!K11,3)</f>
        <v>0</v>
      </c>
      <c r="L11" s="43">
        <f>ROUND(+'DUOS GST'!L11+'TUOS GST'!L11,3)</f>
        <v>0</v>
      </c>
      <c r="M11" s="8" t="s">
        <v>81</v>
      </c>
      <c r="N11" s="9" t="s">
        <v>58</v>
      </c>
      <c r="O11" s="7"/>
    </row>
    <row r="12" spans="1:15" ht="26.25" customHeight="1" x14ac:dyDescent="0.2">
      <c r="A12" s="37" t="s">
        <v>28</v>
      </c>
      <c r="B12" s="5" t="s">
        <v>40</v>
      </c>
      <c r="C12" s="70"/>
      <c r="D12" s="6">
        <f>ROUND(+'DUOS GST'!D12+'TUOS GST'!D12,3)</f>
        <v>18.327000000000002</v>
      </c>
      <c r="E12" s="41">
        <f>ROUND(+'DUOS GST'!E12+'TUOS GST'!E12,3)</f>
        <v>10.723000000000001</v>
      </c>
      <c r="F12" s="41">
        <f>ROUND(+'DUOS GST'!F12+'TUOS GST'!F12,3)</f>
        <v>8.1270000000000007</v>
      </c>
      <c r="G12" s="41">
        <f>ROUND(+'DUOS GST'!G12+'TUOS GST'!G12,3)</f>
        <v>0</v>
      </c>
      <c r="H12" s="41">
        <f>ROUND(+'DUOS GST'!H12+'TUOS GST'!H12,3)</f>
        <v>0</v>
      </c>
      <c r="I12" s="41">
        <f>ROUND(+'DUOS GST'!I12+'TUOS GST'!I12,3)</f>
        <v>0</v>
      </c>
      <c r="J12" s="41">
        <f>ROUND(+'DUOS GST'!J12+'TUOS GST'!J12,3)</f>
        <v>1.661</v>
      </c>
      <c r="K12" s="41">
        <f>ROUND(+'DUOS GST'!K12+'TUOS GST'!K12,3)</f>
        <v>0</v>
      </c>
      <c r="L12" s="43">
        <f>ROUND(+'DUOS GST'!L12+'TUOS GST'!L12,3)</f>
        <v>0</v>
      </c>
      <c r="M12" s="8"/>
      <c r="N12" s="9"/>
      <c r="O12" s="7"/>
    </row>
    <row r="13" spans="1:15" ht="26.25" customHeight="1" x14ac:dyDescent="0.2">
      <c r="A13" s="37" t="s">
        <v>29</v>
      </c>
      <c r="B13" s="5" t="s">
        <v>41</v>
      </c>
      <c r="C13" s="70"/>
      <c r="D13" s="6">
        <f>ROUND(+'DUOS GST'!D13+'TUOS GST'!D13,3)</f>
        <v>19.684999999999999</v>
      </c>
      <c r="E13" s="41">
        <f>ROUND(+'DUOS GST'!E13+'TUOS GST'!E13,3)</f>
        <v>10.968</v>
      </c>
      <c r="F13" s="74">
        <f>ROUND(+'DUOS GST'!F13+'TUOS GST'!F13,3)</f>
        <v>1.94</v>
      </c>
      <c r="G13" s="41">
        <f>ROUND(+'DUOS GST'!G13+'TUOS GST'!G13,3)</f>
        <v>0</v>
      </c>
      <c r="H13" s="41">
        <f>ROUND(+'DUOS GST'!H13+'TUOS GST'!H13,3)</f>
        <v>0</v>
      </c>
      <c r="I13" s="41">
        <f>ROUND(+'DUOS GST'!I13+'TUOS GST'!I13,3)</f>
        <v>0</v>
      </c>
      <c r="J13" s="41">
        <f>ROUND(+'DUOS GST'!J13+'TUOS GST'!J13,3)</f>
        <v>1.5589999999999999</v>
      </c>
      <c r="K13" s="41">
        <f>ROUND(+'DUOS GST'!K13+'TUOS GST'!K13,3)</f>
        <v>0</v>
      </c>
      <c r="L13" s="43">
        <f>ROUND(+'DUOS GST'!L13+'TUOS GST'!L13,3)</f>
        <v>0</v>
      </c>
      <c r="M13" s="8"/>
      <c r="N13" s="9"/>
      <c r="O13" s="7"/>
    </row>
    <row r="14" spans="1:15" ht="26.25" customHeight="1" x14ac:dyDescent="0.2">
      <c r="A14" s="37" t="s">
        <v>39</v>
      </c>
      <c r="B14" s="5" t="s">
        <v>38</v>
      </c>
      <c r="C14" s="70"/>
      <c r="D14" s="6">
        <f>ROUND(+'DUOS GST'!D14+'TUOS GST'!D14,3)</f>
        <v>0</v>
      </c>
      <c r="E14" s="41">
        <f>ROUND(+'DUOS GST'!E14+'TUOS GST'!E14,3)</f>
        <v>9.891</v>
      </c>
      <c r="F14" s="41">
        <f>ROUND(+'DUOS GST'!F14+'TUOS GST'!F14,3)</f>
        <v>6.157</v>
      </c>
      <c r="G14" s="41">
        <f>ROUND(+'DUOS GST'!G14+'TUOS GST'!G14,3)</f>
        <v>0</v>
      </c>
      <c r="H14" s="41">
        <f>ROUND(+'DUOS GST'!H14+'TUOS GST'!H14,3)</f>
        <v>0</v>
      </c>
      <c r="I14" s="41">
        <f>ROUND(+'DUOS GST'!I14+'TUOS GST'!I14,3)</f>
        <v>0</v>
      </c>
      <c r="J14" s="41">
        <f>ROUND(+'DUOS GST'!J14+'TUOS GST'!J14,3)</f>
        <v>1.91</v>
      </c>
      <c r="K14" s="41">
        <f>ROUND(+'DUOS GST'!K14+'TUOS GST'!K14,3)</f>
        <v>0</v>
      </c>
      <c r="L14" s="43">
        <f>ROUND(+'DUOS GST'!L14+'TUOS GST'!L14,3)</f>
        <v>47.15</v>
      </c>
      <c r="M14" s="8"/>
      <c r="N14" s="9"/>
      <c r="O14" s="7"/>
    </row>
    <row r="15" spans="1:15" ht="26.25" customHeight="1" x14ac:dyDescent="0.2">
      <c r="A15" s="37" t="s">
        <v>16</v>
      </c>
      <c r="B15" s="5" t="s">
        <v>59</v>
      </c>
      <c r="C15" s="70"/>
      <c r="D15" s="6">
        <f>ROUND(+'DUOS GST'!D15+'TUOS GST'!D15,3)</f>
        <v>0</v>
      </c>
      <c r="E15" s="41">
        <f>ROUND(+'DUOS GST'!E15+'TUOS GST'!E15,3)</f>
        <v>8.407</v>
      </c>
      <c r="F15" s="41">
        <f>ROUND(+'DUOS GST'!F15+'TUOS GST'!F15,3)</f>
        <v>6.4950000000000001</v>
      </c>
      <c r="G15" s="41">
        <f>ROUND(+'DUOS GST'!G15+'TUOS GST'!G15,3)</f>
        <v>0</v>
      </c>
      <c r="H15" s="41">
        <f>ROUND(+'DUOS GST'!H15+'TUOS GST'!H15,3)</f>
        <v>0</v>
      </c>
      <c r="I15" s="41">
        <f>ROUND(+'DUOS GST'!I15+'TUOS GST'!I15,3)</f>
        <v>0</v>
      </c>
      <c r="J15" s="41">
        <f>ROUND(+'DUOS GST'!J15+'TUOS GST'!J15,3)</f>
        <v>1.66</v>
      </c>
      <c r="K15" s="41">
        <f>ROUND(+'DUOS GST'!K15+'TUOS GST'!K15,3)</f>
        <v>0</v>
      </c>
      <c r="L15" s="43">
        <f>ROUND(+'DUOS GST'!L15+'TUOS GST'!L15,3)</f>
        <v>74.152000000000001</v>
      </c>
      <c r="M15" s="8"/>
      <c r="N15" s="9"/>
      <c r="O15" s="7"/>
    </row>
    <row r="16" spans="1:15" ht="26.25" customHeight="1" x14ac:dyDescent="0.2">
      <c r="A16" s="37" t="s">
        <v>30</v>
      </c>
      <c r="B16" s="5" t="s">
        <v>17</v>
      </c>
      <c r="C16" s="70"/>
      <c r="D16" s="6">
        <f>ROUND(+'DUOS GST'!D16+'TUOS GST'!D16,3)</f>
        <v>12.704000000000001</v>
      </c>
      <c r="E16" s="41">
        <f>ROUND(+'DUOS GST'!E16+'TUOS GST'!E16,3)</f>
        <v>8.2330000000000005</v>
      </c>
      <c r="F16" s="41">
        <f>ROUND(+'DUOS GST'!F16+'TUOS GST'!F16,3)</f>
        <v>6.5190000000000001</v>
      </c>
      <c r="G16" s="41">
        <f>ROUND(+'DUOS GST'!G16+'TUOS GST'!G16,3)</f>
        <v>0</v>
      </c>
      <c r="H16" s="41">
        <f>ROUND(+'DUOS GST'!H16+'TUOS GST'!H16,3)</f>
        <v>0</v>
      </c>
      <c r="I16" s="41">
        <f>ROUND(+'DUOS GST'!I16+'TUOS GST'!I16,3)</f>
        <v>0</v>
      </c>
      <c r="J16" s="41">
        <f>ROUND(+'DUOS GST'!J16+'TUOS GST'!J16,3)</f>
        <v>0</v>
      </c>
      <c r="K16" s="41">
        <f>ROUND(+'DUOS GST'!K16+'TUOS GST'!K16,3)</f>
        <v>0</v>
      </c>
      <c r="L16" s="43">
        <f>ROUND(+'DUOS GST'!L16+'TUOS GST'!L16,3)</f>
        <v>0</v>
      </c>
      <c r="M16" s="8"/>
      <c r="N16" s="9"/>
      <c r="O16" s="7"/>
    </row>
    <row r="17" spans="1:17" ht="26.25" customHeight="1" x14ac:dyDescent="0.2">
      <c r="A17" s="37" t="s">
        <v>31</v>
      </c>
      <c r="B17" s="5" t="s">
        <v>18</v>
      </c>
      <c r="C17" s="70"/>
      <c r="D17" s="6">
        <f>ROUND(+'DUOS GST'!D17+'TUOS GST'!D17,3)</f>
        <v>18.324999999999999</v>
      </c>
      <c r="E17" s="41">
        <f>ROUND(+'DUOS GST'!E17+'TUOS GST'!E17,3)</f>
        <v>10.962999999999999</v>
      </c>
      <c r="F17" s="41">
        <f>ROUND(+'DUOS GST'!F17+'TUOS GST'!F17,3)</f>
        <v>8.7270000000000003</v>
      </c>
      <c r="G17" s="41">
        <f>ROUND(+'DUOS GST'!G17+'TUOS GST'!G17,3)</f>
        <v>0</v>
      </c>
      <c r="H17" s="41">
        <f>ROUND(+'DUOS GST'!H17+'TUOS GST'!H17,3)</f>
        <v>0</v>
      </c>
      <c r="I17" s="41">
        <f>ROUND(+'DUOS GST'!I17+'TUOS GST'!I17,3)</f>
        <v>0</v>
      </c>
      <c r="J17" s="41">
        <f>ROUND(+'DUOS GST'!J17+'TUOS GST'!J17,3)</f>
        <v>1.734</v>
      </c>
      <c r="K17" s="41">
        <f>ROUND(+'DUOS GST'!K17+'TUOS GST'!K17,3)</f>
        <v>0</v>
      </c>
      <c r="L17" s="43">
        <f>ROUND(+'DUOS GST'!L17+'TUOS GST'!L17,3)</f>
        <v>0</v>
      </c>
      <c r="M17" s="8"/>
      <c r="N17" s="9"/>
      <c r="O17" s="7"/>
    </row>
    <row r="18" spans="1:17" ht="26.25" customHeight="1" x14ac:dyDescent="0.2">
      <c r="A18" s="37" t="s">
        <v>32</v>
      </c>
      <c r="B18" s="5" t="s">
        <v>19</v>
      </c>
      <c r="C18" s="70"/>
      <c r="D18" s="6">
        <f>ROUND(+'DUOS GST'!D18+'TUOS GST'!D18,3)</f>
        <v>0</v>
      </c>
      <c r="E18" s="41">
        <f>ROUND(+'DUOS GST'!E18+'TUOS GST'!E18,3)</f>
        <v>2.367</v>
      </c>
      <c r="F18" s="41">
        <f>ROUND(+'DUOS GST'!F18+'TUOS GST'!F18,3)</f>
        <v>1.9590000000000001</v>
      </c>
      <c r="G18" s="41">
        <f>ROUND(+'DUOS GST'!G18+'TUOS GST'!G18,3)</f>
        <v>0</v>
      </c>
      <c r="H18" s="41">
        <f>ROUND(+'DUOS GST'!H18+'TUOS GST'!H18,3)</f>
        <v>0</v>
      </c>
      <c r="I18" s="41">
        <f>ROUND(+'DUOS GST'!I18+'TUOS GST'!I18,3)</f>
        <v>0</v>
      </c>
      <c r="J18" s="41">
        <f>ROUND(+'DUOS GST'!J18+'TUOS GST'!J18,3)</f>
        <v>1.099</v>
      </c>
      <c r="K18" s="41">
        <f>ROUND(+'DUOS GST'!K18+'TUOS GST'!K18,3)</f>
        <v>17.541</v>
      </c>
      <c r="L18" s="43">
        <f>ROUND(+'DUOS GST'!L18+'TUOS GST'!L18,3)</f>
        <v>25.626999999999999</v>
      </c>
      <c r="M18" s="8" t="s">
        <v>20</v>
      </c>
      <c r="N18" s="9" t="s">
        <v>21</v>
      </c>
      <c r="O18" s="7">
        <v>150</v>
      </c>
    </row>
    <row r="19" spans="1:17" ht="26.25" customHeight="1" x14ac:dyDescent="0.2">
      <c r="A19" s="37" t="s">
        <v>54</v>
      </c>
      <c r="B19" s="5" t="s">
        <v>55</v>
      </c>
      <c r="C19" s="70"/>
      <c r="D19" s="6">
        <f>ROUND(+'DUOS GST'!D19+'TUOS GST'!D19,3)</f>
        <v>0</v>
      </c>
      <c r="E19" s="41">
        <f>ROUND(+'DUOS GST'!E19+'TUOS GST'!E19,3)</f>
        <v>1.8109999999999999</v>
      </c>
      <c r="F19" s="41">
        <f>ROUND(+'DUOS GST'!F19+'TUOS GST'!F19,3)</f>
        <v>1.482</v>
      </c>
      <c r="G19" s="41">
        <f>ROUND(+'DUOS GST'!G19+'TUOS GST'!G19,3)</f>
        <v>0</v>
      </c>
      <c r="H19" s="41">
        <f>ROUND(+'DUOS GST'!H19+'TUOS GST'!H19,3)</f>
        <v>0</v>
      </c>
      <c r="I19" s="41">
        <f>ROUND(+'DUOS GST'!I19+'TUOS GST'!I19,3)</f>
        <v>0</v>
      </c>
      <c r="J19" s="41">
        <f>ROUND(+'DUOS GST'!J19+'TUOS GST'!J19,3)</f>
        <v>0.93799999999999994</v>
      </c>
      <c r="K19" s="41">
        <f>ROUND(+'DUOS GST'!K19+'TUOS GST'!K19,3)</f>
        <v>15.881</v>
      </c>
      <c r="L19" s="43">
        <f>ROUND(+'DUOS GST'!L19+'TUOS GST'!L19,3)</f>
        <v>38.198999999999998</v>
      </c>
      <c r="M19" s="8"/>
      <c r="N19" s="9"/>
      <c r="O19" s="7">
        <v>150</v>
      </c>
    </row>
    <row r="20" spans="1:17" ht="26.25" customHeight="1" x14ac:dyDescent="0.2">
      <c r="A20" s="37" t="s">
        <v>33</v>
      </c>
      <c r="B20" s="5" t="s">
        <v>22</v>
      </c>
      <c r="C20" s="70"/>
      <c r="D20" s="6">
        <f>ROUND(+'DUOS GST'!D20+'TUOS GST'!D20,3)</f>
        <v>0</v>
      </c>
      <c r="E20" s="41">
        <f>ROUND(+'DUOS GST'!E20+'TUOS GST'!E20,3)</f>
        <v>1.5329999999999999</v>
      </c>
      <c r="F20" s="41">
        <f>ROUND(+'DUOS GST'!F20+'TUOS GST'!F20,3)</f>
        <v>1.292</v>
      </c>
      <c r="G20" s="41">
        <f>ROUND(+'DUOS GST'!G20+'TUOS GST'!G20,3)</f>
        <v>0</v>
      </c>
      <c r="H20" s="41">
        <f>ROUND(+'DUOS GST'!H20+'TUOS GST'!H20,3)</f>
        <v>0</v>
      </c>
      <c r="I20" s="41">
        <f>ROUND(+'DUOS GST'!I20+'TUOS GST'!I20,3)</f>
        <v>0</v>
      </c>
      <c r="J20" s="41">
        <f>ROUND(+'DUOS GST'!J20+'TUOS GST'!J20,3)</f>
        <v>0.68500000000000005</v>
      </c>
      <c r="K20" s="41">
        <f>ROUND(+'DUOS GST'!K20+'TUOS GST'!K20,3)</f>
        <v>12.989000000000001</v>
      </c>
      <c r="L20" s="43">
        <f>ROUND(+'DUOS GST'!L20+'TUOS GST'!L20,3)</f>
        <v>16.236999999999998</v>
      </c>
      <c r="M20" s="8" t="s">
        <v>20</v>
      </c>
      <c r="N20" s="9" t="s">
        <v>21</v>
      </c>
      <c r="O20" s="7">
        <v>1150</v>
      </c>
    </row>
    <row r="21" spans="1:17" ht="26.25" customHeight="1" x14ac:dyDescent="0.2">
      <c r="A21" s="37" t="s">
        <v>60</v>
      </c>
      <c r="B21" s="5" t="s">
        <v>56</v>
      </c>
      <c r="C21" s="70"/>
      <c r="D21" s="6">
        <f>ROUND(+'DUOS GST'!D21+'TUOS GST'!D21,3)</f>
        <v>0</v>
      </c>
      <c r="E21" s="41">
        <f>ROUND(+'DUOS GST'!E21+'TUOS GST'!E21,3)</f>
        <v>1.2430000000000001</v>
      </c>
      <c r="F21" s="41">
        <f>ROUND(+'DUOS GST'!F21+'TUOS GST'!F21,3)</f>
        <v>1.0149999999999999</v>
      </c>
      <c r="G21" s="41">
        <f>ROUND(+'DUOS GST'!G21+'TUOS GST'!G21,3)</f>
        <v>0</v>
      </c>
      <c r="H21" s="41">
        <f>ROUND(+'DUOS GST'!H21+'TUOS GST'!H21,3)</f>
        <v>0</v>
      </c>
      <c r="I21" s="41">
        <f>ROUND(+'DUOS GST'!I21+'TUOS GST'!I21,3)</f>
        <v>0</v>
      </c>
      <c r="J21" s="41">
        <f>ROUND(+'DUOS GST'!J21+'TUOS GST'!J21,3)</f>
        <v>0.66800000000000004</v>
      </c>
      <c r="K21" s="41">
        <f>ROUND(+'DUOS GST'!K21+'TUOS GST'!K21,3)</f>
        <v>12.111000000000001</v>
      </c>
      <c r="L21" s="43">
        <f>ROUND(+'DUOS GST'!L21+'TUOS GST'!L21,3)</f>
        <v>28.184999999999999</v>
      </c>
      <c r="M21" s="8"/>
      <c r="N21" s="9"/>
      <c r="O21" s="7">
        <v>1150</v>
      </c>
    </row>
    <row r="22" spans="1:17" ht="26.25" customHeight="1" x14ac:dyDescent="0.2">
      <c r="A22" s="37" t="s">
        <v>34</v>
      </c>
      <c r="B22" s="5" t="s">
        <v>57</v>
      </c>
      <c r="C22" s="70"/>
      <c r="D22" s="6">
        <f>ROUND(+'DUOS GST'!D22+'TUOS GST'!D22,3)</f>
        <v>0</v>
      </c>
      <c r="E22" s="41">
        <f>ROUND(+'DUOS GST'!E22+'TUOS GST'!E22,3)</f>
        <v>0.95199999999999996</v>
      </c>
      <c r="F22" s="41">
        <f>ROUND(+'DUOS GST'!F22+'TUOS GST'!F22,3)</f>
        <v>0.754</v>
      </c>
      <c r="G22" s="41">
        <f>ROUND(+'DUOS GST'!G22+'TUOS GST'!G22,3)</f>
        <v>0</v>
      </c>
      <c r="H22" s="41">
        <f>ROUND(+'DUOS GST'!H22+'TUOS GST'!H22,3)</f>
        <v>0</v>
      </c>
      <c r="I22" s="41">
        <f>ROUND(+'DUOS GST'!I22+'TUOS GST'!I22,3)</f>
        <v>0</v>
      </c>
      <c r="J22" s="41">
        <f>ROUND(+'DUOS GST'!J22+'TUOS GST'!J22,3)</f>
        <v>0.30399999999999999</v>
      </c>
      <c r="K22" s="41">
        <f>ROUND(+'DUOS GST'!K22+'TUOS GST'!K22,3)</f>
        <v>4.343</v>
      </c>
      <c r="L22" s="43">
        <f>ROUND(+'DUOS GST'!L22+'TUOS GST'!L22,3)</f>
        <v>5.468</v>
      </c>
      <c r="M22" s="8"/>
      <c r="N22" s="9"/>
      <c r="O22" s="7">
        <v>11100</v>
      </c>
    </row>
    <row r="23" spans="1:17" ht="26.25" customHeight="1" x14ac:dyDescent="0.2">
      <c r="A23" s="37" t="s">
        <v>44</v>
      </c>
      <c r="B23" s="5" t="s">
        <v>42</v>
      </c>
      <c r="C23" s="70" t="s">
        <v>69</v>
      </c>
      <c r="D23" s="6">
        <f>ROUND(+'DUOS GST'!D23+'TUOS GST'!D23,3)</f>
        <v>6.3570000000000002</v>
      </c>
      <c r="E23" s="41">
        <f>ROUND(+'DUOS GST'!E23+'TUOS GST'!E23,3)</f>
        <v>17.399999999999999</v>
      </c>
      <c r="F23" s="41">
        <f>ROUND(+'DUOS GST'!F23+'TUOS GST'!F23,3)</f>
        <v>10.805</v>
      </c>
      <c r="G23" s="41">
        <f>ROUND(+'DUOS GST'!G23+'TUOS GST'!G23,3)</f>
        <v>0</v>
      </c>
      <c r="H23" s="41">
        <f>ROUND(+'DUOS GST'!H23+'TUOS GST'!H23,3)</f>
        <v>6.1070000000000002</v>
      </c>
      <c r="I23" s="41">
        <f>ROUND(+'DUOS GST'!I23+'TUOS GST'!I23,3)</f>
        <v>4.7619999999999996</v>
      </c>
      <c r="J23" s="41">
        <f>ROUND(+'DUOS GST'!J23+'TUOS GST'!J23,3)</f>
        <v>2.9470000000000001</v>
      </c>
      <c r="K23" s="41">
        <f>ROUND(+'DUOS GST'!K23+'TUOS GST'!K23,3)</f>
        <v>0</v>
      </c>
      <c r="L23" s="43">
        <f>ROUND(+'DUOS GST'!L23+'TUOS GST'!L23,3)</f>
        <v>0</v>
      </c>
      <c r="M23" s="8" t="s">
        <v>81</v>
      </c>
      <c r="N23" s="9" t="s">
        <v>15</v>
      </c>
      <c r="O23" s="7"/>
    </row>
    <row r="24" spans="1:17" ht="26.25" customHeight="1" x14ac:dyDescent="0.2">
      <c r="A24" s="37" t="s">
        <v>45</v>
      </c>
      <c r="B24" s="5" t="s">
        <v>43</v>
      </c>
      <c r="C24" s="70" t="s">
        <v>69</v>
      </c>
      <c r="D24" s="6">
        <f>ROUND(+'DUOS GST'!D24+'TUOS GST'!D24,3)</f>
        <v>0</v>
      </c>
      <c r="E24" s="41">
        <f>ROUND(+'DUOS GST'!E24+'TUOS GST'!E24,3)</f>
        <v>10.582000000000001</v>
      </c>
      <c r="F24" s="41">
        <f>ROUND(+'DUOS GST'!F24+'TUOS GST'!F24,3)</f>
        <v>6.109</v>
      </c>
      <c r="G24" s="41">
        <f>ROUND(+'DUOS GST'!G24+'TUOS GST'!G24,3)</f>
        <v>0</v>
      </c>
      <c r="H24" s="41">
        <f>ROUND(+'DUOS GST'!H24+'TUOS GST'!H24,3)</f>
        <v>0</v>
      </c>
      <c r="I24" s="41">
        <f>ROUND(+'DUOS GST'!I24+'TUOS GST'!I24,3)</f>
        <v>0</v>
      </c>
      <c r="J24" s="41">
        <f>ROUND(+'DUOS GST'!J24+'TUOS GST'!J24,3)</f>
        <v>2.472</v>
      </c>
      <c r="K24" s="41">
        <f>ROUND(+'DUOS GST'!K24+'TUOS GST'!K24,3)</f>
        <v>0</v>
      </c>
      <c r="L24" s="43">
        <f>ROUND(+'DUOS GST'!L24+'TUOS GST'!L24,3)</f>
        <v>42.237000000000002</v>
      </c>
      <c r="M24" s="8" t="s">
        <v>81</v>
      </c>
      <c r="N24" s="9" t="s">
        <v>58</v>
      </c>
      <c r="O24" s="7"/>
    </row>
    <row r="25" spans="1:17" ht="26.25" customHeight="1" x14ac:dyDescent="0.2">
      <c r="A25" s="37" t="s">
        <v>71</v>
      </c>
      <c r="B25" s="5" t="s">
        <v>70</v>
      </c>
      <c r="C25" s="70" t="s">
        <v>78</v>
      </c>
      <c r="D25" s="6">
        <f>ROUND(+'DUOS GST'!D25+'TUOS GST'!D25,3)</f>
        <v>6.593</v>
      </c>
      <c r="E25" s="41">
        <f>ROUND(+'DUOS GST'!E25+'TUOS GST'!E25,3)</f>
        <v>21.707000000000001</v>
      </c>
      <c r="F25" s="41">
        <f>ROUND(+'DUOS GST'!F25+'TUOS GST'!F25,3)</f>
        <v>14.872</v>
      </c>
      <c r="G25" s="41">
        <f>ROUND(+'DUOS GST'!G25+'TUOS GST'!G25,3)</f>
        <v>0</v>
      </c>
      <c r="H25" s="41">
        <f>ROUND(+'DUOS GST'!H25+'TUOS GST'!H25,3)</f>
        <v>9.5060000000000002</v>
      </c>
      <c r="I25" s="41">
        <f>ROUND(+'DUOS GST'!I25+'TUOS GST'!I25,3)</f>
        <v>8.2479999999999993</v>
      </c>
      <c r="J25" s="41">
        <f>ROUND(+'DUOS GST'!J25+'TUOS GST'!J25,3)</f>
        <v>4.0810000000000004</v>
      </c>
      <c r="K25" s="41">
        <f>ROUND(+'DUOS GST'!K25+'TUOS GST'!K25,3)</f>
        <v>0</v>
      </c>
      <c r="L25" s="43">
        <f>ROUND(+'DUOS GST'!L25+'TUOS GST'!L25,3)</f>
        <v>0</v>
      </c>
      <c r="M25" s="8" t="s">
        <v>81</v>
      </c>
      <c r="N25" s="9" t="s">
        <v>15</v>
      </c>
      <c r="O25" s="7"/>
    </row>
    <row r="26" spans="1:17" ht="26.25" customHeight="1" thickBot="1" x14ac:dyDescent="0.25">
      <c r="A26" s="37" t="s">
        <v>84</v>
      </c>
      <c r="B26" s="5" t="s">
        <v>77</v>
      </c>
      <c r="C26" s="71" t="s">
        <v>69</v>
      </c>
      <c r="D26" s="64">
        <f>ROUND(+'DUOS GST'!D26+'TUOS GST'!D26,3)</f>
        <v>6.593</v>
      </c>
      <c r="E26" s="65">
        <f>ROUND(+'DUOS GST'!E26+'TUOS GST'!E26,3)</f>
        <v>19.524000000000001</v>
      </c>
      <c r="F26" s="65">
        <f>ROUND(+'DUOS GST'!F26+'TUOS GST'!F26,3)</f>
        <v>12.566000000000001</v>
      </c>
      <c r="G26" s="65">
        <f>ROUND(+'DUOS GST'!G26+'TUOS GST'!G26,3)</f>
        <v>0</v>
      </c>
      <c r="H26" s="65">
        <f>ROUND(+'DUOS GST'!H26+'TUOS GST'!H26,3)</f>
        <v>6.1669999999999998</v>
      </c>
      <c r="I26" s="65">
        <f>ROUND(+'DUOS GST'!I26+'TUOS GST'!I26,3)</f>
        <v>5.9450000000000003</v>
      </c>
      <c r="J26" s="65">
        <f>ROUND(+'DUOS GST'!J26+'TUOS GST'!J26,3)</f>
        <v>3.6230000000000002</v>
      </c>
      <c r="K26" s="65">
        <f>ROUND(+'DUOS GST'!K26+'TUOS GST'!K26,3)</f>
        <v>0</v>
      </c>
      <c r="L26" s="66">
        <f>ROUND(+'DUOS GST'!L26+'TUOS GST'!L26,3)</f>
        <v>0</v>
      </c>
      <c r="M26" s="75" t="s">
        <v>12</v>
      </c>
      <c r="N26" s="76"/>
      <c r="O26" s="72"/>
      <c r="Q26" t="s">
        <v>77</v>
      </c>
    </row>
    <row r="27" spans="1:17" x14ac:dyDescent="0.2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</row>
    <row r="28" spans="1:17" x14ac:dyDescent="0.2">
      <c r="A28" s="13" t="s">
        <v>72</v>
      </c>
      <c r="B28" s="14"/>
      <c r="C28" s="14"/>
      <c r="O28" s="15"/>
    </row>
    <row r="29" spans="1:17" x14ac:dyDescent="0.2">
      <c r="A29" s="13" t="s">
        <v>95</v>
      </c>
      <c r="B29" s="14"/>
      <c r="C29" s="14"/>
      <c r="O29" s="15"/>
    </row>
    <row r="30" spans="1:17" x14ac:dyDescent="0.2">
      <c r="A30" s="13" t="s">
        <v>79</v>
      </c>
      <c r="B30" s="14"/>
      <c r="C30" s="14"/>
      <c r="O30" s="15"/>
    </row>
    <row r="31" spans="1:17" x14ac:dyDescent="0.2">
      <c r="A31" s="13" t="s">
        <v>80</v>
      </c>
      <c r="B31" s="14"/>
      <c r="C31" s="14"/>
      <c r="O31" s="15"/>
    </row>
    <row r="32" spans="1:17" x14ac:dyDescent="0.2">
      <c r="A32" s="63" t="s">
        <v>74</v>
      </c>
      <c r="B32" s="14"/>
      <c r="C32" s="14"/>
      <c r="O32" s="15"/>
    </row>
    <row r="33" spans="1:15" ht="13.5" thickBot="1" x14ac:dyDescent="0.25">
      <c r="A33" s="52" t="s">
        <v>75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</row>
    <row r="34" spans="1:15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1:15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1:15" ht="15" x14ac:dyDescent="0.25">
      <c r="A37" s="17"/>
      <c r="B37" s="17"/>
      <c r="C37" s="17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1:15" x14ac:dyDescent="0.2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4"/>
      <c r="O38" s="14"/>
    </row>
    <row r="39" spans="1:1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1:1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1:15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1:15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pans="1:15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pans="1:15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</sheetData>
  <mergeCells count="4">
    <mergeCell ref="M26:N26"/>
    <mergeCell ref="A1:O1"/>
    <mergeCell ref="M3:N3"/>
    <mergeCell ref="D3:L3"/>
  </mergeCells>
  <phoneticPr fontId="0" type="noConversion"/>
  <pageMargins left="0.74803149606299213" right="0.74803149606299213" top="0.39370078740157483" bottom="0.11811023622047245" header="0.11811023622047245" footer="0.11811023622047245"/>
  <pageSetup paperSize="9" scale="6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0"/>
  <sheetViews>
    <sheetView workbookViewId="0">
      <selection activeCell="G9" sqref="G9"/>
    </sheetView>
  </sheetViews>
  <sheetFormatPr defaultRowHeight="12.75" x14ac:dyDescent="0.2"/>
  <cols>
    <col min="1" max="1" width="30.28515625" customWidth="1"/>
    <col min="2" max="2" width="29.140625" customWidth="1"/>
    <col min="3" max="3" width="27.7109375" customWidth="1"/>
    <col min="4" max="4" width="8.85546875" customWidth="1"/>
  </cols>
  <sheetData>
    <row r="1" spans="1:3" s="1" customFormat="1" ht="18.75" thickBot="1" x14ac:dyDescent="0.3">
      <c r="A1" s="85" t="s">
        <v>93</v>
      </c>
      <c r="B1" s="86"/>
      <c r="C1" s="86"/>
    </row>
    <row r="2" spans="1:3" s="36" customFormat="1" ht="92.25" customHeight="1" thickBot="1" x14ac:dyDescent="0.25">
      <c r="A2" s="55" t="s">
        <v>66</v>
      </c>
      <c r="B2" s="55" t="s">
        <v>67</v>
      </c>
      <c r="C2" s="27" t="s">
        <v>83</v>
      </c>
    </row>
    <row r="3" spans="1:3" ht="25.5" customHeight="1" x14ac:dyDescent="0.2">
      <c r="A3" s="44" t="s">
        <v>61</v>
      </c>
      <c r="B3" s="45" t="s">
        <v>64</v>
      </c>
      <c r="C3" s="39">
        <f>+ROUND('PFIT ex GST'!C3*1.1,3)</f>
        <v>13.628</v>
      </c>
    </row>
    <row r="4" spans="1:3" ht="25.5" customHeight="1" x14ac:dyDescent="0.2">
      <c r="A4" s="37" t="s">
        <v>26</v>
      </c>
      <c r="B4" s="5" t="s">
        <v>13</v>
      </c>
      <c r="C4" s="6">
        <f>+ROUND('PFIT ex GST'!C4*1.1,3)</f>
        <v>13.628</v>
      </c>
    </row>
    <row r="5" spans="1:3" ht="25.5" customHeight="1" x14ac:dyDescent="0.2">
      <c r="A5" s="37" t="s">
        <v>48</v>
      </c>
      <c r="B5" s="5" t="s">
        <v>49</v>
      </c>
      <c r="C5" s="6"/>
    </row>
    <row r="6" spans="1:3" ht="25.5" customHeight="1" x14ac:dyDescent="0.2">
      <c r="A6" s="37" t="s">
        <v>27</v>
      </c>
      <c r="B6" s="5" t="s">
        <v>14</v>
      </c>
      <c r="C6" s="6"/>
    </row>
    <row r="7" spans="1:3" ht="25.5" customHeight="1" x14ac:dyDescent="0.2">
      <c r="A7" s="37" t="s">
        <v>50</v>
      </c>
      <c r="B7" s="5" t="s">
        <v>51</v>
      </c>
      <c r="C7" s="56">
        <f>+ROUND('PFIT ex GST'!C7*1.1,3)</f>
        <v>13.628</v>
      </c>
    </row>
    <row r="8" spans="1:3" ht="25.5" customHeight="1" x14ac:dyDescent="0.2">
      <c r="A8" s="37" t="s">
        <v>52</v>
      </c>
      <c r="B8" s="5" t="s">
        <v>53</v>
      </c>
      <c r="C8" s="6">
        <f>+ROUND('PFIT ex GST'!C8*1.1,3)</f>
        <v>13.628</v>
      </c>
    </row>
    <row r="9" spans="1:3" ht="25.5" customHeight="1" x14ac:dyDescent="0.2">
      <c r="A9" s="37" t="s">
        <v>63</v>
      </c>
      <c r="B9" s="5" t="s">
        <v>65</v>
      </c>
      <c r="C9" s="6">
        <f>+ROUND('PFIT ex GST'!C9*1.1,3)</f>
        <v>13.628</v>
      </c>
    </row>
    <row r="10" spans="1:3" ht="25.5" customHeight="1" x14ac:dyDescent="0.2">
      <c r="A10" s="37" t="s">
        <v>28</v>
      </c>
      <c r="B10" s="5" t="s">
        <v>40</v>
      </c>
      <c r="C10" s="6">
        <f>+ROUND('PFIT ex GST'!C10*1.1,3)</f>
        <v>13.628</v>
      </c>
    </row>
    <row r="11" spans="1:3" ht="25.5" customHeight="1" x14ac:dyDescent="0.2">
      <c r="A11" s="37" t="s">
        <v>29</v>
      </c>
      <c r="B11" s="5" t="s">
        <v>41</v>
      </c>
      <c r="C11" s="6">
        <f>+ROUND('PFIT ex GST'!C11*1.1,3)</f>
        <v>13.628</v>
      </c>
    </row>
    <row r="12" spans="1:3" ht="25.5" customHeight="1" x14ac:dyDescent="0.2">
      <c r="A12" s="37" t="s">
        <v>39</v>
      </c>
      <c r="B12" s="5" t="s">
        <v>38</v>
      </c>
      <c r="C12" s="6">
        <f>+ROUND('PFIT ex GST'!C12*1.1,3)</f>
        <v>13.628</v>
      </c>
    </row>
    <row r="13" spans="1:3" ht="25.5" customHeight="1" x14ac:dyDescent="0.2">
      <c r="A13" s="37" t="s">
        <v>16</v>
      </c>
      <c r="B13" s="5" t="s">
        <v>59</v>
      </c>
      <c r="C13" s="6">
        <f>+ROUND('PFIT ex GST'!C13*1.1,3)</f>
        <v>13.628</v>
      </c>
    </row>
    <row r="14" spans="1:3" ht="25.5" customHeight="1" x14ac:dyDescent="0.2">
      <c r="A14" s="37" t="s">
        <v>30</v>
      </c>
      <c r="B14" s="5" t="s">
        <v>17</v>
      </c>
      <c r="C14" s="6">
        <f>+ROUND('PFIT ex GST'!C14*1.1,3)</f>
        <v>13.628</v>
      </c>
    </row>
    <row r="15" spans="1:3" ht="25.5" customHeight="1" x14ac:dyDescent="0.2">
      <c r="A15" s="37" t="s">
        <v>31</v>
      </c>
      <c r="B15" s="5" t="s">
        <v>18</v>
      </c>
      <c r="C15" s="6">
        <f>+ROUND('PFIT ex GST'!C15*1.1,3)</f>
        <v>13.628</v>
      </c>
    </row>
    <row r="16" spans="1:3" ht="25.5" customHeight="1" x14ac:dyDescent="0.2">
      <c r="A16" s="37" t="s">
        <v>32</v>
      </c>
      <c r="B16" s="5" t="s">
        <v>19</v>
      </c>
      <c r="C16" s="6">
        <f>+ROUND('PFIT ex GST'!C16*1.1,3)</f>
        <v>13.628</v>
      </c>
    </row>
    <row r="17" spans="1:3" ht="25.5" customHeight="1" x14ac:dyDescent="0.2">
      <c r="A17" s="37" t="s">
        <v>54</v>
      </c>
      <c r="B17" s="5" t="s">
        <v>55</v>
      </c>
      <c r="C17" s="6">
        <f>+ROUND('PFIT ex GST'!C17*1.1,3)</f>
        <v>13.628</v>
      </c>
    </row>
    <row r="18" spans="1:3" ht="25.5" customHeight="1" x14ac:dyDescent="0.2">
      <c r="A18" s="37" t="s">
        <v>33</v>
      </c>
      <c r="B18" s="5" t="s">
        <v>22</v>
      </c>
      <c r="C18" s="6">
        <f>+ROUND('PFIT ex GST'!C18*1.1,3)</f>
        <v>13.628</v>
      </c>
    </row>
    <row r="19" spans="1:3" ht="25.5" customHeight="1" x14ac:dyDescent="0.2">
      <c r="A19" s="37" t="s">
        <v>60</v>
      </c>
      <c r="B19" s="5" t="s">
        <v>56</v>
      </c>
      <c r="C19" s="6">
        <f>+ROUND('PFIT ex GST'!C19*1.1,3)</f>
        <v>13.628</v>
      </c>
    </row>
    <row r="20" spans="1:3" ht="25.5" customHeight="1" x14ac:dyDescent="0.2">
      <c r="A20" s="37" t="s">
        <v>34</v>
      </c>
      <c r="B20" s="5" t="s">
        <v>57</v>
      </c>
      <c r="C20" s="6">
        <f>+ROUND('PFIT ex GST'!C20*1.1,3)</f>
        <v>13.628</v>
      </c>
    </row>
    <row r="21" spans="1:3" ht="25.5" customHeight="1" x14ac:dyDescent="0.2">
      <c r="A21" s="37" t="s">
        <v>44</v>
      </c>
      <c r="B21" s="5" t="s">
        <v>42</v>
      </c>
      <c r="C21" s="6">
        <f>+ROUND('PFIT ex GST'!C21*1.1,3)</f>
        <v>13.628</v>
      </c>
    </row>
    <row r="22" spans="1:3" ht="25.5" customHeight="1" x14ac:dyDescent="0.2">
      <c r="A22" s="37" t="s">
        <v>45</v>
      </c>
      <c r="B22" s="5" t="s">
        <v>43</v>
      </c>
      <c r="C22" s="6">
        <f>+ROUND('PFIT ex GST'!C22*1.1,3)</f>
        <v>13.628</v>
      </c>
    </row>
    <row r="23" spans="1:3" ht="25.5" customHeight="1" x14ac:dyDescent="0.2">
      <c r="A23" s="37" t="s">
        <v>71</v>
      </c>
      <c r="B23" s="5" t="s">
        <v>70</v>
      </c>
      <c r="C23" s="6">
        <f>+ROUND('PFIT ex GST'!C23*1.1,3)</f>
        <v>13.628</v>
      </c>
    </row>
    <row r="24" spans="1:3" ht="25.5" customHeight="1" thickBot="1" x14ac:dyDescent="0.25">
      <c r="A24" s="37" t="s">
        <v>76</v>
      </c>
      <c r="B24" s="5" t="s">
        <v>77</v>
      </c>
      <c r="C24" s="6">
        <f>+ROUND('PFIT ex GST'!C24*1.1,3)</f>
        <v>13.628</v>
      </c>
    </row>
    <row r="25" spans="1:3" x14ac:dyDescent="0.2">
      <c r="A25" s="57"/>
      <c r="B25" s="58"/>
      <c r="C25" s="59"/>
    </row>
    <row r="26" spans="1:3" x14ac:dyDescent="0.2">
      <c r="A26" s="13" t="s">
        <v>72</v>
      </c>
      <c r="B26" s="60"/>
      <c r="C26" s="61"/>
    </row>
    <row r="27" spans="1:3" x14ac:dyDescent="0.2">
      <c r="A27" s="13"/>
      <c r="B27" s="60"/>
      <c r="C27" s="61"/>
    </row>
    <row r="28" spans="1:3" x14ac:dyDescent="0.2">
      <c r="A28" s="13"/>
      <c r="B28" s="60"/>
      <c r="C28" s="61"/>
    </row>
    <row r="29" spans="1:3" ht="25.9" customHeight="1" x14ac:dyDescent="0.2">
      <c r="A29" s="87"/>
      <c r="B29" s="88"/>
      <c r="C29" s="89"/>
    </row>
    <row r="30" spans="1:3" ht="26.45" customHeight="1" thickBot="1" x14ac:dyDescent="0.25">
      <c r="A30" s="90"/>
      <c r="B30" s="91"/>
      <c r="C30" s="92"/>
    </row>
    <row r="31" spans="1:3" x14ac:dyDescent="0.2">
      <c r="C31" s="14"/>
    </row>
    <row r="32" spans="1:3" x14ac:dyDescent="0.2">
      <c r="C32" s="14"/>
    </row>
    <row r="33" spans="3:3" x14ac:dyDescent="0.2">
      <c r="C33" s="18"/>
    </row>
    <row r="34" spans="3:3" x14ac:dyDescent="0.2">
      <c r="C34" s="14"/>
    </row>
    <row r="35" spans="3:3" x14ac:dyDescent="0.2">
      <c r="C35" s="14"/>
    </row>
    <row r="36" spans="3:3" x14ac:dyDescent="0.2">
      <c r="C36" s="14"/>
    </row>
    <row r="37" spans="3:3" x14ac:dyDescent="0.2">
      <c r="C37" s="14"/>
    </row>
    <row r="38" spans="3:3" x14ac:dyDescent="0.2">
      <c r="C38" s="14"/>
    </row>
    <row r="39" spans="3:3" x14ac:dyDescent="0.2">
      <c r="C39" s="14"/>
    </row>
    <row r="40" spans="3:3" x14ac:dyDescent="0.2">
      <c r="C40" s="14"/>
    </row>
  </sheetData>
  <mergeCells count="3">
    <mergeCell ref="A1:C1"/>
    <mergeCell ref="A29:C29"/>
    <mergeCell ref="A30:C30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A54052FA26E24089E3F53E16A0CB0B" ma:contentTypeVersion="0" ma:contentTypeDescription="Create a new document." ma:contentTypeScope="" ma:versionID="dde153ad4d789c714a6eef2f883cf86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4E4997-7C59-4B3D-A482-8536E402EF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492ED6-57C6-48A3-A57C-541B979F46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79118DD-7E08-498B-9CEE-B2D3A96D08E6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DUOS Ex GST</vt:lpstr>
      <vt:lpstr>TUOS Ex GST</vt:lpstr>
      <vt:lpstr>NUOS Ex GST</vt:lpstr>
      <vt:lpstr>PFIT ex GST</vt:lpstr>
      <vt:lpstr>Prescribed Ex GST</vt:lpstr>
      <vt:lpstr>DUOS GST</vt:lpstr>
      <vt:lpstr>TUOS GST</vt:lpstr>
      <vt:lpstr>NUOS GST</vt:lpstr>
      <vt:lpstr>PFIT GST</vt:lpstr>
      <vt:lpstr>Prescribed GST</vt:lpstr>
      <vt:lpstr>Pass Through (F) Ex GST</vt:lpstr>
      <vt:lpstr>Pass Through (F) GST</vt:lpstr>
      <vt:lpstr>'DUOS Ex GST'!Print_Area</vt:lpstr>
      <vt:lpstr>'TUOS Ex GST'!Print_Area</vt:lpstr>
    </vt:vector>
  </TitlesOfParts>
  <Company>Alinta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sbrenn</dc:creator>
  <cp:lastModifiedBy>Moffitt, Shannon</cp:lastModifiedBy>
  <cp:lastPrinted>2013-10-30T04:56:50Z</cp:lastPrinted>
  <dcterms:created xsi:type="dcterms:W3CDTF">2006-10-23T06:08:22Z</dcterms:created>
  <dcterms:modified xsi:type="dcterms:W3CDTF">2013-12-11T04:13:06Z</dcterms:modified>
</cp:coreProperties>
</file>