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Attachement 1" sheetId="1" r:id="rId1"/>
    <sheet name="Attachment 2" sheetId="2" r:id="rId2"/>
  </sheets>
  <calcPr calcId="125725"/>
</workbook>
</file>

<file path=xl/calcChain.xml><?xml version="1.0" encoding="utf-8"?>
<calcChain xmlns="http://schemas.openxmlformats.org/spreadsheetml/2006/main">
  <c r="D15" i="2"/>
  <c r="B15"/>
  <c r="C13"/>
  <c r="E14" l="1"/>
  <c r="C14"/>
  <c r="F14" s="1"/>
  <c r="F13"/>
  <c r="E13"/>
  <c r="E12"/>
  <c r="C12"/>
  <c r="F12" s="1"/>
  <c r="F11"/>
  <c r="D11"/>
  <c r="E11" s="1"/>
  <c r="E10" l="1"/>
  <c r="C10"/>
  <c r="F10" s="1"/>
  <c r="E9"/>
  <c r="C9"/>
  <c r="F9" s="1"/>
  <c r="E8"/>
  <c r="C8"/>
  <c r="F8" s="1"/>
  <c r="E7"/>
  <c r="C7"/>
  <c r="F7" s="1"/>
  <c r="C15" l="1"/>
  <c r="E15"/>
  <c r="F15" s="1"/>
  <c r="D3"/>
  <c r="F3" s="1"/>
  <c r="D2"/>
  <c r="E2" s="1"/>
  <c r="E3" l="1"/>
  <c r="F2"/>
</calcChain>
</file>

<file path=xl/sharedStrings.xml><?xml version="1.0" encoding="utf-8"?>
<sst xmlns="http://schemas.openxmlformats.org/spreadsheetml/2006/main" count="142" uniqueCount="88">
  <si>
    <t>Title, page and paragraph number of document containing the confidential information</t>
  </si>
  <si>
    <t>Description of the confidential information.</t>
  </si>
  <si>
    <t>Topic the confidential information relates to (e.g. capex, opex, the rate of return etc.)</t>
  </si>
  <si>
    <t>Identify the recognised confidentiality category that the confidential information falls within.</t>
  </si>
  <si>
    <t>Provide a brief explanation of why the confidential information falls into the selected category.</t>
  </si>
  <si>
    <t>If information falls within ‘other’ please provide further details on why the information should be treated as confidential.</t>
  </si>
  <si>
    <t>Specify reasons supporting how and why detriment would be caused from disclosing the confidential information.</t>
  </si>
  <si>
    <t>Provide any reasons supporting why the identified detriment is not outweighed by the public benefit (especially public benefits such as the effect on the long term interests of consumers).</t>
  </si>
  <si>
    <t>Submission Title</t>
  </si>
  <si>
    <t>Number of pages of submission that include information subject to a claim of confidentiality</t>
  </si>
  <si>
    <t>Number of pages of submission that do not include information subject to a claim of confidentiality</t>
  </si>
  <si>
    <t>Total number of pages of submission</t>
  </si>
  <si>
    <t>Percentage of pages of submission that include information subject to a claim of confidentiality</t>
  </si>
  <si>
    <t>Percentage of pages of submission that do not include information subject to a claim of confidentiality</t>
  </si>
  <si>
    <t>Information publicly available but for a fee.</t>
  </si>
  <si>
    <t>Other</t>
  </si>
  <si>
    <t>Terms of purchase</t>
  </si>
  <si>
    <t>Australian Copyright Act 1968</t>
  </si>
  <si>
    <t>Submission Document in which the Reference Document is referred to.</t>
  </si>
  <si>
    <t>Rate of Return</t>
  </si>
  <si>
    <t>Commercial publication</t>
  </si>
  <si>
    <t>Subscription  / Commercial Publication.</t>
  </si>
  <si>
    <t>Appendix P - Response to the Draft Decision on the Return on Debt Allowance</t>
  </si>
  <si>
    <t>TransGrid Revised Revenue Proposal - Pass Through Events chapter</t>
  </si>
  <si>
    <t xml:space="preserve"> Deutsche Bank CRO-derivatives becoming loss leader, entire document confidential. - Commercial Publication</t>
  </si>
  <si>
    <t>Batten and Hogan 2003 - Time variation in the credit spreads on Aust EURObonds, entire document confidential. - Commercial Publication</t>
  </si>
  <si>
    <t>TransGrid Revised Revenue Proposal</t>
  </si>
  <si>
    <t>Cost pass through events</t>
  </si>
  <si>
    <t>Restricted disclosure under the insurance policy</t>
  </si>
  <si>
    <t>Condition of the insurance policy</t>
  </si>
  <si>
    <t>Consistent with the general insurance market policies</t>
  </si>
  <si>
    <t>Neither a smaller insurance market nor the increased premium will be in the long term interests of customers.</t>
  </si>
  <si>
    <t>The averaging periods that are used to calculate allowed return on equity and return on debt for 2014/15-2017/18 financial years</t>
  </si>
  <si>
    <t>Financial market sensitive information</t>
  </si>
  <si>
    <t>Disclsoure of this information may cause distortions in the financial market</t>
  </si>
  <si>
    <t>Cost of debt and equity may increase in a distorted market</t>
  </si>
  <si>
    <t xml:space="preserve">Statement of Anthony Keith Meehan </t>
  </si>
  <si>
    <t xml:space="preserve">TransGrid Revised Proposal  </t>
  </si>
  <si>
    <t>Annexure AKM 4 - Interest Rate Risk Management Review by Barrington Treasury Services &amp; Annexure AKM 5 - Debt Management Review Board Paper</t>
  </si>
  <si>
    <t>Rate of Return - Equity and Debt Averaging period, entire document</t>
  </si>
  <si>
    <t>Attachement 1 - Pass through Events - Key risks and limits</t>
  </si>
  <si>
    <t>Disclosure of the restricted information will lead to a smaller market for the cover and/or increased insurance premium in the future. Contravenes conditions of the policy.</t>
  </si>
  <si>
    <t>Potential increase in finance costs is not in the long term interests of the customer</t>
  </si>
  <si>
    <t>Appendix Q - UBS response to the TransGrid request for the interest rate analysis following the AER Draft Decision of November 2014</t>
  </si>
  <si>
    <t>Third party intellectual property, commercially confidential</t>
  </si>
  <si>
    <t>Reports contain TransGrid's advisers' intellectual property and analysis</t>
  </si>
  <si>
    <t>Contravenes terms of engagement. Intellectual property</t>
  </si>
  <si>
    <t>Ongoing access to high quality financial market advice on debt management is in the long term interests of consumers.</t>
  </si>
  <si>
    <t>Appendix X Pass through Events: Key risks and relevant limits</t>
  </si>
  <si>
    <t>FULL SUBMISSION</t>
  </si>
  <si>
    <t>CONFIDENTIAL KMPG INVOICE 62760 TRIM855179.tif</t>
  </si>
  <si>
    <t>KPMG RIN Audit Invoice</t>
  </si>
  <si>
    <t>Contractor business details – rates for services, banking details, contact numbers, etc.</t>
  </si>
  <si>
    <t>Opex</t>
  </si>
  <si>
    <t>Market Sensitive Cost Inputs</t>
  </si>
  <si>
    <t>Rates for services provided are confidential.</t>
  </si>
  <si>
    <t>Competitors can review pricing information from service providers.</t>
  </si>
  <si>
    <t>Terms for external competitively tendered work are commercially sensitive and may damage the external providers business and limit their agreement to work for TransGrid in the future</t>
  </si>
  <si>
    <t>Likelihood of commercially damaging a third party non-regulated business.  Likelihood that TransGrid may be unable to procure external audit services in the future.</t>
  </si>
  <si>
    <t>CONFIDENTIAL KMPG INVOICE 71829 TRIM865938.tif</t>
  </si>
  <si>
    <t>CONFIDENTIAL Transgrid Invoice 31-10-14.pdf</t>
  </si>
  <si>
    <t>CONFIDENTIAL C2 Draft transmission annual benchmarking report.DOCX</t>
  </si>
  <si>
    <t>AER, ‘Electricity transmission network service providers – Annual benchmarking report (Draft)’, August 2014.</t>
  </si>
  <si>
    <t>Draft Report from the AER</t>
  </si>
  <si>
    <t>The report was provided to all TNSPs on a confidential basis</t>
  </si>
  <si>
    <t>The report has not been published to the public</t>
  </si>
  <si>
    <t>Refer to AER confidentiality claim</t>
  </si>
  <si>
    <t>Appendix B: Detailed Costs
Figure 2: Structure Replacement Sites</t>
  </si>
  <si>
    <t>Contains confidential market information
Contains sensitive locational information</t>
  </si>
  <si>
    <t>Capex</t>
  </si>
  <si>
    <t>Market sensitive cost inputs</t>
  </si>
  <si>
    <t>Rates for services provided are confidential.
Security.</t>
  </si>
  <si>
    <t>This information is provided to TransGrid under the agreement of confidentiality
May provide security information that may damage TransGrid's assets</t>
  </si>
  <si>
    <t>1.5 Estimated Cost
7. Cost Estimate
Appendix C: Detailed Costs
Figure 1 - Location of line</t>
  </si>
  <si>
    <t xml:space="preserve">0209 Cooma 132 kV Sub Rebuild
OFS-6025F Rebuild of Cooma 132/66/11 kV Substation In Close Proximity
</t>
  </si>
  <si>
    <t>Land acquisition and costs is presented in these sections.
Contains confidential market information</t>
  </si>
  <si>
    <t>Land Location/Costs</t>
  </si>
  <si>
    <t>Strategic Information</t>
  </si>
  <si>
    <t>This information relates to the strategic acquisition of land and easements.
This information is provided to TransGrid under the agreement of confidentiality</t>
  </si>
  <si>
    <t>F11 FS PSR 133 Uprating of 96C Armidale Coffs 132kV Line CONFIDENTIAL</t>
  </si>
  <si>
    <t>F08 FS 97G Murrary to Guthega 132kV Line Remedial Works CONFIDENTIAL</t>
  </si>
  <si>
    <t>It is likely to undermine the competitive tender process.
With this information, it may be possible to damage assets that impact NSW supply.</t>
  </si>
  <si>
    <t>CONFIDENTIAL PSS-DCN243 97K Low Span Remediation</t>
  </si>
  <si>
    <t>Figure 3.1.2
Page 42-56</t>
  </si>
  <si>
    <t xml:space="preserve"> It is likely to undermine the competitive tender process.
With this information, it may be possible to damage assets that impact NSW supply.</t>
  </si>
  <si>
    <t xml:space="preserve"> This information may damage future negotiations with land holders which would not be in the long term interests of consumers.  
It is likely to undermine the competitive tender process.
</t>
  </si>
  <si>
    <t>CONFIDENTIAL 0209 Cooma 132 kV Sub Rebuild - Rev01</t>
  </si>
  <si>
    <t>page 12 Figure 2.2.1.2
page 14 Figure 2.3.1
page 16 3. PROPERTY AND SITE INFORMATION &amp; 5 Cost Estimate
page 32-33 3. PROPERTY AND SITE INFORMATION &amp; Cost Estimate
page 53-54 Detailed Cost Estimate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</si>
</sst>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9" fontId="1" fillId="0" borderId="3" xfId="1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zoomScale="80" zoomScaleNormal="80" workbookViewId="0">
      <pane ySplit="1" topLeftCell="A13" activePane="bottomLeft" state="frozen"/>
      <selection activeCell="A37" sqref="A37"/>
      <selection pane="bottomLeft" activeCell="A16" sqref="A16"/>
    </sheetView>
  </sheetViews>
  <sheetFormatPr defaultColWidth="33.42578125" defaultRowHeight="18.75"/>
  <cols>
    <col min="1" max="1" width="33.42578125" style="5"/>
    <col min="2" max="2" width="33.42578125" style="6"/>
    <col min="3" max="3" width="24.7109375" style="6" customWidth="1"/>
    <col min="4" max="4" width="23.28515625" style="6" customWidth="1"/>
    <col min="5" max="5" width="18.7109375" style="6" customWidth="1"/>
    <col min="6" max="6" width="35.7109375" style="6" customWidth="1"/>
    <col min="7" max="7" width="24.28515625" style="6" customWidth="1"/>
    <col min="8" max="8" width="49.140625" style="6" customWidth="1"/>
    <col min="9" max="9" width="27.140625" style="9" customWidth="1"/>
    <col min="10" max="16384" width="33.42578125" style="5"/>
  </cols>
  <sheetData>
    <row r="1" spans="1:9" ht="187.5">
      <c r="A1" s="4" t="s">
        <v>18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7" t="s">
        <v>7</v>
      </c>
    </row>
    <row r="2" spans="1:9">
      <c r="B2" s="10"/>
      <c r="C2" s="10"/>
      <c r="D2" s="10"/>
      <c r="E2" s="10"/>
      <c r="F2" s="10"/>
      <c r="G2" s="10"/>
      <c r="H2" s="10"/>
      <c r="I2" s="11"/>
    </row>
    <row r="3" spans="1:9" ht="93.75">
      <c r="A3" s="5" t="s">
        <v>23</v>
      </c>
      <c r="B3" s="5" t="s">
        <v>40</v>
      </c>
      <c r="C3" s="5" t="s">
        <v>28</v>
      </c>
      <c r="D3" s="5" t="s">
        <v>27</v>
      </c>
      <c r="E3" s="5" t="s">
        <v>15</v>
      </c>
      <c r="F3" s="5" t="s">
        <v>29</v>
      </c>
      <c r="G3" s="5" t="s">
        <v>30</v>
      </c>
      <c r="H3" s="5" t="s">
        <v>41</v>
      </c>
      <c r="I3" s="8" t="s">
        <v>31</v>
      </c>
    </row>
    <row r="4" spans="1:9" ht="150">
      <c r="A4" s="5" t="s">
        <v>26</v>
      </c>
      <c r="B4" s="5" t="s">
        <v>39</v>
      </c>
      <c r="C4" s="5" t="s">
        <v>32</v>
      </c>
      <c r="D4" s="5" t="s">
        <v>19</v>
      </c>
      <c r="E4" s="5" t="s">
        <v>15</v>
      </c>
      <c r="F4" s="5" t="s">
        <v>33</v>
      </c>
      <c r="G4" s="5" t="s">
        <v>34</v>
      </c>
      <c r="H4" s="8" t="s">
        <v>35</v>
      </c>
      <c r="I4" s="8" t="s">
        <v>42</v>
      </c>
    </row>
    <row r="5" spans="1:9" ht="150">
      <c r="A5" s="5" t="s">
        <v>37</v>
      </c>
      <c r="B5" s="5" t="s">
        <v>36</v>
      </c>
      <c r="C5" s="5" t="s">
        <v>38</v>
      </c>
      <c r="D5" s="5" t="s">
        <v>19</v>
      </c>
      <c r="E5" s="5" t="s">
        <v>15</v>
      </c>
      <c r="F5" s="5" t="s">
        <v>44</v>
      </c>
      <c r="G5" s="5" t="s">
        <v>45</v>
      </c>
      <c r="H5" s="5" t="s">
        <v>46</v>
      </c>
      <c r="I5" s="8" t="s">
        <v>47</v>
      </c>
    </row>
    <row r="6" spans="1:9" ht="112.5">
      <c r="A6" s="5" t="s">
        <v>22</v>
      </c>
      <c r="B6" s="5" t="s">
        <v>25</v>
      </c>
      <c r="C6" s="5" t="s">
        <v>14</v>
      </c>
      <c r="D6" s="5" t="s">
        <v>19</v>
      </c>
      <c r="E6" s="5" t="s">
        <v>15</v>
      </c>
      <c r="F6" s="5" t="s">
        <v>21</v>
      </c>
      <c r="G6" s="5" t="s">
        <v>16</v>
      </c>
      <c r="H6" s="5" t="s">
        <v>20</v>
      </c>
      <c r="I6" s="8" t="s">
        <v>17</v>
      </c>
    </row>
    <row r="7" spans="1:9" ht="93.75">
      <c r="A7" s="5" t="s">
        <v>43</v>
      </c>
      <c r="B7" s="5" t="s">
        <v>24</v>
      </c>
      <c r="C7" s="5" t="s">
        <v>14</v>
      </c>
      <c r="D7" s="5" t="s">
        <v>19</v>
      </c>
      <c r="E7" s="5" t="s">
        <v>15</v>
      </c>
      <c r="F7" s="5" t="s">
        <v>21</v>
      </c>
      <c r="G7" s="5" t="s">
        <v>16</v>
      </c>
      <c r="H7" s="5" t="s">
        <v>20</v>
      </c>
      <c r="I7" s="8" t="s">
        <v>17</v>
      </c>
    </row>
    <row r="8" spans="1:9" ht="168.75">
      <c r="A8" s="5" t="s">
        <v>50</v>
      </c>
      <c r="B8" s="6" t="s">
        <v>51</v>
      </c>
      <c r="C8" s="6" t="s">
        <v>52</v>
      </c>
      <c r="D8" s="6" t="s">
        <v>53</v>
      </c>
      <c r="E8" s="6" t="s">
        <v>54</v>
      </c>
      <c r="F8" s="6" t="s">
        <v>55</v>
      </c>
      <c r="G8" s="6" t="s">
        <v>56</v>
      </c>
      <c r="H8" s="6" t="s">
        <v>57</v>
      </c>
      <c r="I8" s="9" t="s">
        <v>58</v>
      </c>
    </row>
    <row r="9" spans="1:9" ht="168.75">
      <c r="A9" s="5" t="s">
        <v>59</v>
      </c>
      <c r="B9" s="6" t="s">
        <v>51</v>
      </c>
      <c r="C9" s="6" t="s">
        <v>52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57</v>
      </c>
      <c r="I9" s="9" t="s">
        <v>58</v>
      </c>
    </row>
    <row r="10" spans="1:9" ht="168.75">
      <c r="A10" s="5" t="s">
        <v>60</v>
      </c>
      <c r="B10" s="6" t="s">
        <v>51</v>
      </c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57</v>
      </c>
      <c r="I10" s="9" t="s">
        <v>58</v>
      </c>
    </row>
    <row r="11" spans="1:9" ht="93.75">
      <c r="A11" s="5" t="s">
        <v>61</v>
      </c>
      <c r="B11" s="6" t="s">
        <v>62</v>
      </c>
      <c r="C11" s="6" t="s">
        <v>63</v>
      </c>
      <c r="D11" s="6" t="s">
        <v>53</v>
      </c>
      <c r="E11" s="6" t="s">
        <v>15</v>
      </c>
      <c r="F11" s="6" t="s">
        <v>64</v>
      </c>
      <c r="G11" s="6" t="s">
        <v>65</v>
      </c>
      <c r="H11" s="6" t="s">
        <v>66</v>
      </c>
      <c r="I11" s="6" t="s">
        <v>66</v>
      </c>
    </row>
    <row r="12" spans="1:9" ht="168.75">
      <c r="A12" s="5" t="s">
        <v>79</v>
      </c>
      <c r="B12" s="6" t="s">
        <v>67</v>
      </c>
      <c r="C12" s="6" t="s">
        <v>68</v>
      </c>
      <c r="D12" s="6" t="s">
        <v>69</v>
      </c>
      <c r="E12" s="6" t="s">
        <v>70</v>
      </c>
      <c r="F12" s="6" t="s">
        <v>71</v>
      </c>
      <c r="H12" s="6" t="s">
        <v>72</v>
      </c>
      <c r="I12" s="9" t="s">
        <v>81</v>
      </c>
    </row>
    <row r="13" spans="1:9" ht="168.75">
      <c r="A13" s="5" t="s">
        <v>80</v>
      </c>
      <c r="B13" s="6" t="s">
        <v>73</v>
      </c>
      <c r="C13" s="6" t="s">
        <v>68</v>
      </c>
      <c r="D13" s="6" t="s">
        <v>69</v>
      </c>
      <c r="E13" s="6" t="s">
        <v>70</v>
      </c>
      <c r="F13" s="6" t="s">
        <v>71</v>
      </c>
      <c r="H13" s="6" t="s">
        <v>72</v>
      </c>
      <c r="I13" s="9" t="s">
        <v>81</v>
      </c>
    </row>
    <row r="14" spans="1:9" ht="243.75">
      <c r="A14" s="5" t="s">
        <v>74</v>
      </c>
      <c r="B14" s="6" t="s">
        <v>87</v>
      </c>
      <c r="C14" s="6" t="s">
        <v>75</v>
      </c>
      <c r="D14" s="6" t="s">
        <v>69</v>
      </c>
      <c r="E14" s="6" t="s">
        <v>76</v>
      </c>
      <c r="F14" s="6" t="s">
        <v>77</v>
      </c>
      <c r="H14" s="6" t="s">
        <v>78</v>
      </c>
      <c r="I14" s="9" t="s">
        <v>85</v>
      </c>
    </row>
    <row r="15" spans="1:9" ht="168.75">
      <c r="A15" s="16" t="s">
        <v>82</v>
      </c>
      <c r="B15" s="6" t="s">
        <v>83</v>
      </c>
      <c r="C15" s="6" t="s">
        <v>68</v>
      </c>
      <c r="D15" s="6" t="s">
        <v>69</v>
      </c>
      <c r="E15" s="6" t="s">
        <v>70</v>
      </c>
      <c r="F15" s="6" t="s">
        <v>71</v>
      </c>
      <c r="H15" s="6" t="s">
        <v>72</v>
      </c>
      <c r="I15" s="9" t="s">
        <v>84</v>
      </c>
    </row>
  </sheetData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workbookViewId="0">
      <pane ySplit="1" topLeftCell="A2" activePane="bottomLeft" state="frozen"/>
      <selection pane="bottomLeft" activeCell="A19" sqref="A19"/>
    </sheetView>
  </sheetViews>
  <sheetFormatPr defaultRowHeight="12.75"/>
  <cols>
    <col min="1" max="1" width="64.85546875" style="1" customWidth="1"/>
    <col min="2" max="4" width="24" style="1" customWidth="1"/>
    <col min="5" max="6" width="24" style="2" customWidth="1"/>
    <col min="7" max="16384" width="9.140625" style="1"/>
  </cols>
  <sheetData>
    <row r="1" spans="1:6" ht="74.25" customHeight="1">
      <c r="A1" s="12" t="s">
        <v>8</v>
      </c>
      <c r="B1" s="12" t="s">
        <v>9</v>
      </c>
      <c r="C1" s="12" t="s">
        <v>10</v>
      </c>
      <c r="D1" s="12" t="s">
        <v>11</v>
      </c>
      <c r="E1" s="12" t="s">
        <v>12</v>
      </c>
      <c r="F1" s="12" t="s">
        <v>13</v>
      </c>
    </row>
    <row r="2" spans="1:6">
      <c r="A2" s="13" t="s">
        <v>48</v>
      </c>
      <c r="B2" s="13">
        <v>2</v>
      </c>
      <c r="C2" s="13">
        <v>3</v>
      </c>
      <c r="D2" s="13">
        <f>B2+C2</f>
        <v>5</v>
      </c>
      <c r="E2" s="17">
        <f>B2/D2*100</f>
        <v>40</v>
      </c>
      <c r="F2" s="17">
        <f>C2/D2*100</f>
        <v>60</v>
      </c>
    </row>
    <row r="3" spans="1:6">
      <c r="A3" s="13" t="s">
        <v>36</v>
      </c>
      <c r="B3" s="13">
        <v>41</v>
      </c>
      <c r="C3" s="13">
        <v>15</v>
      </c>
      <c r="D3" s="13">
        <f t="shared" ref="D3" si="0">B3+C3</f>
        <v>56</v>
      </c>
      <c r="E3" s="17">
        <f t="shared" ref="E3" si="1">B3/D3*100</f>
        <v>73.214285714285708</v>
      </c>
      <c r="F3" s="17">
        <f t="shared" ref="F3" si="2">C3/D3*100</f>
        <v>26.785714285714285</v>
      </c>
    </row>
    <row r="4" spans="1:6">
      <c r="A4" s="13" t="s">
        <v>39</v>
      </c>
      <c r="B4" s="13">
        <v>3</v>
      </c>
      <c r="C4" s="13">
        <v>0</v>
      </c>
      <c r="D4" s="13">
        <v>3</v>
      </c>
      <c r="E4" s="17">
        <v>100</v>
      </c>
      <c r="F4" s="17">
        <v>0</v>
      </c>
    </row>
    <row r="5" spans="1:6" s="3" customFormat="1" ht="25.5">
      <c r="A5" s="13" t="s">
        <v>25</v>
      </c>
      <c r="B5" s="13">
        <v>19</v>
      </c>
      <c r="C5" s="13">
        <v>0</v>
      </c>
      <c r="D5" s="13">
        <v>19</v>
      </c>
      <c r="E5" s="17">
        <v>100</v>
      </c>
      <c r="F5" s="17">
        <v>0</v>
      </c>
    </row>
    <row r="6" spans="1:6" s="3" customFormat="1" ht="25.5">
      <c r="A6" s="13" t="s">
        <v>24</v>
      </c>
      <c r="B6" s="13">
        <v>1</v>
      </c>
      <c r="C6" s="13">
        <v>0</v>
      </c>
      <c r="D6" s="13">
        <v>0</v>
      </c>
      <c r="E6" s="17">
        <v>100</v>
      </c>
      <c r="F6" s="17">
        <v>0</v>
      </c>
    </row>
    <row r="7" spans="1:6" s="3" customFormat="1">
      <c r="A7" s="13" t="s">
        <v>50</v>
      </c>
      <c r="B7" s="13">
        <v>2</v>
      </c>
      <c r="C7" s="13">
        <f t="shared" ref="C7:C10" si="3">D7-B7</f>
        <v>0</v>
      </c>
      <c r="D7" s="13">
        <v>2</v>
      </c>
      <c r="E7" s="17">
        <f t="shared" ref="E7:E14" si="4">B7/D7*100</f>
        <v>100</v>
      </c>
      <c r="F7" s="17">
        <f t="shared" ref="F7:F14" si="5">C7/D7*100</f>
        <v>0</v>
      </c>
    </row>
    <row r="8" spans="1:6" s="3" customFormat="1">
      <c r="A8" s="13" t="s">
        <v>59</v>
      </c>
      <c r="B8" s="13">
        <v>2</v>
      </c>
      <c r="C8" s="13">
        <f t="shared" si="3"/>
        <v>0</v>
      </c>
      <c r="D8" s="13">
        <v>2</v>
      </c>
      <c r="E8" s="17">
        <f t="shared" si="4"/>
        <v>100</v>
      </c>
      <c r="F8" s="17">
        <f t="shared" si="5"/>
        <v>0</v>
      </c>
    </row>
    <row r="9" spans="1:6" s="3" customFormat="1">
      <c r="A9" s="13" t="s">
        <v>60</v>
      </c>
      <c r="B9" s="13">
        <v>2</v>
      </c>
      <c r="C9" s="13">
        <f t="shared" si="3"/>
        <v>0</v>
      </c>
      <c r="D9" s="13">
        <v>2</v>
      </c>
      <c r="E9" s="17">
        <f t="shared" si="4"/>
        <v>100</v>
      </c>
      <c r="F9" s="17">
        <f t="shared" si="5"/>
        <v>0</v>
      </c>
    </row>
    <row r="10" spans="1:6" s="3" customFormat="1">
      <c r="A10" s="13" t="s">
        <v>61</v>
      </c>
      <c r="B10" s="13">
        <v>34</v>
      </c>
      <c r="C10" s="13">
        <f t="shared" si="3"/>
        <v>0</v>
      </c>
      <c r="D10" s="13">
        <v>34</v>
      </c>
      <c r="E10" s="17">
        <f t="shared" si="4"/>
        <v>100</v>
      </c>
      <c r="F10" s="17">
        <f t="shared" si="5"/>
        <v>0</v>
      </c>
    </row>
    <row r="11" spans="1:6" s="3" customFormat="1" ht="25.5">
      <c r="A11" s="18" t="s">
        <v>79</v>
      </c>
      <c r="B11" s="13">
        <v>4</v>
      </c>
      <c r="C11" s="13">
        <v>42</v>
      </c>
      <c r="D11" s="13">
        <f>SUM(B11:C11)</f>
        <v>46</v>
      </c>
      <c r="E11" s="17">
        <f t="shared" si="4"/>
        <v>8.695652173913043</v>
      </c>
      <c r="F11" s="17">
        <f t="shared" si="5"/>
        <v>91.304347826086953</v>
      </c>
    </row>
    <row r="12" spans="1:6" s="3" customFormat="1" ht="25.5">
      <c r="A12" s="18" t="s">
        <v>80</v>
      </c>
      <c r="B12" s="13">
        <v>11</v>
      </c>
      <c r="C12" s="13">
        <f>D12-B12</f>
        <v>52</v>
      </c>
      <c r="D12" s="13">
        <v>63</v>
      </c>
      <c r="E12" s="17">
        <f t="shared" si="4"/>
        <v>17.460317460317459</v>
      </c>
      <c r="F12" s="17">
        <f t="shared" si="5"/>
        <v>82.539682539682531</v>
      </c>
    </row>
    <row r="13" spans="1:6" s="3" customFormat="1">
      <c r="A13" s="18" t="s">
        <v>86</v>
      </c>
      <c r="B13" s="13">
        <v>7</v>
      </c>
      <c r="C13" s="13">
        <f>D13-B13</f>
        <v>47</v>
      </c>
      <c r="D13" s="13">
        <v>54</v>
      </c>
      <c r="E13" s="17">
        <f t="shared" si="4"/>
        <v>12.962962962962962</v>
      </c>
      <c r="F13" s="17">
        <f t="shared" si="5"/>
        <v>87.037037037037038</v>
      </c>
    </row>
    <row r="14" spans="1:6" s="3" customFormat="1">
      <c r="A14" s="18" t="s">
        <v>82</v>
      </c>
      <c r="B14" s="13">
        <v>15</v>
      </c>
      <c r="C14" s="13">
        <f>D14-B14</f>
        <v>96</v>
      </c>
      <c r="D14" s="13">
        <v>111</v>
      </c>
      <c r="E14" s="17">
        <f t="shared" si="4"/>
        <v>13.513513513513514</v>
      </c>
      <c r="F14" s="17">
        <f t="shared" si="5"/>
        <v>86.486486486486484</v>
      </c>
    </row>
    <row r="15" spans="1:6" s="3" customFormat="1">
      <c r="A15" s="14" t="s">
        <v>49</v>
      </c>
      <c r="B15" s="13">
        <f>SUM(B2:B14)</f>
        <v>143</v>
      </c>
      <c r="C15" s="13">
        <f>D15-B15</f>
        <v>1018</v>
      </c>
      <c r="D15" s="13">
        <f>847+D7+D8+D9+D10+D11+D12+D13+D14</f>
        <v>1161</v>
      </c>
      <c r="E15" s="15">
        <f>B15/D15</f>
        <v>0.1231696813092162</v>
      </c>
      <c r="F15" s="15">
        <f>1-E15</f>
        <v>0.87683031869078376</v>
      </c>
    </row>
    <row r="16" spans="1:6" s="3" customFormat="1">
      <c r="A16" s="19"/>
      <c r="B16" s="19"/>
      <c r="C16" s="19"/>
      <c r="D16" s="19"/>
      <c r="E16" s="20"/>
      <c r="F16" s="20"/>
    </row>
    <row r="17" spans="1:6" s="3" customFormat="1">
      <c r="E17" s="21"/>
      <c r="F17" s="21"/>
    </row>
    <row r="18" spans="1:6">
      <c r="A18" s="3"/>
      <c r="B18" s="3"/>
      <c r="C18" s="3"/>
      <c r="D18" s="3"/>
      <c r="E18" s="21"/>
      <c r="F18" s="21"/>
    </row>
    <row r="19" spans="1:6">
      <c r="A19" s="3"/>
      <c r="B19" s="3"/>
      <c r="C19" s="3"/>
      <c r="D19" s="3"/>
      <c r="E19" s="21"/>
      <c r="F19" s="21"/>
    </row>
    <row r="20" spans="1:6">
      <c r="A20" s="3"/>
      <c r="B20" s="3"/>
      <c r="C20" s="3"/>
      <c r="D20" s="3"/>
      <c r="E20" s="21"/>
      <c r="F20" s="21"/>
    </row>
    <row r="21" spans="1:6">
      <c r="A21" s="3"/>
      <c r="B21" s="3"/>
      <c r="C21" s="3"/>
      <c r="D21" s="3"/>
      <c r="E21" s="21"/>
      <c r="F21" s="21"/>
    </row>
    <row r="26" spans="1:6">
      <c r="D26" s="3"/>
    </row>
  </sheetData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Attachement 1</vt:lpstr>
      <vt:lpstr>Attachment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2015-01-13T08:21:57Z</dcterms:modified>
</cp:coreProperties>
</file>