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NAD.tasnetworks.com.au\user$\user_folders\arnolj\Desktop\"/>
    </mc:Choice>
  </mc:AlternateContent>
  <bookViews>
    <workbookView xWindow="0" yWindow="0" windowWidth="25200" windowHeight="11850"/>
  </bookViews>
  <sheets>
    <sheet name="owssvr" sheetId="1" r:id="rId1"/>
    <sheet name="Sheet1" sheetId="2" r:id="rId2"/>
  </sheets>
  <definedNames>
    <definedName name="owssvr" localSheetId="0" hidden="1">owssvr!$D$2:$I$77</definedName>
  </definedNames>
  <calcPr calcId="162913"/>
</workbook>
</file>

<file path=xl/calcChain.xml><?xml version="1.0" encoding="utf-8"?>
<calcChain xmlns="http://schemas.openxmlformats.org/spreadsheetml/2006/main">
  <c r="G78" i="1" l="1"/>
  <c r="F4" i="1"/>
  <c r="G4" i="1"/>
  <c r="H4" i="1"/>
  <c r="I4" i="1"/>
  <c r="E4" i="1"/>
  <c r="F14" i="1" l="1"/>
  <c r="F78" i="1" s="1"/>
  <c r="G14" i="1"/>
  <c r="F68" i="1"/>
  <c r="E68" i="1"/>
  <c r="F41" i="1"/>
  <c r="G41" i="1"/>
  <c r="F38" i="1"/>
  <c r="E38" i="1"/>
  <c r="E41" i="1" s="1"/>
  <c r="I71" i="1" l="1"/>
  <c r="I17" i="1"/>
  <c r="G76" i="1"/>
  <c r="I76" i="1" s="1"/>
  <c r="F76" i="1"/>
  <c r="G71" i="1"/>
  <c r="F71" i="1"/>
  <c r="G68" i="1"/>
  <c r="I68" i="1"/>
  <c r="I41" i="1"/>
  <c r="G38" i="1"/>
  <c r="I38" i="1" s="1"/>
  <c r="G17" i="1"/>
  <c r="F17" i="1"/>
  <c r="G6" i="1"/>
  <c r="F6" i="1"/>
  <c r="I14" i="1" s="1"/>
  <c r="E6" i="1"/>
  <c r="E14" i="1" s="1"/>
  <c r="H14" i="1" s="1"/>
  <c r="E76" i="1"/>
  <c r="H76" i="1" s="1"/>
  <c r="E71" i="1"/>
  <c r="H71" i="1" s="1"/>
  <c r="H68" i="1"/>
  <c r="H41" i="1"/>
  <c r="E17" i="1"/>
  <c r="H17" i="1" s="1"/>
  <c r="I6" i="1" l="1"/>
  <c r="I78" i="1"/>
  <c r="H6" i="1"/>
  <c r="H38" i="1" l="1"/>
  <c r="E78" i="1"/>
  <c r="H78" i="1" s="1"/>
</calcChain>
</file>

<file path=xl/connections.xml><?xml version="1.0" encoding="utf-8"?>
<connections xmlns="http://schemas.openxmlformats.org/spreadsheetml/2006/main">
  <connection id="1" odcFile="C:\Users\culics\AppData\Local\Microsoft\Windows\INetCache\IE\WKWTC3YF\owssvr.iqy" keepAlive="1" name="owssvr" type="5" refreshedVersion="6" minRefreshableVersion="3" saveData="1">
    <dbPr connection="Provider=Microsoft.Office.List.OLEDB.2.0;Data Source=&quot;&quot;;ApplicationName=Excel;Version=12.0.0.0" command="&lt;LIST&gt;&lt;VIEWGUID&gt;{8984F697-D8AD-46DB-BDA8-E5DE2C8D55FE}&lt;/VIEWGUID&gt;&lt;LISTNAME&gt;{3780C84B-48FD-4EA5-B919-1705F3291637}&lt;/LISTNAME&gt;&lt;LISTWEB&gt;http://regulatoryzone.tnad.tasnetworks.com.au/reset/reset19/_vti_bin&lt;/LISTWEB&gt;&lt;LISTSUBWEB&gt;&lt;/LISTSUBWEB&gt;&lt;ROOTFOLDER&gt;/reset/reset19/Lists/revisedproposalregister&lt;/ROOTFOLDER&gt;&lt;/LIST&gt;" commandType="5"/>
  </connection>
</connections>
</file>

<file path=xl/sharedStrings.xml><?xml version="1.0" encoding="utf-8"?>
<sst xmlns="http://schemas.openxmlformats.org/spreadsheetml/2006/main" count="293" uniqueCount="157">
  <si>
    <t>Attachment ID</t>
  </si>
  <si>
    <t>Title</t>
  </si>
  <si>
    <t>Reset Category</t>
  </si>
  <si>
    <t>Confidential</t>
  </si>
  <si>
    <t>Page Total</t>
  </si>
  <si>
    <t>Confidential Page #</t>
  </si>
  <si>
    <t>Confidential %</t>
  </si>
  <si>
    <t>Non-confidential %</t>
  </si>
  <si>
    <t>Non-confidential Page #</t>
  </si>
  <si>
    <t>TN011</t>
  </si>
  <si>
    <t xml:space="preserve">Tariff Structure Statement 2019-2024 </t>
  </si>
  <si>
    <t>Yes</t>
  </si>
  <si>
    <t>Models &amp; Pricing Tariffs</t>
  </si>
  <si>
    <t>TN012</t>
  </si>
  <si>
    <t xml:space="preserve">Tariff Structure Statement 2019-2024 - Explanatory Statement </t>
  </si>
  <si>
    <t>No</t>
  </si>
  <si>
    <t>TN001</t>
  </si>
  <si>
    <t>Key Summary Documents</t>
  </si>
  <si>
    <t>TN013</t>
  </si>
  <si>
    <t>Capex Forecast Model</t>
  </si>
  <si>
    <t>TN002</t>
  </si>
  <si>
    <t>Annual Planning Report 2018</t>
  </si>
  <si>
    <t>Key Strategies &amp; Policies</t>
  </si>
  <si>
    <t>TN003</t>
  </si>
  <si>
    <t>Corporate Plan 2018-2019</t>
  </si>
  <si>
    <t>TN004</t>
  </si>
  <si>
    <t>Directors Certification of Key Assumptions for the Revised Regulatory and Revenue Proposal</t>
  </si>
  <si>
    <t>TN005</t>
  </si>
  <si>
    <t>Distribution Connections Pricing Policy</t>
  </si>
  <si>
    <t>TN010</t>
  </si>
  <si>
    <t>Bushfire Risk Mitigation Plan</t>
  </si>
  <si>
    <t>Asset Management Plan</t>
  </si>
  <si>
    <t>TN014</t>
  </si>
  <si>
    <t>Distribution Operating Expenditure Model</t>
  </si>
  <si>
    <t>TN015</t>
  </si>
  <si>
    <t xml:space="preserve">Transmission Operating Expenditure Model </t>
  </si>
  <si>
    <t>TN016</t>
  </si>
  <si>
    <t xml:space="preserve">Quoted Services Labour Rates Model </t>
  </si>
  <si>
    <t>TN017</t>
  </si>
  <si>
    <t xml:space="preserve">Public Lighting Annuity Model </t>
  </si>
  <si>
    <t>TN018</t>
  </si>
  <si>
    <t>Metering Post Tax Revenue Model Distribution (PTRM)</t>
  </si>
  <si>
    <t>TN019</t>
  </si>
  <si>
    <t>Metering Roll Forward Model (RFM)</t>
  </si>
  <si>
    <t>TN020</t>
  </si>
  <si>
    <t xml:space="preserve">Fee Based Services Model Distribution </t>
  </si>
  <si>
    <t>TN021</t>
  </si>
  <si>
    <t xml:space="preserve">Roll Forward Model Transmission </t>
  </si>
  <si>
    <t>TN022</t>
  </si>
  <si>
    <t>Roll Forward Model Standard Control Distribution</t>
  </si>
  <si>
    <t>TN025</t>
  </si>
  <si>
    <t xml:space="preserve">Post Tax Revenue Model (PTRM) Transmission </t>
  </si>
  <si>
    <t>TN026</t>
  </si>
  <si>
    <t>Post Tax Revenue Model (PTRM) Standard Control Distribution</t>
  </si>
  <si>
    <t>TN023</t>
  </si>
  <si>
    <t>Transmission Regulated Asset Base and Tax Depreciation Model</t>
  </si>
  <si>
    <t>TN024</t>
  </si>
  <si>
    <t xml:space="preserve">Distribution Regulated Asset Base and Tax Depreciation Model Standard Control </t>
  </si>
  <si>
    <t>TN033</t>
  </si>
  <si>
    <t>Pole Replacements</t>
  </si>
  <si>
    <t>Investment Evaluation Summaries</t>
  </si>
  <si>
    <t>TN034</t>
  </si>
  <si>
    <t>Market Systems MDMS Replacement</t>
  </si>
  <si>
    <t>TN035</t>
  </si>
  <si>
    <t>BFM Project - Replace Aged/Deteriorated CU conductor</t>
  </si>
  <si>
    <t>TN036</t>
  </si>
  <si>
    <t>Replacement of HV Switchgear in Ground Mounted Substations</t>
  </si>
  <si>
    <t>TN037</t>
  </si>
  <si>
    <t>Replacement of Ground Mounted Substations</t>
  </si>
  <si>
    <t>TN038</t>
  </si>
  <si>
    <t xml:space="preserve">Asset Management Information System (AMIS) Improvement Program Dx </t>
  </si>
  <si>
    <t>TN040</t>
  </si>
  <si>
    <t>Replace Low Voltage CONSAC Cable</t>
  </si>
  <si>
    <t>TN041</t>
  </si>
  <si>
    <t xml:space="preserve">Replace Overhead LV Services </t>
  </si>
  <si>
    <t>TN042</t>
  </si>
  <si>
    <t xml:space="preserve">BFM - Replace EDOs with Alternative Device </t>
  </si>
  <si>
    <t>TN043</t>
  </si>
  <si>
    <t xml:space="preserve">Transmission Line Protection Renewal Program </t>
  </si>
  <si>
    <t>TN059</t>
  </si>
  <si>
    <t>Nature Research - TasNetworks Customer Engagement Report - May 2018</t>
  </si>
  <si>
    <t>Reports</t>
  </si>
  <si>
    <t>TN006</t>
  </si>
  <si>
    <t>Marinus Project Specification Consultation Report</t>
  </si>
  <si>
    <t>TN060</t>
  </si>
  <si>
    <t xml:space="preserve">Sankofa - Review for TN on the AER's draft decision for ACS </t>
  </si>
  <si>
    <t>TN061</t>
  </si>
  <si>
    <t xml:space="preserve">Project Needs Analysis Palmerston to Sheffield 220 kV Augmentation  </t>
  </si>
  <si>
    <t>TN062</t>
  </si>
  <si>
    <t>Project Needs Analysis Sheffield to Burnie 220 kV Augmentation</t>
  </si>
  <si>
    <t>TN044</t>
  </si>
  <si>
    <t>Replace 220 kV Sprechur and Schuh HPF live tank circuit breakers</t>
  </si>
  <si>
    <t>TN045</t>
  </si>
  <si>
    <t>Replace 110 kV ASEA HLD Live Tank Breakers</t>
  </si>
  <si>
    <t>TN046</t>
  </si>
  <si>
    <t>GT-TE Transmission Line Replacement</t>
  </si>
  <si>
    <t>TN047</t>
  </si>
  <si>
    <t>Burnie-Waratah H Pole Replacement Program</t>
  </si>
  <si>
    <t>TN048</t>
  </si>
  <si>
    <t>Transformer Protection Renewal Program</t>
  </si>
  <si>
    <t>TN049</t>
  </si>
  <si>
    <t>Boyer T13 and T14 Supply Transformers Replacement</t>
  </si>
  <si>
    <t>TN050</t>
  </si>
  <si>
    <t>Port Latta Supply Transformers Replacement</t>
  </si>
  <si>
    <t>TN051</t>
  </si>
  <si>
    <t>Chapel St 11kV HV Switchgear</t>
  </si>
  <si>
    <t>TN052</t>
  </si>
  <si>
    <t>Railton 22kV HV switchgear</t>
  </si>
  <si>
    <t>TN053</t>
  </si>
  <si>
    <t>SIWES - Endangered Species</t>
  </si>
  <si>
    <t>TN009</t>
  </si>
  <si>
    <t>Asset Management Information Systems Asset Management Plan</t>
  </si>
  <si>
    <t>TN054</t>
  </si>
  <si>
    <t>IT Security</t>
  </si>
  <si>
    <t>TN039</t>
  </si>
  <si>
    <t xml:space="preserve">Asset Management Information System (AMIS) Improvement Program Tx </t>
  </si>
  <si>
    <t>TN008</t>
  </si>
  <si>
    <t xml:space="preserve">Network Innovation Strategy </t>
  </si>
  <si>
    <t>TN031</t>
  </si>
  <si>
    <t xml:space="preserve">STPIS Model Customer Service </t>
  </si>
  <si>
    <t>Incentive Schemes</t>
  </si>
  <si>
    <t>TN032</t>
  </si>
  <si>
    <t>STPIS Model Reliability of Supply</t>
  </si>
  <si>
    <t>TN055</t>
  </si>
  <si>
    <t>Automated Asset Condition Identification</t>
  </si>
  <si>
    <t>TN056</t>
  </si>
  <si>
    <t>Stand Alone Power Systems</t>
  </si>
  <si>
    <t>TN057</t>
  </si>
  <si>
    <t xml:space="preserve">DSO Framework Early Stage Implementation </t>
  </si>
  <si>
    <t>TN058</t>
  </si>
  <si>
    <t>Preemptive Asset Failure Detection Pilot Implementation</t>
  </si>
  <si>
    <t>TN007</t>
  </si>
  <si>
    <t>TN063</t>
  </si>
  <si>
    <t>AEMO Endorsement Letter for Revised NCIPAP Proposal</t>
  </si>
  <si>
    <t>TN064</t>
  </si>
  <si>
    <t xml:space="preserve">Revised NCIPAP Project Plan </t>
  </si>
  <si>
    <t>TN027</t>
  </si>
  <si>
    <t xml:space="preserve">Transmission EBSS Model </t>
  </si>
  <si>
    <t>TN028</t>
  </si>
  <si>
    <t>Transmission CESS Model</t>
  </si>
  <si>
    <t>TN029</t>
  </si>
  <si>
    <t>Distribution EBSS Model</t>
  </si>
  <si>
    <t>TN030</t>
  </si>
  <si>
    <t>Distribution CESS Model</t>
  </si>
  <si>
    <t>Sub-Total</t>
  </si>
  <si>
    <t xml:space="preserve">Total - Confidential and non-confidential material in revised submission </t>
  </si>
  <si>
    <t>Supporting Documentation</t>
  </si>
  <si>
    <t>-</t>
  </si>
  <si>
    <t>Tasmanian Transmission and Distribution Revised Proposals 2019-2024</t>
  </si>
  <si>
    <t xml:space="preserve">Submission </t>
  </si>
  <si>
    <t>Tasmanian Transmission and Distribution Revised Proposals 2019-2024 Overview Paper</t>
  </si>
  <si>
    <t>121</t>
  </si>
  <si>
    <t>0</t>
  </si>
  <si>
    <t>0%</t>
  </si>
  <si>
    <t>100%</t>
  </si>
  <si>
    <t>Summary of Confidential and Non-Confidential Material</t>
  </si>
  <si>
    <t xml:space="preserve">Marinus Link Contingent Project Explanatory Paper - Embargoed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</si>
</sst>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rgb="FF000000"/>
      <name val="Segoe UI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"/>
      <scheme val="minor"/>
    </font>
    <font>
      <sz val="11"/>
      <name val="Calibri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  <bgColor theme="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double">
        <color theme="4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0">
    <xf numFmtId="0" fontId="0" fillId="0" borderId="0" xfId="0"/>
    <xf numFmtId="0" fontId="18" fillId="0" borderId="0" xfId="0" applyFont="1"/>
    <xf numFmtId="0" fontId="19" fillId="0" borderId="0" xfId="0" applyFont="1"/>
    <xf numFmtId="0" fontId="19" fillId="0" borderId="0" xfId="0" applyFont="1" applyAlignment="1">
      <alignment wrapText="1"/>
    </xf>
    <xf numFmtId="49" fontId="19" fillId="0" borderId="0" xfId="0" applyNumberFormat="1" applyFont="1"/>
    <xf numFmtId="49" fontId="19" fillId="0" borderId="0" xfId="0" applyNumberFormat="1" applyFont="1" applyAlignment="1">
      <alignment wrapText="1"/>
    </xf>
    <xf numFmtId="0" fontId="19" fillId="0" borderId="0" xfId="0" applyFont="1" applyAlignment="1">
      <alignment horizontal="center" wrapText="1"/>
    </xf>
    <xf numFmtId="0" fontId="19" fillId="0" borderId="0" xfId="0" applyNumberFormat="1" applyFont="1" applyAlignment="1">
      <alignment horizontal="center" wrapText="1"/>
    </xf>
    <xf numFmtId="9" fontId="19" fillId="0" borderId="0" xfId="0" applyNumberFormat="1" applyFont="1" applyAlignment="1">
      <alignment wrapText="1"/>
    </xf>
    <xf numFmtId="0" fontId="20" fillId="0" borderId="0" xfId="0" applyFont="1"/>
    <xf numFmtId="49" fontId="20" fillId="34" borderId="0" xfId="0" applyNumberFormat="1" applyFont="1" applyFill="1"/>
    <xf numFmtId="49" fontId="20" fillId="34" borderId="0" xfId="0" applyNumberFormat="1" applyFont="1" applyFill="1" applyAlignment="1">
      <alignment wrapText="1"/>
    </xf>
    <xf numFmtId="0" fontId="20" fillId="34" borderId="0" xfId="0" applyNumberFormat="1" applyFont="1" applyFill="1" applyAlignment="1">
      <alignment horizontal="center" wrapText="1"/>
    </xf>
    <xf numFmtId="9" fontId="20" fillId="34" borderId="0" xfId="0" applyNumberFormat="1" applyFont="1" applyFill="1" applyAlignment="1">
      <alignment wrapText="1"/>
    </xf>
    <xf numFmtId="49" fontId="19" fillId="0" borderId="0" xfId="0" applyNumberFormat="1" applyFont="1" applyAlignment="1">
      <alignment horizontal="center" wrapText="1"/>
    </xf>
    <xf numFmtId="9" fontId="21" fillId="0" borderId="0" xfId="1" applyFont="1" applyAlignment="1">
      <alignment vertical="center"/>
    </xf>
    <xf numFmtId="9" fontId="19" fillId="0" borderId="0" xfId="1" applyFont="1" applyAlignment="1">
      <alignment horizontal="right" vertical="center" wrapText="1"/>
    </xf>
    <xf numFmtId="9" fontId="20" fillId="34" borderId="0" xfId="1" applyFont="1" applyFill="1"/>
    <xf numFmtId="0" fontId="22" fillId="33" borderId="11" xfId="0" applyFont="1" applyFill="1" applyBorder="1" applyAlignment="1">
      <alignment horizontal="center" wrapText="1"/>
    </xf>
    <xf numFmtId="0" fontId="22" fillId="33" borderId="10" xfId="0" applyFont="1" applyFill="1" applyBorder="1" applyAlignment="1">
      <alignment horizontal="center" wrapText="1"/>
    </xf>
    <xf numFmtId="0" fontId="23" fillId="33" borderId="10" xfId="0" applyFont="1" applyFill="1" applyBorder="1" applyAlignment="1">
      <alignment horizontal="center" wrapText="1"/>
    </xf>
    <xf numFmtId="0" fontId="23" fillId="33" borderId="11" xfId="0" applyFont="1" applyFill="1" applyBorder="1" applyAlignment="1">
      <alignment horizontal="center"/>
    </xf>
    <xf numFmtId="9" fontId="20" fillId="34" borderId="0" xfId="1" applyFont="1" applyFill="1" applyAlignment="1">
      <alignment horizontal="right" wrapText="1"/>
    </xf>
    <xf numFmtId="49" fontId="24" fillId="34" borderId="0" xfId="0" applyNumberFormat="1" applyFont="1" applyFill="1" applyAlignment="1">
      <alignment wrapText="1"/>
    </xf>
    <xf numFmtId="49" fontId="16" fillId="34" borderId="0" xfId="0" applyNumberFormat="1" applyFont="1" applyFill="1" applyAlignment="1">
      <alignment wrapText="1"/>
    </xf>
    <xf numFmtId="9" fontId="20" fillId="34" borderId="0" xfId="1" applyFont="1" applyFill="1" applyAlignment="1">
      <alignment wrapText="1"/>
    </xf>
    <xf numFmtId="49" fontId="20" fillId="0" borderId="0" xfId="0" applyNumberFormat="1" applyFont="1" applyFill="1" applyAlignment="1">
      <alignment wrapText="1"/>
    </xf>
    <xf numFmtId="49" fontId="26" fillId="35" borderId="12" xfId="0" applyNumberFormat="1" applyFont="1" applyFill="1" applyBorder="1"/>
    <xf numFmtId="0" fontId="19" fillId="0" borderId="0" xfId="0" applyFont="1" applyFill="1" applyAlignment="1">
      <alignment wrapText="1"/>
    </xf>
    <xf numFmtId="49" fontId="16" fillId="0" borderId="10" xfId="0" applyNumberFormat="1" applyFont="1" applyFill="1" applyBorder="1" applyAlignment="1">
      <alignment wrapText="1"/>
    </xf>
    <xf numFmtId="0" fontId="19" fillId="0" borderId="0" xfId="0" applyFont="1" applyFill="1" applyAlignment="1">
      <alignment horizontal="center" wrapText="1"/>
    </xf>
    <xf numFmtId="0" fontId="19" fillId="0" borderId="0" xfId="0" applyFont="1" applyFill="1"/>
    <xf numFmtId="49" fontId="19" fillId="36" borderId="10" xfId="0" applyNumberFormat="1" applyFont="1" applyFill="1" applyBorder="1"/>
    <xf numFmtId="49" fontId="19" fillId="0" borderId="10" xfId="0" applyNumberFormat="1" applyFont="1" applyBorder="1"/>
    <xf numFmtId="49" fontId="20" fillId="36" borderId="10" xfId="0" applyNumberFormat="1" applyFont="1" applyFill="1" applyBorder="1" applyAlignment="1">
      <alignment wrapText="1"/>
    </xf>
    <xf numFmtId="49" fontId="19" fillId="0" borderId="0" xfId="0" applyNumberFormat="1" applyFont="1" applyAlignment="1">
      <alignment horizontal="center"/>
    </xf>
    <xf numFmtId="49" fontId="19" fillId="36" borderId="10" xfId="0" applyNumberFormat="1" applyFont="1" applyFill="1" applyBorder="1" applyAlignment="1">
      <alignment wrapText="1"/>
    </xf>
    <xf numFmtId="49" fontId="19" fillId="0" borderId="10" xfId="0" applyNumberFormat="1" applyFont="1" applyBorder="1" applyAlignment="1">
      <alignment wrapText="1"/>
    </xf>
    <xf numFmtId="49" fontId="26" fillId="35" borderId="12" xfId="0" applyNumberFormat="1" applyFont="1" applyFill="1" applyBorder="1" applyAlignment="1">
      <alignment wrapText="1"/>
    </xf>
    <xf numFmtId="49" fontId="27" fillId="35" borderId="0" xfId="0" applyNumberFormat="1" applyFont="1" applyFill="1"/>
    <xf numFmtId="0" fontId="28" fillId="35" borderId="0" xfId="0" applyNumberFormat="1" applyFont="1" applyFill="1" applyAlignment="1">
      <alignment horizontal="center" wrapText="1"/>
    </xf>
    <xf numFmtId="9" fontId="28" fillId="35" borderId="0" xfId="0" applyNumberFormat="1" applyFont="1" applyFill="1" applyAlignment="1">
      <alignment wrapText="1"/>
    </xf>
    <xf numFmtId="9" fontId="19" fillId="0" borderId="0" xfId="0" applyNumberFormat="1" applyFont="1" applyAlignment="1">
      <alignment horizontal="right" wrapText="1"/>
    </xf>
    <xf numFmtId="2" fontId="20" fillId="34" borderId="0" xfId="0" applyNumberFormat="1" applyFont="1" applyFill="1" applyAlignment="1">
      <alignment horizontal="right" wrapText="1"/>
    </xf>
    <xf numFmtId="2" fontId="20" fillId="34" borderId="0" xfId="0" applyNumberFormat="1" applyFont="1" applyFill="1" applyAlignment="1">
      <alignment horizontal="center" wrapText="1"/>
    </xf>
    <xf numFmtId="1" fontId="28" fillId="35" borderId="0" xfId="0" applyNumberFormat="1" applyFont="1" applyFill="1" applyAlignment="1">
      <alignment horizontal="center" wrapText="1"/>
    </xf>
    <xf numFmtId="49" fontId="19" fillId="36" borderId="10" xfId="0" applyNumberFormat="1" applyFont="1" applyFill="1" applyBorder="1" applyAlignment="1">
      <alignment horizontal="center" wrapText="1"/>
    </xf>
    <xf numFmtId="0" fontId="25" fillId="0" borderId="0" xfId="0" applyFont="1" applyFill="1" applyAlignment="1">
      <alignment horizontal="left" wrapText="1"/>
    </xf>
    <xf numFmtId="0" fontId="25" fillId="0" borderId="13" xfId="0" applyFont="1" applyBorder="1" applyAlignment="1">
      <alignment horizontal="center" wrapText="1"/>
    </xf>
    <xf numFmtId="0" fontId="19" fillId="0" borderId="13" xfId="0" applyFont="1" applyBorder="1" applyAlignment="1">
      <alignment horizontal="center" wrapText="1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3" formatCode="0%"/>
      <fill>
        <patternFill patternType="solid">
          <fgColor indexed="64"/>
          <bgColor rgb="FF92D050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3" formatCode="0%"/>
      <fill>
        <patternFill patternType="solid">
          <fgColor indexed="64"/>
          <bgColor rgb="FF92D050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fill>
        <patternFill patternType="solid">
          <fgColor indexed="64"/>
          <bgColor rgb="FF92D050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fill>
        <patternFill patternType="solid">
          <fgColor indexed="64"/>
          <bgColor rgb="FF92D050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solid">
          <fgColor indexed="64"/>
          <bgColor rgb="FF92D050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0" formatCode="@"/>
      <fill>
        <patternFill patternType="solid">
          <fgColor indexed="64"/>
          <bgColor rgb="FF92D05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solid">
          <fgColor indexed="64"/>
          <bgColor rgb="FF92D050"/>
        </patternFill>
      </fill>
      <alignment horizontal="center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</dxf>
    <dxf>
      <border outline="0">
        <bottom style="thin">
          <color theme="4" tint="0.39997558519241921"/>
        </bottom>
      </border>
    </dxf>
    <dxf>
      <font>
        <b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connections" Target="connections.xml"/><Relationship Id="rId9" Type="http://schemas.openxmlformats.org/officeDocument/2006/relationships/customXml" Target="../customXml/item2.xml"/></Relationships>
</file>

<file path=xl/queryTables/queryTable1.xml><?xml version="1.0" encoding="utf-8"?>
<queryTable xmlns="http://schemas.openxmlformats.org/spreadsheetml/2006/main" name="owssvr" backgroundRefresh="0" connectionId="1" autoFormatId="16" applyNumberFormats="0" applyBorderFormats="0" applyFontFormats="0" applyPatternFormats="0" applyAlignmentFormats="0" applyWidthHeightFormats="0">
  <queryTableRefresh nextId="14">
    <queryTableFields count="6">
      <queryTableField id="4" name="Reset Category" tableColumnId="5"/>
      <queryTableField id="7" name="Confidential Page #" tableColumnId="6"/>
      <queryTableField id="10" name="Non-confidential Page #" tableColumnId="7"/>
      <queryTableField id="6" name="Page Total" tableColumnId="8"/>
      <queryTableField id="8" name="Confidential %" tableColumnId="9"/>
      <queryTableField id="9" name="Non-confidential %" tableColumnId="10"/>
    </queryTableFields>
    <queryTableDeletedFields count="6">
      <deletedField name="Finalised"/>
      <deletedField name="Item Type"/>
      <deletedField name="Path"/>
      <deletedField name="Attachment ID"/>
      <deletedField name="Confidential"/>
      <deletedField name="Title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Table_owssvr" displayName="Table_owssvr" ref="D2:I78" tableType="queryTable" totalsRowCount="1" headerRowDxfId="9" dataDxfId="7" totalsRowDxfId="6" headerRowBorderDxfId="8">
  <autoFilter ref="D2:I77"/>
  <tableColumns count="6">
    <tableColumn id="5" uniqueName="Reset_x005f_x0020_Category" name="Reset Category" queryTableFieldId="4" totalsRowDxfId="5"/>
    <tableColumn id="6" uniqueName="Confidential_x005f_x0020_Page_x005f_x0020__x" name="Confidential Page #" totalsRowFunction="custom" queryTableFieldId="7" totalsRowDxfId="4" dataCellStyle="Bad">
      <totalsRowFormula>E6+E14+E17+E38+E41+E68+E71+E76</totalsRowFormula>
    </tableColumn>
    <tableColumn id="7" uniqueName="Non_x005f_x002d_confidential_x005f_x0020_Pag" name="Non-confidential Page #" totalsRowFunction="custom" queryTableFieldId="10" totalsRowDxfId="3" dataCellStyle="Bad">
      <totalsRowFormula>F4+F6+F14+F17+F38+F41+F68+F71+F76</totalsRowFormula>
    </tableColumn>
    <tableColumn id="8" uniqueName="Pge_x005f_x0020_Total" name="Page Total" totalsRowFunction="custom" queryTableFieldId="6" totalsRowDxfId="2" dataCellStyle="Bad">
      <totalsRowFormula>G4+G6+G14+G17+G38+G41+G68+G71+G76</totalsRowFormula>
    </tableColumn>
    <tableColumn id="9" uniqueName="Confidential_x005f_x0020__x005f_x0025_" name="Confidential %" totalsRowFunction="custom" queryTableFieldId="8" totalsRowDxfId="1" dataCellStyle="Bad">
      <totalsRowFormula>E78/G78</totalsRowFormula>
    </tableColumn>
    <tableColumn id="10" uniqueName="Non_x005f_x002d_confidential_x005f_x0020__x0" name="Non-confidential %" totalsRowFunction="custom" queryTableFieldId="9" totalsRowDxfId="0" dataCellStyle="Bad">
      <totalsRowFormula>F78/G78</totalsRow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7"/>
  <sheetViews>
    <sheetView tabSelected="1" workbookViewId="0">
      <pane ySplit="2" topLeftCell="A3" activePane="bottomLeft" state="frozen"/>
      <selection pane="bottomLeft" activeCell="C16" sqref="C16:C17"/>
    </sheetView>
  </sheetViews>
  <sheetFormatPr defaultRowHeight="12"/>
  <cols>
    <col min="1" max="1" width="11.42578125" style="3" customWidth="1"/>
    <col min="2" max="2" width="11.7109375" style="2" customWidth="1"/>
    <col min="3" max="3" width="73.42578125" style="3" customWidth="1"/>
    <col min="4" max="4" width="28.140625" style="2" customWidth="1"/>
    <col min="5" max="5" width="14.28515625" style="6" customWidth="1"/>
    <col min="6" max="6" width="13.5703125" style="6" customWidth="1"/>
    <col min="7" max="7" width="8" style="6" customWidth="1"/>
    <col min="8" max="8" width="11.7109375" style="3" customWidth="1"/>
    <col min="9" max="9" width="15.140625" style="3" customWidth="1"/>
    <col min="10" max="16384" width="9.140625" style="2"/>
  </cols>
  <sheetData>
    <row r="1" spans="1:9" ht="21" customHeight="1">
      <c r="A1" s="48" t="s">
        <v>155</v>
      </c>
      <c r="B1" s="49"/>
      <c r="C1" s="49"/>
      <c r="D1" s="49"/>
      <c r="E1" s="49"/>
      <c r="F1" s="49"/>
      <c r="G1" s="49"/>
      <c r="H1" s="49"/>
      <c r="I1" s="49"/>
    </row>
    <row r="2" spans="1:9" s="1" customFormat="1" ht="39.75" customHeight="1">
      <c r="A2" s="20" t="s">
        <v>0</v>
      </c>
      <c r="B2" s="21" t="s">
        <v>3</v>
      </c>
      <c r="C2" s="20" t="s">
        <v>1</v>
      </c>
      <c r="D2" s="19" t="s">
        <v>2</v>
      </c>
      <c r="E2" s="18" t="s">
        <v>5</v>
      </c>
      <c r="F2" s="18" t="s">
        <v>8</v>
      </c>
      <c r="G2" s="19" t="s">
        <v>4</v>
      </c>
      <c r="H2" s="18" t="s">
        <v>6</v>
      </c>
      <c r="I2" s="18" t="s">
        <v>7</v>
      </c>
    </row>
    <row r="3" spans="1:9" s="1" customFormat="1" ht="15" customHeight="1">
      <c r="A3" s="46" t="s">
        <v>147</v>
      </c>
      <c r="B3" s="36" t="s">
        <v>15</v>
      </c>
      <c r="C3" s="36" t="s">
        <v>148</v>
      </c>
      <c r="D3" s="5" t="s">
        <v>149</v>
      </c>
      <c r="E3" s="7" t="s">
        <v>152</v>
      </c>
      <c r="F3" s="7" t="s">
        <v>151</v>
      </c>
      <c r="G3" s="7" t="s">
        <v>151</v>
      </c>
      <c r="H3" s="42" t="s">
        <v>153</v>
      </c>
      <c r="I3" s="42" t="s">
        <v>154</v>
      </c>
    </row>
    <row r="4" spans="1:9" s="1" customFormat="1" ht="25.5" customHeight="1">
      <c r="A4" s="23" t="s">
        <v>144</v>
      </c>
      <c r="B4" s="11"/>
      <c r="C4" s="11"/>
      <c r="D4" s="24" t="s">
        <v>149</v>
      </c>
      <c r="E4" s="44" t="str">
        <f>E3</f>
        <v>0</v>
      </c>
      <c r="F4" s="44" t="str">
        <f t="shared" ref="F4:I4" si="0">F3</f>
        <v>121</v>
      </c>
      <c r="G4" s="44" t="str">
        <f t="shared" si="0"/>
        <v>121</v>
      </c>
      <c r="H4" s="43" t="str">
        <f t="shared" si="0"/>
        <v>0%</v>
      </c>
      <c r="I4" s="43" t="str">
        <f t="shared" si="0"/>
        <v>100%</v>
      </c>
    </row>
    <row r="5" spans="1:9">
      <c r="A5" s="32" t="s">
        <v>16</v>
      </c>
      <c r="B5" s="32" t="s">
        <v>15</v>
      </c>
      <c r="C5" s="36" t="s">
        <v>150</v>
      </c>
      <c r="D5" s="4" t="s">
        <v>17</v>
      </c>
      <c r="E5" s="7">
        <v>0</v>
      </c>
      <c r="F5" s="7">
        <v>40</v>
      </c>
      <c r="G5" s="7">
        <v>40</v>
      </c>
      <c r="H5" s="8">
        <v>0</v>
      </c>
      <c r="I5" s="8">
        <v>1</v>
      </c>
    </row>
    <row r="6" spans="1:9" ht="21.75" customHeight="1">
      <c r="A6" s="11"/>
      <c r="B6" s="10"/>
      <c r="C6" s="11"/>
      <c r="D6" s="24" t="s">
        <v>17</v>
      </c>
      <c r="E6" s="12">
        <f>E5</f>
        <v>0</v>
      </c>
      <c r="F6" s="12">
        <f>F5</f>
        <v>40</v>
      </c>
      <c r="G6" s="12">
        <f>G5</f>
        <v>40</v>
      </c>
      <c r="H6" s="25">
        <f>Table_owssvr[[#This Row],[Confidential Page '#]]/Table_owssvr[[#This Row],[Page Total]]</f>
        <v>0</v>
      </c>
      <c r="I6" s="17">
        <f>Table_owssvr[[#This Row],[Non-confidential Page '#]]/Table_owssvr[[#This Row],[Page Total]]</f>
        <v>1</v>
      </c>
    </row>
    <row r="7" spans="1:9">
      <c r="A7" s="32" t="s">
        <v>20</v>
      </c>
      <c r="B7" s="32" t="s">
        <v>15</v>
      </c>
      <c r="C7" s="36" t="s">
        <v>21</v>
      </c>
      <c r="D7" s="4" t="s">
        <v>22</v>
      </c>
      <c r="E7" s="7">
        <v>0</v>
      </c>
      <c r="F7" s="7">
        <v>121</v>
      </c>
      <c r="G7" s="7">
        <v>121</v>
      </c>
      <c r="H7" s="8">
        <v>0</v>
      </c>
      <c r="I7" s="8">
        <v>1</v>
      </c>
    </row>
    <row r="8" spans="1:9">
      <c r="A8" s="4" t="s">
        <v>23</v>
      </c>
      <c r="B8" s="4" t="s">
        <v>15</v>
      </c>
      <c r="C8" s="5" t="s">
        <v>24</v>
      </c>
      <c r="D8" s="4" t="s">
        <v>22</v>
      </c>
      <c r="E8" s="7">
        <v>0</v>
      </c>
      <c r="F8" s="7">
        <v>69</v>
      </c>
      <c r="G8" s="7">
        <v>69</v>
      </c>
      <c r="H8" s="8">
        <v>0</v>
      </c>
      <c r="I8" s="8">
        <v>1</v>
      </c>
    </row>
    <row r="9" spans="1:9" ht="24">
      <c r="A9" s="32" t="s">
        <v>25</v>
      </c>
      <c r="B9" s="32" t="s">
        <v>15</v>
      </c>
      <c r="C9" s="36" t="s">
        <v>26</v>
      </c>
      <c r="D9" s="4" t="s">
        <v>22</v>
      </c>
      <c r="E9" s="7">
        <v>0</v>
      </c>
      <c r="F9" s="7">
        <v>1</v>
      </c>
      <c r="G9" s="7">
        <v>1</v>
      </c>
      <c r="H9" s="8">
        <v>0</v>
      </c>
      <c r="I9" s="8">
        <v>1</v>
      </c>
    </row>
    <row r="10" spans="1:9">
      <c r="A10" s="5" t="s">
        <v>27</v>
      </c>
      <c r="B10" s="4" t="s">
        <v>15</v>
      </c>
      <c r="C10" s="5" t="s">
        <v>28</v>
      </c>
      <c r="D10" s="4" t="s">
        <v>22</v>
      </c>
      <c r="E10" s="7">
        <v>0</v>
      </c>
      <c r="F10" s="7">
        <v>61</v>
      </c>
      <c r="G10" s="7">
        <v>61</v>
      </c>
      <c r="H10" s="8">
        <v>0</v>
      </c>
      <c r="I10" s="8">
        <v>1</v>
      </c>
    </row>
    <row r="11" spans="1:9">
      <c r="A11" s="32" t="s">
        <v>82</v>
      </c>
      <c r="B11" s="32" t="s">
        <v>15</v>
      </c>
      <c r="C11" s="36" t="s">
        <v>83</v>
      </c>
      <c r="D11" s="4" t="s">
        <v>22</v>
      </c>
      <c r="E11" s="7">
        <v>0</v>
      </c>
      <c r="F11" s="7">
        <v>45</v>
      </c>
      <c r="G11" s="7">
        <v>45</v>
      </c>
      <c r="H11" s="8">
        <v>0</v>
      </c>
      <c r="I11" s="8">
        <v>1</v>
      </c>
    </row>
    <row r="12" spans="1:9">
      <c r="A12" s="5" t="s">
        <v>116</v>
      </c>
      <c r="B12" s="4" t="s">
        <v>15</v>
      </c>
      <c r="C12" s="5" t="s">
        <v>117</v>
      </c>
      <c r="D12" s="4" t="s">
        <v>22</v>
      </c>
      <c r="E12" s="7">
        <v>0</v>
      </c>
      <c r="F12" s="7">
        <v>24</v>
      </c>
      <c r="G12" s="7">
        <v>24</v>
      </c>
      <c r="H12" s="8">
        <v>0</v>
      </c>
      <c r="I12" s="8">
        <v>1</v>
      </c>
    </row>
    <row r="13" spans="1:9">
      <c r="A13" s="32" t="s">
        <v>131</v>
      </c>
      <c r="B13" s="32" t="s">
        <v>15</v>
      </c>
      <c r="C13" s="5" t="s">
        <v>156</v>
      </c>
      <c r="D13" s="4" t="s">
        <v>22</v>
      </c>
      <c r="E13" s="7">
        <v>0</v>
      </c>
      <c r="F13" s="7">
        <v>14</v>
      </c>
      <c r="G13" s="7">
        <v>14</v>
      </c>
      <c r="H13" s="8">
        <v>0</v>
      </c>
      <c r="I13" s="8">
        <v>1</v>
      </c>
    </row>
    <row r="14" spans="1:9" s="9" customFormat="1" ht="24.75" customHeight="1">
      <c r="A14" s="23" t="s">
        <v>144</v>
      </c>
      <c r="B14" s="10"/>
      <c r="C14" s="11"/>
      <c r="D14" s="24" t="s">
        <v>22</v>
      </c>
      <c r="E14" s="12">
        <f>SUBTOTAL(109,E5:E13)</f>
        <v>0</v>
      </c>
      <c r="F14" s="12">
        <f>SUBTOTAL(109,F7:F13)</f>
        <v>335</v>
      </c>
      <c r="G14" s="12">
        <f>SUBTOTAL(109,G7:G13)</f>
        <v>335</v>
      </c>
      <c r="H14" s="22">
        <f>Table_owssvr[[#This Row],[Confidential Page '#]]/Table_owssvr[[#This Row],[Page Total]]</f>
        <v>0</v>
      </c>
      <c r="I14" s="22">
        <f>Table_owssvr[[#This Row],[Non-confidential Page '#]]/Table_owssvr[[#This Row],[Page Total]]</f>
        <v>1</v>
      </c>
    </row>
    <row r="15" spans="1:9">
      <c r="A15" s="32" t="s">
        <v>29</v>
      </c>
      <c r="B15" s="32" t="s">
        <v>15</v>
      </c>
      <c r="C15" s="36" t="s">
        <v>30</v>
      </c>
      <c r="D15" s="4" t="s">
        <v>31</v>
      </c>
      <c r="E15" s="7">
        <v>0</v>
      </c>
      <c r="F15" s="7">
        <v>60</v>
      </c>
      <c r="G15" s="7">
        <v>60</v>
      </c>
      <c r="H15" s="8">
        <v>0</v>
      </c>
      <c r="I15" s="8">
        <v>1</v>
      </c>
    </row>
    <row r="16" spans="1:9">
      <c r="A16" s="5" t="s">
        <v>110</v>
      </c>
      <c r="B16" s="4" t="s">
        <v>15</v>
      </c>
      <c r="C16" s="5" t="s">
        <v>111</v>
      </c>
      <c r="D16" s="4" t="s">
        <v>31</v>
      </c>
      <c r="E16" s="7">
        <v>0</v>
      </c>
      <c r="F16" s="7">
        <v>27</v>
      </c>
      <c r="G16" s="7">
        <v>27</v>
      </c>
      <c r="H16" s="8">
        <v>0</v>
      </c>
      <c r="I16" s="8">
        <v>1</v>
      </c>
    </row>
    <row r="17" spans="1:10" s="9" customFormat="1" ht="24.75" customHeight="1">
      <c r="A17" s="23" t="s">
        <v>144</v>
      </c>
      <c r="B17" s="10"/>
      <c r="C17" s="11"/>
      <c r="D17" s="24" t="s">
        <v>31</v>
      </c>
      <c r="E17" s="12">
        <f>SUBTOTAL(109,E16)</f>
        <v>0</v>
      </c>
      <c r="F17" s="12">
        <f>SUBTOTAL(109,F15:F16)</f>
        <v>87</v>
      </c>
      <c r="G17" s="12">
        <f>SUBTOTAL(109,G15:G16)</f>
        <v>87</v>
      </c>
      <c r="H17" s="22">
        <f>Table_owssvr[[#This Row],[Confidential Page '#]]/Table_owssvr[[#This Row],[Page Total]]</f>
        <v>0</v>
      </c>
      <c r="I17" s="22">
        <f>Table_owssvr[[#This Row],[Non-confidential Page '#]]/Table_owssvr[[#This Row],[Page Total]]</f>
        <v>1</v>
      </c>
    </row>
    <row r="18" spans="1:10">
      <c r="A18" s="33" t="s">
        <v>9</v>
      </c>
      <c r="B18" s="33" t="s">
        <v>11</v>
      </c>
      <c r="C18" s="37" t="s">
        <v>10</v>
      </c>
      <c r="D18" s="4" t="s">
        <v>12</v>
      </c>
      <c r="E18" s="7">
        <v>16</v>
      </c>
      <c r="F18" s="7">
        <v>80</v>
      </c>
      <c r="G18" s="7">
        <v>96</v>
      </c>
      <c r="H18" s="8">
        <v>0.16666666666666699</v>
      </c>
      <c r="I18" s="8">
        <v>0.83333333333333304</v>
      </c>
    </row>
    <row r="19" spans="1:10">
      <c r="A19" s="32" t="s">
        <v>13</v>
      </c>
      <c r="B19" s="32" t="s">
        <v>15</v>
      </c>
      <c r="C19" s="36" t="s">
        <v>14</v>
      </c>
      <c r="D19" s="4" t="s">
        <v>12</v>
      </c>
      <c r="E19" s="7">
        <v>0</v>
      </c>
      <c r="F19" s="7">
        <v>178</v>
      </c>
      <c r="G19" s="7">
        <v>178</v>
      </c>
      <c r="H19" s="8">
        <v>0</v>
      </c>
      <c r="I19" s="8">
        <v>1</v>
      </c>
    </row>
    <row r="20" spans="1:10">
      <c r="A20" s="33" t="s">
        <v>18</v>
      </c>
      <c r="B20" s="33" t="s">
        <v>15</v>
      </c>
      <c r="C20" s="37" t="s">
        <v>19</v>
      </c>
      <c r="D20" s="4" t="s">
        <v>12</v>
      </c>
      <c r="E20" s="7">
        <v>0</v>
      </c>
      <c r="F20" s="7">
        <v>1</v>
      </c>
      <c r="G20" s="7">
        <v>1</v>
      </c>
      <c r="H20" s="8">
        <v>0</v>
      </c>
      <c r="I20" s="8">
        <v>1</v>
      </c>
    </row>
    <row r="21" spans="1:10">
      <c r="A21" s="32" t="s">
        <v>32</v>
      </c>
      <c r="B21" s="32" t="s">
        <v>15</v>
      </c>
      <c r="C21" s="36" t="s">
        <v>33</v>
      </c>
      <c r="D21" s="4" t="s">
        <v>12</v>
      </c>
      <c r="E21" s="7">
        <v>0</v>
      </c>
      <c r="F21" s="7">
        <v>1</v>
      </c>
      <c r="G21" s="7">
        <v>1</v>
      </c>
      <c r="H21" s="8">
        <v>0</v>
      </c>
      <c r="I21" s="8">
        <v>1</v>
      </c>
    </row>
    <row r="22" spans="1:10">
      <c r="A22" s="33" t="s">
        <v>34</v>
      </c>
      <c r="B22" s="33" t="s">
        <v>15</v>
      </c>
      <c r="C22" s="37" t="s">
        <v>35</v>
      </c>
      <c r="D22" s="4" t="s">
        <v>12</v>
      </c>
      <c r="E22" s="7">
        <v>0</v>
      </c>
      <c r="F22" s="7">
        <v>1</v>
      </c>
      <c r="G22" s="7">
        <v>1</v>
      </c>
      <c r="H22" s="8">
        <v>0</v>
      </c>
      <c r="I22" s="8">
        <v>1</v>
      </c>
    </row>
    <row r="23" spans="1:10">
      <c r="A23" s="32" t="s">
        <v>36</v>
      </c>
      <c r="B23" s="32" t="s">
        <v>15</v>
      </c>
      <c r="C23" s="36" t="s">
        <v>37</v>
      </c>
      <c r="D23" s="4" t="s">
        <v>12</v>
      </c>
      <c r="E23" s="7">
        <v>0</v>
      </c>
      <c r="F23" s="7">
        <v>1</v>
      </c>
      <c r="G23" s="7">
        <v>1</v>
      </c>
      <c r="H23" s="8">
        <v>0</v>
      </c>
      <c r="I23" s="8">
        <v>1</v>
      </c>
    </row>
    <row r="24" spans="1:10" ht="14.25">
      <c r="A24" s="33" t="s">
        <v>38</v>
      </c>
      <c r="B24" s="33" t="s">
        <v>15</v>
      </c>
      <c r="C24" s="37" t="s">
        <v>39</v>
      </c>
      <c r="D24" s="4" t="s">
        <v>12</v>
      </c>
      <c r="E24" s="7">
        <v>0</v>
      </c>
      <c r="F24" s="7">
        <v>1</v>
      </c>
      <c r="G24" s="7">
        <v>1</v>
      </c>
      <c r="H24" s="8">
        <v>0</v>
      </c>
      <c r="I24" s="8">
        <v>1</v>
      </c>
      <c r="J24" s="15"/>
    </row>
    <row r="25" spans="1:10">
      <c r="A25" s="32" t="s">
        <v>40</v>
      </c>
      <c r="B25" s="32" t="s">
        <v>15</v>
      </c>
      <c r="C25" s="36" t="s">
        <v>41</v>
      </c>
      <c r="D25" s="4" t="s">
        <v>12</v>
      </c>
      <c r="E25" s="7">
        <v>0</v>
      </c>
      <c r="F25" s="7">
        <v>1</v>
      </c>
      <c r="G25" s="7">
        <v>1</v>
      </c>
      <c r="H25" s="8">
        <v>0</v>
      </c>
      <c r="I25" s="8">
        <v>1</v>
      </c>
    </row>
    <row r="26" spans="1:10">
      <c r="A26" s="33" t="s">
        <v>42</v>
      </c>
      <c r="B26" s="33" t="s">
        <v>15</v>
      </c>
      <c r="C26" s="37" t="s">
        <v>43</v>
      </c>
      <c r="D26" s="4" t="s">
        <v>12</v>
      </c>
      <c r="E26" s="7">
        <v>0</v>
      </c>
      <c r="F26" s="7">
        <v>1</v>
      </c>
      <c r="G26" s="7">
        <v>1</v>
      </c>
      <c r="H26" s="8">
        <v>0</v>
      </c>
      <c r="I26" s="8">
        <v>1</v>
      </c>
    </row>
    <row r="27" spans="1:10">
      <c r="A27" s="32" t="s">
        <v>44</v>
      </c>
      <c r="B27" s="32" t="s">
        <v>15</v>
      </c>
      <c r="C27" s="36" t="s">
        <v>45</v>
      </c>
      <c r="D27" s="4" t="s">
        <v>12</v>
      </c>
      <c r="E27" s="7">
        <v>0</v>
      </c>
      <c r="F27" s="7">
        <v>1</v>
      </c>
      <c r="G27" s="7">
        <v>1</v>
      </c>
      <c r="H27" s="8">
        <v>0</v>
      </c>
      <c r="I27" s="8">
        <v>1</v>
      </c>
    </row>
    <row r="28" spans="1:10">
      <c r="A28" s="33" t="s">
        <v>46</v>
      </c>
      <c r="B28" s="33" t="s">
        <v>15</v>
      </c>
      <c r="C28" s="37" t="s">
        <v>47</v>
      </c>
      <c r="D28" s="4" t="s">
        <v>12</v>
      </c>
      <c r="E28" s="7">
        <v>0</v>
      </c>
      <c r="F28" s="7">
        <v>1</v>
      </c>
      <c r="G28" s="7">
        <v>1</v>
      </c>
      <c r="H28" s="8">
        <v>0</v>
      </c>
      <c r="I28" s="8">
        <v>1</v>
      </c>
    </row>
    <row r="29" spans="1:10">
      <c r="A29" s="32" t="s">
        <v>48</v>
      </c>
      <c r="B29" s="32" t="s">
        <v>15</v>
      </c>
      <c r="C29" s="36" t="s">
        <v>49</v>
      </c>
      <c r="D29" s="4" t="s">
        <v>12</v>
      </c>
      <c r="E29" s="7">
        <v>0</v>
      </c>
      <c r="F29" s="7">
        <v>1</v>
      </c>
      <c r="G29" s="7">
        <v>1</v>
      </c>
      <c r="H29" s="8">
        <v>0</v>
      </c>
      <c r="I29" s="8">
        <v>1</v>
      </c>
    </row>
    <row r="30" spans="1:10">
      <c r="A30" s="33" t="s">
        <v>50</v>
      </c>
      <c r="B30" s="33" t="s">
        <v>15</v>
      </c>
      <c r="C30" s="37" t="s">
        <v>51</v>
      </c>
      <c r="D30" s="4" t="s">
        <v>12</v>
      </c>
      <c r="E30" s="7">
        <v>0</v>
      </c>
      <c r="F30" s="7">
        <v>1</v>
      </c>
      <c r="G30" s="7">
        <v>1</v>
      </c>
      <c r="H30" s="8">
        <v>0</v>
      </c>
      <c r="I30" s="8">
        <v>1</v>
      </c>
    </row>
    <row r="31" spans="1:10">
      <c r="A31" s="32" t="s">
        <v>52</v>
      </c>
      <c r="B31" s="32" t="s">
        <v>15</v>
      </c>
      <c r="C31" s="36" t="s">
        <v>53</v>
      </c>
      <c r="D31" s="4" t="s">
        <v>12</v>
      </c>
      <c r="E31" s="7">
        <v>0</v>
      </c>
      <c r="F31" s="7">
        <v>1</v>
      </c>
      <c r="G31" s="7">
        <v>1</v>
      </c>
      <c r="H31" s="8">
        <v>0</v>
      </c>
      <c r="I31" s="8">
        <v>1</v>
      </c>
    </row>
    <row r="32" spans="1:10">
      <c r="A32" s="33" t="s">
        <v>54</v>
      </c>
      <c r="B32" s="33" t="s">
        <v>15</v>
      </c>
      <c r="C32" s="37" t="s">
        <v>55</v>
      </c>
      <c r="D32" s="4" t="s">
        <v>12</v>
      </c>
      <c r="E32" s="7">
        <v>0</v>
      </c>
      <c r="F32" s="7">
        <v>1</v>
      </c>
      <c r="G32" s="7">
        <v>1</v>
      </c>
      <c r="H32" s="8">
        <v>0</v>
      </c>
      <c r="I32" s="8">
        <v>1</v>
      </c>
    </row>
    <row r="33" spans="1:9">
      <c r="A33" s="32" t="s">
        <v>56</v>
      </c>
      <c r="B33" s="32" t="s">
        <v>15</v>
      </c>
      <c r="C33" s="36" t="s">
        <v>57</v>
      </c>
      <c r="D33" s="4" t="s">
        <v>12</v>
      </c>
      <c r="E33" s="7">
        <v>0</v>
      </c>
      <c r="F33" s="7">
        <v>1</v>
      </c>
      <c r="G33" s="7">
        <v>1</v>
      </c>
      <c r="H33" s="8">
        <v>0</v>
      </c>
      <c r="I33" s="8">
        <v>1</v>
      </c>
    </row>
    <row r="34" spans="1:9">
      <c r="A34" s="33" t="s">
        <v>136</v>
      </c>
      <c r="B34" s="33" t="s">
        <v>15</v>
      </c>
      <c r="C34" s="37" t="s">
        <v>137</v>
      </c>
      <c r="D34" s="4" t="s">
        <v>12</v>
      </c>
      <c r="E34" s="7">
        <v>0</v>
      </c>
      <c r="F34" s="7">
        <v>1</v>
      </c>
      <c r="G34" s="7">
        <v>1</v>
      </c>
      <c r="H34" s="8">
        <v>0</v>
      </c>
      <c r="I34" s="8">
        <v>1</v>
      </c>
    </row>
    <row r="35" spans="1:9">
      <c r="A35" s="32" t="s">
        <v>138</v>
      </c>
      <c r="B35" s="32" t="s">
        <v>15</v>
      </c>
      <c r="C35" s="36" t="s">
        <v>139</v>
      </c>
      <c r="D35" s="4" t="s">
        <v>12</v>
      </c>
      <c r="E35" s="7">
        <v>0</v>
      </c>
      <c r="F35" s="7">
        <v>1</v>
      </c>
      <c r="G35" s="7">
        <v>1</v>
      </c>
      <c r="H35" s="8">
        <v>0</v>
      </c>
      <c r="I35" s="8">
        <v>1</v>
      </c>
    </row>
    <row r="36" spans="1:9">
      <c r="A36" s="33" t="s">
        <v>140</v>
      </c>
      <c r="B36" s="33" t="s">
        <v>15</v>
      </c>
      <c r="C36" s="37" t="s">
        <v>141</v>
      </c>
      <c r="D36" s="4" t="s">
        <v>12</v>
      </c>
      <c r="E36" s="7">
        <v>0</v>
      </c>
      <c r="F36" s="7">
        <v>1</v>
      </c>
      <c r="G36" s="7">
        <v>1</v>
      </c>
      <c r="H36" s="8">
        <v>0</v>
      </c>
      <c r="I36" s="8">
        <v>1</v>
      </c>
    </row>
    <row r="37" spans="1:9">
      <c r="A37" s="32" t="s">
        <v>142</v>
      </c>
      <c r="B37" s="32" t="s">
        <v>15</v>
      </c>
      <c r="C37" s="36" t="s">
        <v>143</v>
      </c>
      <c r="D37" s="4" t="s">
        <v>12</v>
      </c>
      <c r="E37" s="7">
        <v>0</v>
      </c>
      <c r="F37" s="7">
        <v>1</v>
      </c>
      <c r="G37" s="7">
        <v>1</v>
      </c>
      <c r="H37" s="8">
        <v>0</v>
      </c>
      <c r="I37" s="8">
        <v>1</v>
      </c>
    </row>
    <row r="38" spans="1:9" ht="27" customHeight="1">
      <c r="A38" s="23" t="s">
        <v>144</v>
      </c>
      <c r="B38" s="10"/>
      <c r="C38" s="11"/>
      <c r="D38" s="24" t="s">
        <v>12</v>
      </c>
      <c r="E38" s="12">
        <f>SUBTOTAL(109,E18:E37)</f>
        <v>16</v>
      </c>
      <c r="F38" s="12">
        <f>SUBTOTAL(109,F18:F37)</f>
        <v>276</v>
      </c>
      <c r="G38" s="12">
        <f>SUBTOTAL(109,G18:G37)</f>
        <v>292</v>
      </c>
      <c r="H38" s="13">
        <f>Table_owssvr[[#This Row],[Confidential Page '#]]/Table_owssvr[[#This Row],[Page Total]]</f>
        <v>5.4794520547945202E-2</v>
      </c>
      <c r="I38" s="13">
        <f>Table_owssvr[[#This Row],[Non-confidential Page '#]]/Table_owssvr[[#This Row],[Page Total]]</f>
        <v>0.9452054794520548</v>
      </c>
    </row>
    <row r="39" spans="1:9">
      <c r="A39" s="32" t="s">
        <v>118</v>
      </c>
      <c r="B39" s="32" t="s">
        <v>15</v>
      </c>
      <c r="C39" s="36" t="s">
        <v>119</v>
      </c>
      <c r="D39" s="4" t="s">
        <v>120</v>
      </c>
      <c r="E39" s="7">
        <v>0</v>
      </c>
      <c r="F39" s="7">
        <v>1</v>
      </c>
      <c r="G39" s="7">
        <v>1</v>
      </c>
      <c r="H39" s="8">
        <v>0</v>
      </c>
      <c r="I39" s="8">
        <v>1</v>
      </c>
    </row>
    <row r="40" spans="1:9">
      <c r="A40" s="5" t="s">
        <v>121</v>
      </c>
      <c r="B40" s="4" t="s">
        <v>15</v>
      </c>
      <c r="C40" s="5" t="s">
        <v>122</v>
      </c>
      <c r="D40" s="4" t="s">
        <v>120</v>
      </c>
      <c r="E40" s="7">
        <v>0</v>
      </c>
      <c r="F40" s="7">
        <v>1</v>
      </c>
      <c r="G40" s="7">
        <v>1</v>
      </c>
      <c r="H40" s="8">
        <v>0</v>
      </c>
      <c r="I40" s="8">
        <v>1</v>
      </c>
    </row>
    <row r="41" spans="1:9" ht="27" customHeight="1">
      <c r="A41" s="23" t="s">
        <v>144</v>
      </c>
      <c r="B41" s="10"/>
      <c r="C41" s="11"/>
      <c r="D41" s="24" t="s">
        <v>120</v>
      </c>
      <c r="E41" s="12">
        <f>SUBTOTAL(109,E21:E40)</f>
        <v>0</v>
      </c>
      <c r="F41" s="12">
        <f>SUBTOTAL(109,F39:F40)</f>
        <v>2</v>
      </c>
      <c r="G41" s="12">
        <f>SUBTOTAL(109,G39:G40)</f>
        <v>2</v>
      </c>
      <c r="H41" s="13">
        <f>Table_owssvr[[#This Row],[Confidential Page '#]]/Table_owssvr[[#This Row],[Page Total]]</f>
        <v>0</v>
      </c>
      <c r="I41" s="13">
        <f>Table_owssvr[[#This Row],[Non-confidential Page '#]]/Table_owssvr[[#This Row],[Page Total]]</f>
        <v>1</v>
      </c>
    </row>
    <row r="42" spans="1:9">
      <c r="A42" s="5" t="s">
        <v>58</v>
      </c>
      <c r="B42" s="4" t="s">
        <v>15</v>
      </c>
      <c r="C42" s="5" t="s">
        <v>59</v>
      </c>
      <c r="D42" s="4" t="s">
        <v>60</v>
      </c>
      <c r="E42" s="7">
        <v>0</v>
      </c>
      <c r="F42" s="7">
        <v>12</v>
      </c>
      <c r="G42" s="7">
        <v>12</v>
      </c>
      <c r="H42" s="8">
        <v>0</v>
      </c>
      <c r="I42" s="8">
        <v>1</v>
      </c>
    </row>
    <row r="43" spans="1:9">
      <c r="A43" s="32" t="s">
        <v>61</v>
      </c>
      <c r="B43" s="32" t="s">
        <v>11</v>
      </c>
      <c r="C43" s="36" t="s">
        <v>62</v>
      </c>
      <c r="D43" s="4" t="s">
        <v>60</v>
      </c>
      <c r="E43" s="7">
        <v>0</v>
      </c>
      <c r="F43" s="7">
        <v>27</v>
      </c>
      <c r="G43" s="7">
        <v>27</v>
      </c>
      <c r="H43" s="8">
        <v>0</v>
      </c>
      <c r="I43" s="8">
        <v>1</v>
      </c>
    </row>
    <row r="44" spans="1:9">
      <c r="A44" s="5" t="s">
        <v>63</v>
      </c>
      <c r="B44" s="4" t="s">
        <v>15</v>
      </c>
      <c r="C44" s="5" t="s">
        <v>64</v>
      </c>
      <c r="D44" s="4" t="s">
        <v>60</v>
      </c>
      <c r="E44" s="7">
        <v>0</v>
      </c>
      <c r="F44" s="7">
        <v>13</v>
      </c>
      <c r="G44" s="7">
        <v>13</v>
      </c>
      <c r="H44" s="8">
        <v>0</v>
      </c>
      <c r="I44" s="8">
        <v>1</v>
      </c>
    </row>
    <row r="45" spans="1:9">
      <c r="A45" s="32" t="s">
        <v>65</v>
      </c>
      <c r="B45" s="32" t="s">
        <v>15</v>
      </c>
      <c r="C45" s="36" t="s">
        <v>66</v>
      </c>
      <c r="D45" s="4" t="s">
        <v>60</v>
      </c>
      <c r="E45" s="7">
        <v>0</v>
      </c>
      <c r="F45" s="7">
        <v>10</v>
      </c>
      <c r="G45" s="7">
        <v>10</v>
      </c>
      <c r="H45" s="8">
        <v>0</v>
      </c>
      <c r="I45" s="8">
        <v>1</v>
      </c>
    </row>
    <row r="46" spans="1:9">
      <c r="A46" s="5" t="s">
        <v>67</v>
      </c>
      <c r="B46" s="4" t="s">
        <v>15</v>
      </c>
      <c r="C46" s="5" t="s">
        <v>68</v>
      </c>
      <c r="D46" s="4" t="s">
        <v>60</v>
      </c>
      <c r="E46" s="7">
        <v>0</v>
      </c>
      <c r="F46" s="7">
        <v>9</v>
      </c>
      <c r="G46" s="7">
        <v>9</v>
      </c>
      <c r="H46" s="8">
        <v>0</v>
      </c>
      <c r="I46" s="8">
        <v>1</v>
      </c>
    </row>
    <row r="47" spans="1:9">
      <c r="A47" s="32" t="s">
        <v>69</v>
      </c>
      <c r="B47" s="32" t="s">
        <v>15</v>
      </c>
      <c r="C47" s="36" t="s">
        <v>70</v>
      </c>
      <c r="D47" s="4" t="s">
        <v>60</v>
      </c>
      <c r="E47" s="7">
        <v>0</v>
      </c>
      <c r="F47" s="7">
        <v>9</v>
      </c>
      <c r="G47" s="7">
        <v>9</v>
      </c>
      <c r="H47" s="8">
        <v>0</v>
      </c>
      <c r="I47" s="8">
        <v>1</v>
      </c>
    </row>
    <row r="48" spans="1:9">
      <c r="A48" s="5" t="s">
        <v>71</v>
      </c>
      <c r="B48" s="4" t="s">
        <v>15</v>
      </c>
      <c r="C48" s="5" t="s">
        <v>72</v>
      </c>
      <c r="D48" s="4" t="s">
        <v>60</v>
      </c>
      <c r="E48" s="7">
        <v>0</v>
      </c>
      <c r="F48" s="7">
        <v>8</v>
      </c>
      <c r="G48" s="7">
        <v>8</v>
      </c>
      <c r="H48" s="8">
        <v>0</v>
      </c>
      <c r="I48" s="8">
        <v>1</v>
      </c>
    </row>
    <row r="49" spans="1:9">
      <c r="A49" s="32" t="s">
        <v>73</v>
      </c>
      <c r="B49" s="32" t="s">
        <v>15</v>
      </c>
      <c r="C49" s="36" t="s">
        <v>74</v>
      </c>
      <c r="D49" s="4" t="s">
        <v>60</v>
      </c>
      <c r="E49" s="7">
        <v>0</v>
      </c>
      <c r="F49" s="7">
        <v>10</v>
      </c>
      <c r="G49" s="7">
        <v>10</v>
      </c>
      <c r="H49" s="8">
        <v>0</v>
      </c>
      <c r="I49" s="8">
        <v>1</v>
      </c>
    </row>
    <row r="50" spans="1:9">
      <c r="A50" s="5" t="s">
        <v>75</v>
      </c>
      <c r="B50" s="4" t="s">
        <v>15</v>
      </c>
      <c r="C50" s="5" t="s">
        <v>76</v>
      </c>
      <c r="D50" s="4" t="s">
        <v>60</v>
      </c>
      <c r="E50" s="7">
        <v>0</v>
      </c>
      <c r="F50" s="7">
        <v>14</v>
      </c>
      <c r="G50" s="7">
        <v>14</v>
      </c>
      <c r="H50" s="8">
        <v>0</v>
      </c>
      <c r="I50" s="8">
        <v>1</v>
      </c>
    </row>
    <row r="51" spans="1:9">
      <c r="A51" s="32" t="s">
        <v>77</v>
      </c>
      <c r="B51" s="32" t="s">
        <v>15</v>
      </c>
      <c r="C51" s="36" t="s">
        <v>78</v>
      </c>
      <c r="D51" s="4" t="s">
        <v>60</v>
      </c>
      <c r="E51" s="7">
        <v>0</v>
      </c>
      <c r="F51" s="7">
        <v>9</v>
      </c>
      <c r="G51" s="7">
        <v>9</v>
      </c>
      <c r="H51" s="8">
        <v>0</v>
      </c>
      <c r="I51" s="8">
        <v>1</v>
      </c>
    </row>
    <row r="52" spans="1:9">
      <c r="A52" s="5" t="s">
        <v>90</v>
      </c>
      <c r="B52" s="4" t="s">
        <v>15</v>
      </c>
      <c r="C52" s="5" t="s">
        <v>91</v>
      </c>
      <c r="D52" s="4" t="s">
        <v>60</v>
      </c>
      <c r="E52" s="7">
        <v>0</v>
      </c>
      <c r="F52" s="7">
        <v>14</v>
      </c>
      <c r="G52" s="7">
        <v>14</v>
      </c>
      <c r="H52" s="8">
        <v>0</v>
      </c>
      <c r="I52" s="8">
        <v>1</v>
      </c>
    </row>
    <row r="53" spans="1:9">
      <c r="A53" s="32" t="s">
        <v>92</v>
      </c>
      <c r="B53" s="32" t="s">
        <v>15</v>
      </c>
      <c r="C53" s="36" t="s">
        <v>93</v>
      </c>
      <c r="D53" s="4" t="s">
        <v>60</v>
      </c>
      <c r="E53" s="7">
        <v>0</v>
      </c>
      <c r="F53" s="7">
        <v>14</v>
      </c>
      <c r="G53" s="7">
        <v>14</v>
      </c>
      <c r="H53" s="8">
        <v>0</v>
      </c>
      <c r="I53" s="8">
        <v>1</v>
      </c>
    </row>
    <row r="54" spans="1:9">
      <c r="A54" s="5" t="s">
        <v>94</v>
      </c>
      <c r="B54" s="4" t="s">
        <v>15</v>
      </c>
      <c r="C54" s="5" t="s">
        <v>95</v>
      </c>
      <c r="D54" s="4" t="s">
        <v>60</v>
      </c>
      <c r="E54" s="7">
        <v>0</v>
      </c>
      <c r="F54" s="7">
        <v>11</v>
      </c>
      <c r="G54" s="7">
        <v>11</v>
      </c>
      <c r="H54" s="8">
        <v>0</v>
      </c>
      <c r="I54" s="8">
        <v>1</v>
      </c>
    </row>
    <row r="55" spans="1:9">
      <c r="A55" s="32" t="s">
        <v>96</v>
      </c>
      <c r="B55" s="32" t="s">
        <v>15</v>
      </c>
      <c r="C55" s="36" t="s">
        <v>97</v>
      </c>
      <c r="D55" s="4" t="s">
        <v>60</v>
      </c>
      <c r="E55" s="7">
        <v>0</v>
      </c>
      <c r="F55" s="7">
        <v>11</v>
      </c>
      <c r="G55" s="7">
        <v>11</v>
      </c>
      <c r="H55" s="8">
        <v>0</v>
      </c>
      <c r="I55" s="8">
        <v>1</v>
      </c>
    </row>
    <row r="56" spans="1:9">
      <c r="A56" s="5" t="s">
        <v>98</v>
      </c>
      <c r="B56" s="4" t="s">
        <v>15</v>
      </c>
      <c r="C56" s="5" t="s">
        <v>99</v>
      </c>
      <c r="D56" s="4" t="s">
        <v>60</v>
      </c>
      <c r="E56" s="7">
        <v>0</v>
      </c>
      <c r="F56" s="7">
        <v>9</v>
      </c>
      <c r="G56" s="7">
        <v>9</v>
      </c>
      <c r="H56" s="8">
        <v>0</v>
      </c>
      <c r="I56" s="8">
        <v>1</v>
      </c>
    </row>
    <row r="57" spans="1:9">
      <c r="A57" s="32" t="s">
        <v>100</v>
      </c>
      <c r="B57" s="32" t="s">
        <v>15</v>
      </c>
      <c r="C57" s="36" t="s">
        <v>101</v>
      </c>
      <c r="D57" s="4" t="s">
        <v>60</v>
      </c>
      <c r="E57" s="7">
        <v>0</v>
      </c>
      <c r="F57" s="7">
        <v>13</v>
      </c>
      <c r="G57" s="7">
        <v>13</v>
      </c>
      <c r="H57" s="8">
        <v>0</v>
      </c>
      <c r="I57" s="8">
        <v>1</v>
      </c>
    </row>
    <row r="58" spans="1:9">
      <c r="A58" s="5" t="s">
        <v>102</v>
      </c>
      <c r="B58" s="4" t="s">
        <v>15</v>
      </c>
      <c r="C58" s="5" t="s">
        <v>103</v>
      </c>
      <c r="D58" s="4" t="s">
        <v>60</v>
      </c>
      <c r="E58" s="7">
        <v>0</v>
      </c>
      <c r="F58" s="7">
        <v>13</v>
      </c>
      <c r="G58" s="7">
        <v>13</v>
      </c>
      <c r="H58" s="8">
        <v>0</v>
      </c>
      <c r="I58" s="8">
        <v>1</v>
      </c>
    </row>
    <row r="59" spans="1:9">
      <c r="A59" s="32" t="s">
        <v>104</v>
      </c>
      <c r="B59" s="32" t="s">
        <v>15</v>
      </c>
      <c r="C59" s="36" t="s">
        <v>105</v>
      </c>
      <c r="D59" s="4" t="s">
        <v>60</v>
      </c>
      <c r="E59" s="7">
        <v>0</v>
      </c>
      <c r="F59" s="7">
        <v>11</v>
      </c>
      <c r="G59" s="7">
        <v>11</v>
      </c>
      <c r="H59" s="8">
        <v>0</v>
      </c>
      <c r="I59" s="8">
        <v>1</v>
      </c>
    </row>
    <row r="60" spans="1:9">
      <c r="A60" s="5" t="s">
        <v>106</v>
      </c>
      <c r="B60" s="4" t="s">
        <v>15</v>
      </c>
      <c r="C60" s="5" t="s">
        <v>107</v>
      </c>
      <c r="D60" s="4" t="s">
        <v>60</v>
      </c>
      <c r="E60" s="7">
        <v>0</v>
      </c>
      <c r="F60" s="7">
        <v>7</v>
      </c>
      <c r="G60" s="7">
        <v>7</v>
      </c>
      <c r="H60" s="8">
        <v>0</v>
      </c>
      <c r="I60" s="8">
        <v>1</v>
      </c>
    </row>
    <row r="61" spans="1:9">
      <c r="A61" s="32" t="s">
        <v>108</v>
      </c>
      <c r="B61" s="32" t="s">
        <v>15</v>
      </c>
      <c r="C61" s="36" t="s">
        <v>109</v>
      </c>
      <c r="D61" s="4" t="s">
        <v>60</v>
      </c>
      <c r="E61" s="7">
        <v>0</v>
      </c>
      <c r="F61" s="7">
        <v>10</v>
      </c>
      <c r="G61" s="7">
        <v>10</v>
      </c>
      <c r="H61" s="8">
        <v>0</v>
      </c>
      <c r="I61" s="8">
        <v>1</v>
      </c>
    </row>
    <row r="62" spans="1:9">
      <c r="A62" s="5" t="s">
        <v>112</v>
      </c>
      <c r="B62" s="4" t="s">
        <v>11</v>
      </c>
      <c r="C62" s="5" t="s">
        <v>113</v>
      </c>
      <c r="D62" s="4" t="s">
        <v>60</v>
      </c>
      <c r="E62" s="7">
        <v>5</v>
      </c>
      <c r="F62" s="7">
        <v>12</v>
      </c>
      <c r="G62" s="7">
        <v>17</v>
      </c>
      <c r="H62" s="8">
        <v>0.29411764705882398</v>
      </c>
      <c r="I62" s="8">
        <v>0.70588235294117696</v>
      </c>
    </row>
    <row r="63" spans="1:9">
      <c r="A63" s="32" t="s">
        <v>114</v>
      </c>
      <c r="B63" s="32" t="s">
        <v>15</v>
      </c>
      <c r="C63" s="36" t="s">
        <v>115</v>
      </c>
      <c r="D63" s="4" t="s">
        <v>60</v>
      </c>
      <c r="E63" s="7">
        <v>0</v>
      </c>
      <c r="F63" s="7">
        <v>9</v>
      </c>
      <c r="G63" s="7">
        <v>9</v>
      </c>
      <c r="H63" s="8">
        <v>0</v>
      </c>
      <c r="I63" s="8">
        <v>1</v>
      </c>
    </row>
    <row r="64" spans="1:9">
      <c r="A64" s="5" t="s">
        <v>123</v>
      </c>
      <c r="B64" s="4" t="s">
        <v>15</v>
      </c>
      <c r="C64" s="5" t="s">
        <v>124</v>
      </c>
      <c r="D64" s="4" t="s">
        <v>60</v>
      </c>
      <c r="E64" s="7">
        <v>0</v>
      </c>
      <c r="F64" s="7">
        <v>12</v>
      </c>
      <c r="G64" s="7">
        <v>12</v>
      </c>
      <c r="H64" s="8">
        <v>0</v>
      </c>
      <c r="I64" s="8">
        <v>1</v>
      </c>
    </row>
    <row r="65" spans="1:9">
      <c r="A65" s="32" t="s">
        <v>125</v>
      </c>
      <c r="B65" s="32" t="s">
        <v>15</v>
      </c>
      <c r="C65" s="36" t="s">
        <v>126</v>
      </c>
      <c r="D65" s="4" t="s">
        <v>60</v>
      </c>
      <c r="E65" s="14">
        <v>0</v>
      </c>
      <c r="F65" s="7">
        <v>9</v>
      </c>
      <c r="G65" s="7">
        <v>9</v>
      </c>
      <c r="H65" s="8">
        <v>0</v>
      </c>
      <c r="I65" s="8">
        <v>1</v>
      </c>
    </row>
    <row r="66" spans="1:9">
      <c r="A66" s="5" t="s">
        <v>127</v>
      </c>
      <c r="B66" s="4" t="s">
        <v>15</v>
      </c>
      <c r="C66" s="5" t="s">
        <v>128</v>
      </c>
      <c r="D66" s="4" t="s">
        <v>60</v>
      </c>
      <c r="E66" s="35">
        <v>0</v>
      </c>
      <c r="F66" s="7">
        <v>11</v>
      </c>
      <c r="G66" s="7">
        <v>11</v>
      </c>
      <c r="H66" s="8">
        <v>0</v>
      </c>
      <c r="I66" s="8">
        <v>1</v>
      </c>
    </row>
    <row r="67" spans="1:9">
      <c r="A67" s="32" t="s">
        <v>129</v>
      </c>
      <c r="B67" s="32" t="s">
        <v>15</v>
      </c>
      <c r="C67" s="36" t="s">
        <v>130</v>
      </c>
      <c r="D67" s="4" t="s">
        <v>60</v>
      </c>
      <c r="E67" s="7">
        <v>0</v>
      </c>
      <c r="F67" s="7">
        <v>11</v>
      </c>
      <c r="G67" s="7">
        <v>11</v>
      </c>
      <c r="H67" s="8">
        <v>0</v>
      </c>
      <c r="I67" s="8">
        <v>1</v>
      </c>
    </row>
    <row r="68" spans="1:9" ht="34.5" customHeight="1">
      <c r="A68" s="23" t="s">
        <v>144</v>
      </c>
      <c r="B68" s="10"/>
      <c r="C68" s="11"/>
      <c r="D68" s="24" t="s">
        <v>60</v>
      </c>
      <c r="E68" s="12">
        <f>SUBTOTAL(109,E42:E67)</f>
        <v>5</v>
      </c>
      <c r="F68" s="12">
        <f>SUBTOTAL(109,F42:F67)</f>
        <v>298</v>
      </c>
      <c r="G68" s="12">
        <f>SUBTOTAL(109,G42:G67)</f>
        <v>303</v>
      </c>
      <c r="H68" s="13">
        <f>Table_owssvr[[#This Row],[Confidential Page '#]]/Table_owssvr[[#This Row],[Page Total]]</f>
        <v>1.65016501650165E-2</v>
      </c>
      <c r="I68" s="13">
        <f>Table_owssvr[[#This Row],[Non-confidential Page '#]]/Table_owssvr[[#This Row],[Page Total]]</f>
        <v>0.98349834983498352</v>
      </c>
    </row>
    <row r="69" spans="1:9">
      <c r="A69" s="32" t="s">
        <v>79</v>
      </c>
      <c r="B69" s="32" t="s">
        <v>15</v>
      </c>
      <c r="C69" s="36" t="s">
        <v>80</v>
      </c>
      <c r="D69" s="4" t="s">
        <v>81</v>
      </c>
      <c r="E69" s="7">
        <v>0</v>
      </c>
      <c r="F69" s="7">
        <v>32</v>
      </c>
      <c r="G69" s="7">
        <v>32</v>
      </c>
      <c r="H69" s="8">
        <v>0</v>
      </c>
      <c r="I69" s="8">
        <v>1</v>
      </c>
    </row>
    <row r="70" spans="1:9">
      <c r="A70" s="5" t="s">
        <v>84</v>
      </c>
      <c r="B70" s="4" t="s">
        <v>15</v>
      </c>
      <c r="C70" s="5" t="s">
        <v>85</v>
      </c>
      <c r="D70" s="4" t="s">
        <v>81</v>
      </c>
      <c r="E70" s="7">
        <v>0</v>
      </c>
      <c r="F70" s="7">
        <v>12</v>
      </c>
      <c r="G70" s="7">
        <v>12</v>
      </c>
      <c r="H70" s="8">
        <v>0</v>
      </c>
      <c r="I70" s="8">
        <v>1</v>
      </c>
    </row>
    <row r="71" spans="1:9" ht="24.75" customHeight="1">
      <c r="A71" s="23" t="s">
        <v>144</v>
      </c>
      <c r="B71" s="10"/>
      <c r="C71" s="11"/>
      <c r="D71" s="24" t="s">
        <v>81</v>
      </c>
      <c r="E71" s="12">
        <f>SUBTOTAL(109,E70)</f>
        <v>0</v>
      </c>
      <c r="F71" s="12">
        <f>SUBTOTAL(109,F69:F70)</f>
        <v>44</v>
      </c>
      <c r="G71" s="12">
        <f>SUBTOTAL(109,G69:G70)</f>
        <v>44</v>
      </c>
      <c r="H71" s="13">
        <f>Table_owssvr[[#This Row],[Confidential Page '#]]/Table_owssvr[[#This Row],[Page Total]]</f>
        <v>0</v>
      </c>
      <c r="I71" s="13">
        <f>Table_owssvr[[#This Row],[Non-confidential Page '#]]/Table_owssvr[[#This Row],[Page Total]]</f>
        <v>1</v>
      </c>
    </row>
    <row r="72" spans="1:9">
      <c r="A72" s="5" t="s">
        <v>86</v>
      </c>
      <c r="B72" s="4" t="s">
        <v>15</v>
      </c>
      <c r="C72" s="5" t="s">
        <v>87</v>
      </c>
      <c r="D72" s="4" t="s">
        <v>146</v>
      </c>
      <c r="E72" s="14">
        <v>0</v>
      </c>
      <c r="F72" s="14">
        <v>20</v>
      </c>
      <c r="G72" s="14">
        <v>20</v>
      </c>
      <c r="H72" s="16">
        <v>0</v>
      </c>
      <c r="I72" s="16">
        <v>1</v>
      </c>
    </row>
    <row r="73" spans="1:9">
      <c r="A73" s="32" t="s">
        <v>88</v>
      </c>
      <c r="B73" s="32" t="s">
        <v>15</v>
      </c>
      <c r="C73" s="36" t="s">
        <v>89</v>
      </c>
      <c r="D73" s="4" t="s">
        <v>146</v>
      </c>
      <c r="E73" s="7">
        <v>0</v>
      </c>
      <c r="F73" s="7">
        <v>16</v>
      </c>
      <c r="G73" s="7">
        <v>16</v>
      </c>
      <c r="H73" s="8">
        <v>0</v>
      </c>
      <c r="I73" s="8">
        <v>1</v>
      </c>
    </row>
    <row r="74" spans="1:9">
      <c r="A74" s="5" t="s">
        <v>132</v>
      </c>
      <c r="B74" s="4" t="s">
        <v>15</v>
      </c>
      <c r="C74" s="5" t="s">
        <v>133</v>
      </c>
      <c r="D74" s="4" t="s">
        <v>146</v>
      </c>
      <c r="E74" s="7">
        <v>0</v>
      </c>
      <c r="F74" s="7">
        <v>2</v>
      </c>
      <c r="G74" s="7">
        <v>2</v>
      </c>
      <c r="H74" s="8">
        <v>0</v>
      </c>
      <c r="I74" s="8">
        <v>1</v>
      </c>
    </row>
    <row r="75" spans="1:9">
      <c r="A75" s="32" t="s">
        <v>134</v>
      </c>
      <c r="B75" s="32" t="s">
        <v>15</v>
      </c>
      <c r="C75" s="36" t="s">
        <v>135</v>
      </c>
      <c r="D75" s="4" t="s">
        <v>146</v>
      </c>
      <c r="E75" s="7">
        <v>0</v>
      </c>
      <c r="F75" s="7">
        <v>32</v>
      </c>
      <c r="G75" s="7">
        <v>32</v>
      </c>
      <c r="H75" s="8">
        <v>0</v>
      </c>
      <c r="I75" s="8">
        <v>1</v>
      </c>
    </row>
    <row r="76" spans="1:9" ht="26.25" customHeight="1">
      <c r="A76" s="23" t="s">
        <v>144</v>
      </c>
      <c r="B76" s="10"/>
      <c r="C76" s="11"/>
      <c r="D76" s="24" t="s">
        <v>146</v>
      </c>
      <c r="E76" s="12">
        <f>SUBTOTAL(109,E75)</f>
        <v>0</v>
      </c>
      <c r="F76" s="12">
        <f>SUBTOTAL(109,F72:F75)</f>
        <v>70</v>
      </c>
      <c r="G76" s="12">
        <f>SUBTOTAL(109,G72:G75)</f>
        <v>70</v>
      </c>
      <c r="H76" s="13">
        <f>Table_owssvr[[#This Row],[Confidential Page '#]]/Table_owssvr[[#This Row],[Page Total]]</f>
        <v>0</v>
      </c>
      <c r="I76" s="13">
        <f>Table_owssvr[[#This Row],[Non-confidential Page '#]]/Table_owssvr[[#This Row],[Page Total]]</f>
        <v>1</v>
      </c>
    </row>
    <row r="77" spans="1:9" ht="15.75" customHeight="1" thickBot="1">
      <c r="A77" s="34"/>
      <c r="B77" s="34"/>
      <c r="C77" s="34"/>
      <c r="D77" s="26"/>
      <c r="E77" s="26"/>
      <c r="F77" s="26"/>
      <c r="G77" s="26"/>
      <c r="H77" s="26"/>
      <c r="I77" s="26"/>
    </row>
    <row r="78" spans="1:9" ht="21" customHeight="1" thickTop="1">
      <c r="A78" s="27" t="s">
        <v>145</v>
      </c>
      <c r="B78" s="27"/>
      <c r="C78" s="38"/>
      <c r="D78" s="39"/>
      <c r="E78" s="40">
        <f>E6+E14+E17+E38+E41+E68+E71+E76</f>
        <v>21</v>
      </c>
      <c r="F78" s="45">
        <f>F4+F6+F14+F17+F38+F41+F68+F71+F76</f>
        <v>1273</v>
      </c>
      <c r="G78" s="45">
        <f>G4+G6+G14+G17+G38+G41+G68+G71+G76</f>
        <v>1294</v>
      </c>
      <c r="H78" s="41">
        <f>E78/G78</f>
        <v>1.6228748068006182E-2</v>
      </c>
      <c r="I78" s="41">
        <f>F78/G78</f>
        <v>0.98377125193199377</v>
      </c>
    </row>
    <row r="83" spans="3:5" ht="15.75">
      <c r="C83" s="47"/>
      <c r="D83" s="47"/>
      <c r="E83" s="47"/>
    </row>
    <row r="84" spans="3:5" ht="15">
      <c r="C84" s="28"/>
      <c r="D84" s="29"/>
      <c r="E84" s="30"/>
    </row>
    <row r="85" spans="3:5">
      <c r="C85" s="28"/>
      <c r="D85" s="31"/>
      <c r="E85" s="30"/>
    </row>
    <row r="86" spans="3:5">
      <c r="C86" s="28"/>
      <c r="D86" s="31"/>
      <c r="E86" s="30"/>
    </row>
    <row r="87" spans="3:5">
      <c r="C87" s="28"/>
      <c r="D87" s="31"/>
      <c r="E87" s="30"/>
    </row>
  </sheetData>
  <mergeCells count="2">
    <mergeCell ref="C83:E83"/>
    <mergeCell ref="A1:I1"/>
  </mergeCells>
  <pageMargins left="0.7" right="0.7" top="0.75" bottom="0.75" header="0.3" footer="0.3"/>
  <pageSetup paperSize="8" orientation="landscape" horizontalDpi="1200" verticalDpi="12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/>
    <Synchronization>Asynchronous</Synchronization>
    <Type>10003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3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Asynchronous</Synchronization>
    <Type>10009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9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Asynchronous</Synchronization>
    <Type>10103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Synchronous</Synchronization>
    <Type>102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Asynchronous</Synchronization>
    <Type>10105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Synchronous</Synchronization>
    <Type>105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Asynchronous</Synchronization>
    <Type>10002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2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Reset 19 Document" ma:contentTypeID="0x01010001E02CCC3410964E993CCD35D068A93E020400378700D30144544DA87782544FA0723C" ma:contentTypeVersion="13" ma:contentTypeDescription="" ma:contentTypeScope="" ma:versionID="f5f258a2ea043eb74a501fb0636d2d9c">
  <xsd:schema xmlns:xsd="http://www.w3.org/2001/XMLSchema" xmlns:xs="http://www.w3.org/2001/XMLSchema" xmlns:p="http://schemas.microsoft.com/office/2006/metadata/properties" xmlns:ns2="8f493e50-f4fa-4672-bec5-6587e791f720" xmlns:ns3="http://schemas.microsoft.com/sharepoint/v4" targetNamespace="http://schemas.microsoft.com/office/2006/metadata/properties" ma:root="true" ma:fieldsID="c9790a452ef984e9881bb84b7ee77ddf" ns2:_="" ns3:_="">
    <xsd:import namespace="8f493e50-f4fa-4672-bec5-6587e791f720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Record_x0020_Number" minOccurs="0"/>
                <xsd:element ref="ns2:m5487619c60d4cdf829961d62f0a4c8b" minOccurs="0"/>
                <xsd:element ref="ns2:TaxCatchAll" minOccurs="0"/>
                <xsd:element ref="ns2:TaxCatchAllLabel" minOccurs="0"/>
                <xsd:element ref="ns2:de1a554c53354888900e11ba3ff10e9e" minOccurs="0"/>
                <xsd:element ref="ns2:d515513357cb4f278bf18cadf524fc2b" minOccurs="0"/>
                <xsd:element ref="ns2:Confidential1" minOccurs="0"/>
                <xsd:element ref="ns2:Business_x0020_Groups" minOccurs="0"/>
                <xsd:element ref="ns3:IconOverlay" minOccurs="0"/>
                <xsd:element ref="ns2:Attachment_x0020_Category" minOccurs="0"/>
                <xsd:element ref="ns2:Attachment_x0020_ID" minOccurs="0"/>
                <xsd:element ref="ns2:Document_x0020_Category" minOccurs="0"/>
                <xsd:element ref="ns2:Published_x0020_Externall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493e50-f4fa-4672-bec5-6587e791f720" elementFormDefault="qualified">
    <xsd:import namespace="http://schemas.microsoft.com/office/2006/documentManagement/types"/>
    <xsd:import namespace="http://schemas.microsoft.com/office/infopath/2007/PartnerControls"/>
    <xsd:element name="Record_x0020_Number" ma:index="2" nillable="true" ma:displayName="Record Number" ma:internalName="Record_x0020_Number">
      <xsd:simpleType>
        <xsd:restriction base="dms:Text">
          <xsd:maxLength value="255"/>
        </xsd:restriction>
      </xsd:simpleType>
    </xsd:element>
    <xsd:element name="m5487619c60d4cdf829961d62f0a4c8b" ma:index="9" nillable="true" ma:taxonomy="true" ma:internalName="m5487619c60d4cdf829961d62f0a4c8b" ma:taxonomyFieldName="Determination_x0020_Activity" ma:displayName="Determination Activity" ma:default="16;#Revenue Proposal|f3980111-814c-44b7-9aa4-fe076fe6d80d" ma:fieldId="{65487619-c60d-4cdf-8299-61d62f0a4c8b}" ma:sspId="ad4ba584-9f2e-4c1f-a403-05b05b3bfc09" ma:termSetId="ef65c028-b485-4826-ace0-e6ca04857ea0" ma:anchorId="8c5389de-5c03-4935-a18a-40ceada24933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description="" ma:hidden="true" ma:list="{3910154b-12ea-4dcd-bebd-7986f904c7cd}" ma:internalName="TaxCatchAll" ma:showField="CatchAllData" ma:web="8f493e50-f4fa-4672-bec5-6587e791f7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description="" ma:hidden="true" ma:list="{3910154b-12ea-4dcd-bebd-7986f904c7cd}" ma:internalName="TaxCatchAllLabel" ma:readOnly="true" ma:showField="CatchAllDataLabel" ma:web="8f493e50-f4fa-4672-bec5-6587e791f7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e1a554c53354888900e11ba3ff10e9e" ma:index="13" nillable="true" ma:taxonomy="true" ma:internalName="de1a554c53354888900e11ba3ff10e9e" ma:taxonomyFieldName="Determination_x0020_Category" ma:displayName="Determination Category" ma:default="55;#Supporting Documentation|54f61c4a-23b8-4acc-b5f4-9c145a97108c" ma:fieldId="{de1a554c-5335-4888-900e-11ba3ff10e9e}" ma:sspId="ad4ba584-9f2e-4c1f-a403-05b05b3bfc09" ma:termSetId="ef65c028-b485-4826-ace0-e6ca04857ea0" ma:anchorId="ef143162-b2b2-4c33-83f2-f70325f64e16" ma:open="false" ma:isKeyword="false">
      <xsd:complexType>
        <xsd:sequence>
          <xsd:element ref="pc:Terms" minOccurs="0" maxOccurs="1"/>
        </xsd:sequence>
      </xsd:complexType>
    </xsd:element>
    <xsd:element name="d515513357cb4f278bf18cadf524fc2b" ma:index="15" nillable="true" ma:taxonomy="true" ma:internalName="d515513357cb4f278bf18cadf524fc2b" ma:taxonomyFieldName="Network" ma:displayName="Network" ma:default="" ma:fieldId="{d5155133-57cb-4f27-8bf1-8cadf524fc2b}" ma:sspId="ad4ba584-9f2e-4c1f-a403-05b05b3bfc09" ma:termSetId="ef65c028-b485-4826-ace0-e6ca04857ea0" ma:anchorId="2d6cdb2a-e191-4ee3-a7c5-b46afdb155e4" ma:open="false" ma:isKeyword="false">
      <xsd:complexType>
        <xsd:sequence>
          <xsd:element ref="pc:Terms" minOccurs="0" maxOccurs="1"/>
        </xsd:sequence>
      </xsd:complexType>
    </xsd:element>
    <xsd:element name="Confidential1" ma:index="17" nillable="true" ma:displayName="Confidential" ma:default="No" ma:format="RadioButtons" ma:internalName="Confidential1">
      <xsd:simpleType>
        <xsd:restriction base="dms:Choice">
          <xsd:enumeration value="Yes"/>
          <xsd:enumeration value="No"/>
        </xsd:restriction>
      </xsd:simpleType>
    </xsd:element>
    <xsd:element name="Business_x0020_Groups" ma:index="18" nillable="true" ma:displayName="Business Groups" ma:default="FBS - Finance &amp; Business Services" ma:format="Dropdown" ma:internalName="Business_x0020_Groups">
      <xsd:simpleType>
        <xsd:restriction base="dms:Choice">
          <xsd:enumeration value="FBS - Finance &amp; Business Services"/>
          <xsd:enumeration value="SAM - Strategic Asset Management"/>
          <xsd:enumeration value="SSR - Strategy &amp; Stakeholder Relations"/>
          <xsd:enumeration value="CENO - Customer Engagement &amp; Network Operations"/>
          <xsd:enumeration value="WSD - Works and Service Delivery"/>
          <xsd:enumeration value="P&amp;P - People &amp; Performance"/>
          <xsd:enumeration value="Marinus"/>
          <xsd:enumeration value="N/A"/>
        </xsd:restriction>
      </xsd:simpleType>
    </xsd:element>
    <xsd:element name="Attachment_x0020_Category" ma:index="20" nillable="true" ma:displayName="Attachment Category" ma:default="Not Applicable" ma:format="Dropdown" ma:internalName="Attachment_x0020_Category">
      <xsd:simpleType>
        <xsd:restriction base="dms:Choice">
          <xsd:enumeration value="Primary Attachment"/>
          <xsd:enumeration value="Secondary Attachment"/>
          <xsd:enumeration value="Not Applicable"/>
        </xsd:restriction>
      </xsd:simpleType>
    </xsd:element>
    <xsd:element name="Attachment_x0020_ID" ma:index="21" nillable="true" ma:displayName="Attachment ID" ma:description="E.g. TN123, TN123T%, TN123P, TN123T" ma:internalName="Attachment_x0020_ID">
      <xsd:simpleType>
        <xsd:restriction base="dms:Text">
          <xsd:maxLength value="255"/>
        </xsd:restriction>
      </xsd:simpleType>
    </xsd:element>
    <xsd:element name="Document_x0020_Category" ma:index="22" nillable="true" ma:displayName="Document Category" ma:format="Dropdown" ma:internalName="Document_x0020_Category">
      <xsd:simpleType>
        <xsd:restriction base="dms:Choice">
          <xsd:enumeration value="Overview"/>
          <xsd:enumeration value="Fact Sheet"/>
        </xsd:restriction>
      </xsd:simpleType>
    </xsd:element>
    <xsd:element name="Published_x0020_Externally" ma:index="23" nillable="true" ma:displayName="Published Externally" ma:default="No" ma:format="RadioButtons" ma:internalName="Published_x0020_Externally">
      <xsd:simpleType>
        <xsd:restriction base="dms:Choice">
          <xsd:enumeration value="Yes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9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usiness_x0020_Groups xmlns="8f493e50-f4fa-4672-bec5-6587e791f720">SSR - Strategy &amp; Stakeholder Relations</Business_x0020_Groups>
    <TaxCatchAll xmlns="8f493e50-f4fa-4672-bec5-6587e791f720">
      <Value>69</Value>
      <Value>24</Value>
      <Value>15</Value>
    </TaxCatchAll>
    <Published_x0020_Externally xmlns="8f493e50-f4fa-4672-bec5-6587e791f720">No</Published_x0020_Externally>
    <IconOverlay xmlns="http://schemas.microsoft.com/sharepoint/v4" xsi:nil="true"/>
    <de1a554c53354888900e11ba3ff10e9e xmlns="8f493e50-f4fa-4672-bec5-6587e791f720">
      <Terms xmlns="http://schemas.microsoft.com/office/infopath/2007/PartnerControls">
        <TermInfo xmlns="http://schemas.microsoft.com/office/infopath/2007/PartnerControls">
          <TermName xmlns="http://schemas.microsoft.com/office/infopath/2007/PartnerControls">Submission</TermName>
          <TermId xmlns="http://schemas.microsoft.com/office/infopath/2007/PartnerControls">a3bb7607-9782-4316-a943-e81cd7b1ab6a</TermId>
        </TermInfo>
      </Terms>
    </de1a554c53354888900e11ba3ff10e9e>
    <Document_x0020_Category xmlns="8f493e50-f4fa-4672-bec5-6587e791f720" xsi:nil="true"/>
    <m5487619c60d4cdf829961d62f0a4c8b xmlns="8f493e50-f4fa-4672-bec5-6587e791f720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Revised Revenue Proposal</TermName>
          <TermId xmlns="http://schemas.microsoft.com/office/infopath/2007/PartnerControls">8ed63fdf-dfa2-4564-ace5-7c4e7cfa8368</TermId>
        </TermInfo>
      </Terms>
    </m5487619c60d4cdf829961d62f0a4c8b>
    <Attachment_x0020_Category xmlns="8f493e50-f4fa-4672-bec5-6587e791f720">Not Applicable</Attachment_x0020_Category>
    <Confidential1 xmlns="8f493e50-f4fa-4672-bec5-6587e791f720">No</Confidential1>
    <Attachment_x0020_ID xmlns="8f493e50-f4fa-4672-bec5-6587e791f720">-</Attachment_x0020_ID>
    <Record_x0020_Number xmlns="8f493e50-f4fa-4672-bec5-6587e791f720">R0001234247</Record_x0020_Number>
    <d515513357cb4f278bf18cadf524fc2b xmlns="8f493e50-f4fa-4672-bec5-6587e791f720">
      <Terms xmlns="http://schemas.microsoft.com/office/infopath/2007/PartnerControls">
        <TermInfo xmlns="http://schemas.microsoft.com/office/infopath/2007/PartnerControls">
          <TermName xmlns="http://schemas.microsoft.com/office/infopath/2007/PartnerControls">Transmission ＆ Distribution</TermName>
          <TermId xmlns="http://schemas.microsoft.com/office/infopath/2007/PartnerControls">ffca1f0e-884d-4691-99e7-0b5ba1dafe6d</TermId>
        </TermInfo>
      </Terms>
    </d515513357cb4f278bf18cadf524fc2b>
  </documentManagement>
</p:properties>
</file>

<file path=customXml/itemProps1.xml><?xml version="1.0" encoding="utf-8"?>
<ds:datastoreItem xmlns:ds="http://schemas.openxmlformats.org/officeDocument/2006/customXml" ds:itemID="{7296B0D5-BAB5-4A72-B224-5B7C364F7AF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E79413-3F02-4E4E-8EFA-91A6D5968B5C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33F444AE-175A-4050-A5CC-C1C864EDD1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f493e50-f4fa-4672-bec5-6587e791f720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B7AC1A28-9F03-49F9-8CF1-D197F44DC40F}">
  <ds:schemaRefs>
    <ds:schemaRef ds:uri="http://purl.org/dc/elements/1.1/"/>
    <ds:schemaRef ds:uri="http://purl.org/dc/terms/"/>
    <ds:schemaRef ds:uri="8f493e50-f4fa-4672-bec5-6587e791f720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  <ds:schemaRef ds:uri="http://schemas.openxmlformats.org/package/2006/metadata/core-properties"/>
    <ds:schemaRef ds:uri="http://schemas.microsoft.com/sharepoint/v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owssvr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Summary of Confidential and Non-Confidential Material</dc:title>
  <dc:creator>Shannon Culic</dc:creator>
  <cp:lastModifiedBy>Jo Arnol</cp:lastModifiedBy>
  <cp:lastPrinted>2018-11-29T02:53:28Z</cp:lastPrinted>
  <dcterms:created xsi:type="dcterms:W3CDTF">2018-11-28T06:35:09Z</dcterms:created>
  <dcterms:modified xsi:type="dcterms:W3CDTF">2018-12-02T22:51:53Z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0x01010001E02CCC3410964E993CCD35D068A93E020400378700D30144544DA87782544FA0723C</vt:lpwstr>
  </property>
  <property fmtid="{D5CDD505-2E9C-101B-9397-08002B2CF9AE}" pid="3" name="Determination Category">
    <vt:lpwstr>24;#Submission|a3bb7607-9782-4316-a943-e81cd7b1ab6a</vt:lpwstr>
  </property>
  <property fmtid="{D5CDD505-2E9C-101B-9397-08002B2CF9AE}" pid="4" name="Determination Activity">
    <vt:lpwstr>15;#Revised Revenue Proposal|8ed63fdf-dfa2-4564-ace5-7c4e7cfa8368</vt:lpwstr>
  </property>
  <property fmtid="{D5CDD505-2E9C-101B-9397-08002B2CF9AE}" pid="5" name="Network">
    <vt:lpwstr>69;#Transmission ＆ Distribution|ffca1f0e-884d-4691-99e7-0b5ba1dafe6d</vt:lpwstr>
  </property>
  <property fmtid="{D5CDD505-2E9C-101B-9397-08002B2CF9AE}" pid="6" name="RecordPoint_WorkflowType">
    <vt:lpwstr>ActiveSubmitStub</vt:lpwstr>
  </property>
  <property fmtid="{D5CDD505-2E9C-101B-9397-08002B2CF9AE}" pid="7" name="RecordPoint_ActiveItemUniqueId">
    <vt:lpwstr>{4603ad2f-9929-44d9-ae2b-108aed7f0048}</vt:lpwstr>
  </property>
  <property fmtid="{D5CDD505-2E9C-101B-9397-08002B2CF9AE}" pid="8" name="RecordPoint_ActiveItemWebId">
    <vt:lpwstr>{5b808450-c406-4cde-b139-75118b03b2f9}</vt:lpwstr>
  </property>
  <property fmtid="{D5CDD505-2E9C-101B-9397-08002B2CF9AE}" pid="9" name="RecordPoint_ActiveItemSiteId">
    <vt:lpwstr>{813152b7-69c2-464f-b7a1-05afac6a8a9a}</vt:lpwstr>
  </property>
  <property fmtid="{D5CDD505-2E9C-101B-9397-08002B2CF9AE}" pid="10" name="RecordPoint_ActiveItemListId">
    <vt:lpwstr>{578ecfc9-0190-4ea2-9032-b5aa466994ff}</vt:lpwstr>
  </property>
  <property fmtid="{D5CDD505-2E9C-101B-9397-08002B2CF9AE}" pid="11" name="RecordPoint_RecordNumberSubmitted">
    <vt:lpwstr>R0001234247</vt:lpwstr>
  </property>
  <property fmtid="{D5CDD505-2E9C-101B-9397-08002B2CF9AE}" pid="12" name="RecordPoint_SubmissionCompleted">
    <vt:lpwstr>2018-11-29T14:00:45.7917629+11:00</vt:lpwstr>
  </property>
</Properties>
</file>