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65" windowWidth="22995" windowHeight="9210" activeTab="3"/>
  </bookViews>
  <sheets>
    <sheet name="Cover" sheetId="4" r:id="rId1"/>
    <sheet name="1. Contents" sheetId="5" r:id="rId2"/>
    <sheet name="2. Revenue" sheetId="6" r:id="rId3"/>
    <sheet name="3. Opex" sheetId="7" r:id="rId4"/>
    <sheet name="4. Assets (RAB)" sheetId="8" r:id="rId5"/>
    <sheet name="5. Operational data" sheetId="10" r:id="rId6"/>
    <sheet name="6. Physical assets" sheetId="9" r:id="rId7"/>
    <sheet name="7. Quality of services" sheetId="12" r:id="rId8"/>
    <sheet name="8. Operating environment" sheetId="13" r:id="rId9"/>
  </sheets>
  <externalReferences>
    <externalReference r:id="rId10"/>
    <externalReference r:id="rId11"/>
  </externalReferences>
  <definedNames>
    <definedName name="_ftn1" localSheetId="5">'5. Operational data'!#REF!</definedName>
    <definedName name="_ftnref1" localSheetId="5">'5. Operational data'!#REF!</definedName>
    <definedName name="Asset1">[1]Input!$G$7</definedName>
    <definedName name="Asset10">[1]Input!$G$16</definedName>
    <definedName name="Asset11">[1]Input!$G$17</definedName>
    <definedName name="Asset12">[1]Input!$G$18</definedName>
    <definedName name="Asset13">[1]Input!$G$19</definedName>
    <definedName name="Asset14">[1]Input!$G$20</definedName>
    <definedName name="Asset15">[1]Input!$G$21</definedName>
    <definedName name="Asset16">[1]Input!$G$22</definedName>
    <definedName name="Asset17">[1]Input!$G$23</definedName>
    <definedName name="Asset18">[1]Input!$G$24</definedName>
    <definedName name="Asset19">[1]Input!$G$25</definedName>
    <definedName name="Asset2">[1]Input!$G$8</definedName>
    <definedName name="Asset20">[1]Input!$G$26</definedName>
    <definedName name="Asset21">[1]Input!$G$27</definedName>
    <definedName name="Asset22">[1]Input!$G$28</definedName>
    <definedName name="Asset3">[1]Input!$G$9</definedName>
    <definedName name="Asset4">[1]Input!$G$10</definedName>
    <definedName name="Asset5">[1]Input!$G$11</definedName>
    <definedName name="Asset6">[1]Input!$G$12</definedName>
    <definedName name="Asset7">[1]Input!$G$13</definedName>
    <definedName name="Asset8">[1]Input!$G$14</definedName>
    <definedName name="Asset9">[1]Input!$G$15</definedName>
    <definedName name="DATA4">[2]Customers!$D$4:$D$279</definedName>
    <definedName name="OLE_LINK5" localSheetId="4">'4. Assets (RAB)'!#REF!</definedName>
    <definedName name="_xlnm.Print_Area" localSheetId="2">'2. Revenue'!$A$3:$M$30</definedName>
    <definedName name="_xlnm.Print_Area" localSheetId="3">'3. Opex'!$A$26:$M$113</definedName>
    <definedName name="_xlnm.Print_Area" localSheetId="4">'4. Assets (RAB)'!$A$1:$M$93</definedName>
    <definedName name="_xlnm.Print_Area" localSheetId="5">'5. Operational data'!$B$1:$K$49</definedName>
    <definedName name="_xlnm.Print_Area" localSheetId="6">'6. Physical assets'!$A$1:$K$57</definedName>
  </definedNames>
  <calcPr calcId="145621"/>
</workbook>
</file>

<file path=xl/calcChain.xml><?xml version="1.0" encoding="utf-8"?>
<calcChain xmlns="http://schemas.openxmlformats.org/spreadsheetml/2006/main">
  <c r="K49" i="9" l="1"/>
  <c r="J11" i="12" l="1"/>
  <c r="K50" i="9" l="1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K26" i="9"/>
  <c r="J26" i="9"/>
  <c r="I26" i="9"/>
  <c r="H26" i="9"/>
  <c r="G26" i="9"/>
  <c r="F26" i="9"/>
  <c r="E26" i="9"/>
  <c r="D26" i="9"/>
  <c r="K15" i="9"/>
  <c r="J15" i="9"/>
  <c r="I15" i="9"/>
  <c r="H15" i="9"/>
  <c r="G15" i="9"/>
  <c r="F15" i="9"/>
  <c r="E15" i="9"/>
  <c r="D15" i="9"/>
  <c r="AC7" i="8" l="1"/>
  <c r="AB7" i="8"/>
  <c r="K44" i="7"/>
  <c r="J44" i="7"/>
  <c r="I44" i="7"/>
  <c r="H44" i="7"/>
  <c r="G44" i="7"/>
  <c r="F44" i="7"/>
  <c r="E44" i="7"/>
  <c r="D44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K30" i="6"/>
  <c r="J30" i="6"/>
  <c r="I30" i="6"/>
  <c r="H30" i="6"/>
  <c r="G30" i="6"/>
  <c r="F30" i="6"/>
  <c r="E30" i="6"/>
  <c r="D30" i="6"/>
  <c r="K24" i="6"/>
  <c r="J24" i="6"/>
  <c r="I24" i="6"/>
  <c r="H24" i="6"/>
  <c r="G24" i="6"/>
  <c r="F24" i="6"/>
  <c r="E24" i="6"/>
  <c r="D24" i="6"/>
  <c r="L16" i="6"/>
</calcChain>
</file>

<file path=xl/comments1.xml><?xml version="1.0" encoding="utf-8"?>
<comments xmlns="http://schemas.openxmlformats.org/spreadsheetml/2006/main">
  <authors>
    <author>Gniel, Andrew (Enet)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0.2</t>
        </r>
      </text>
    </comment>
    <comment ref="E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0.2</t>
        </r>
      </text>
    </comment>
    <comment ref="F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0.2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0.05</t>
        </r>
      </text>
    </comment>
    <comment ref="H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0.05</t>
        </r>
      </text>
    </comment>
    <comment ref="I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0.05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0.05</t>
        </r>
      </text>
    </comment>
    <comment ref="K23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x value 0.05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1.0</t>
        </r>
      </text>
    </comment>
    <comment ref="E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1.0</t>
        </r>
      </text>
    </comment>
    <comment ref="F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1.0</t>
        </r>
      </text>
    </comment>
    <comment ref="G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0.2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0.2</t>
        </r>
      </text>
    </comment>
    <comment ref="I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0.2</t>
        </r>
      </text>
    </comment>
    <comment ref="J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0.2</t>
        </r>
      </text>
    </comment>
    <comment ref="K24" authorId="0">
      <text>
        <r>
          <rPr>
            <b/>
            <sz val="9"/>
            <color indexed="81"/>
            <rFont val="Tahoma"/>
            <family val="2"/>
          </rPr>
          <t>(Enet):</t>
        </r>
        <r>
          <rPr>
            <sz val="9"/>
            <color indexed="81"/>
            <rFont val="Tahoma"/>
            <family val="2"/>
          </rPr>
          <t xml:space="preserve">
y value 0.2</t>
        </r>
      </text>
    </comment>
  </commentList>
</comments>
</file>

<file path=xl/sharedStrings.xml><?xml version="1.0" encoding="utf-8"?>
<sst xmlns="http://schemas.openxmlformats.org/spreadsheetml/2006/main" count="4191" uniqueCount="2491">
  <si>
    <t>Economic benchmarking data template</t>
  </si>
  <si>
    <t>TNSP – trading name:</t>
  </si>
  <si>
    <t xml:space="preserve">TNSP – Australian business number: </t>
  </si>
  <si>
    <t>Business address</t>
  </si>
  <si>
    <t>Address</t>
  </si>
  <si>
    <t>Suburb</t>
  </si>
  <si>
    <t>State</t>
  </si>
  <si>
    <t>Postcode</t>
  </si>
  <si>
    <t>Postal address (if different to business address)</t>
  </si>
  <si>
    <t>Contact name/s</t>
  </si>
  <si>
    <t>Contact phone/s</t>
  </si>
  <si>
    <t>Contact email address/s</t>
  </si>
  <si>
    <t>Contents</t>
  </si>
  <si>
    <t>2. Revenue worksheet</t>
  </si>
  <si>
    <t>Regulatory year</t>
  </si>
  <si>
    <t>[Insert subsequent regulatory years  here]</t>
  </si>
  <si>
    <t>Variable_Code</t>
  </si>
  <si>
    <t>Variable</t>
  </si>
  <si>
    <t>Unit</t>
  </si>
  <si>
    <t>Table 2.1 Revenue Grouping by chargeable quantity</t>
  </si>
  <si>
    <t>TREV0101</t>
  </si>
  <si>
    <t>From Fixed Customer (Exit Point) Charges</t>
  </si>
  <si>
    <t>$'000</t>
  </si>
  <si>
    <t>TREV0102</t>
  </si>
  <si>
    <t>From Variable Customer (Exit Point) Charges</t>
  </si>
  <si>
    <t>TREV0103</t>
  </si>
  <si>
    <t>From Fixed Generator (Entry Point) Charges</t>
  </si>
  <si>
    <t>TREV0104</t>
  </si>
  <si>
    <t>From Variable Generator (Entry Point) Charges</t>
  </si>
  <si>
    <t>TREV0105</t>
  </si>
  <si>
    <t>From Fixed Energy Usage Charges (Charge per day basis)</t>
  </si>
  <si>
    <t>TREV0106</t>
  </si>
  <si>
    <t>From Variable Energy Usage charges (Charge per kWh basis)</t>
  </si>
  <si>
    <t>TREV0107</t>
  </si>
  <si>
    <t>From Energy based Common Service and General Charges</t>
  </si>
  <si>
    <t>TREV0108</t>
  </si>
  <si>
    <t>From Fixed Demand based Usage Charges</t>
  </si>
  <si>
    <t>TREV0109</t>
  </si>
  <si>
    <t>From Variable Demand based Usage Charges</t>
  </si>
  <si>
    <t>TREV0110</t>
  </si>
  <si>
    <t>Revenue from other Sources</t>
  </si>
  <si>
    <t>TREV01</t>
  </si>
  <si>
    <t>Total revenue by chargeable quantity</t>
  </si>
  <si>
    <t>Table 2.2 Revenue Grouping by type of connected equipment</t>
  </si>
  <si>
    <t>TREV0201</t>
  </si>
  <si>
    <t>From Other connected transmission networks</t>
  </si>
  <si>
    <t>TREV0202</t>
  </si>
  <si>
    <t>From Distribution networks</t>
  </si>
  <si>
    <t>TREV0203</t>
  </si>
  <si>
    <t>From Directly connected end–users</t>
  </si>
  <si>
    <t>TREV0204</t>
  </si>
  <si>
    <t>From Generators</t>
  </si>
  <si>
    <t>TREV0205</t>
  </si>
  <si>
    <t>Other revenue</t>
  </si>
  <si>
    <t>TREV02</t>
  </si>
  <si>
    <t>Total revenue by type of connected equipment</t>
  </si>
  <si>
    <t>Table 2.3 Revenue (penalties) allowed (deducted) through incentive schemes</t>
  </si>
  <si>
    <t>TREV0301</t>
  </si>
  <si>
    <t>EBSS</t>
  </si>
  <si>
    <t>TREV0302</t>
  </si>
  <si>
    <t>STPIS</t>
  </si>
  <si>
    <t>TREV0303</t>
  </si>
  <si>
    <t>Other</t>
  </si>
  <si>
    <t>TREV03</t>
  </si>
  <si>
    <t>Total revenue of incentive schemes</t>
  </si>
  <si>
    <t>3. Opex worksheet</t>
  </si>
  <si>
    <t>Table 3.1 Opex categories</t>
  </si>
  <si>
    <t>Table 3.1.1 Current opex categories  and cost allocations</t>
  </si>
  <si>
    <t>TOPEX0101</t>
  </si>
  <si>
    <t>Maintenance Communications</t>
  </si>
  <si>
    <t>TOPEX0102</t>
  </si>
  <si>
    <t>Maintenance Lines</t>
  </si>
  <si>
    <t>TOPEX0103</t>
  </si>
  <si>
    <t>Maintenance Secondary Systems</t>
  </si>
  <si>
    <t>TOPEX0104</t>
  </si>
  <si>
    <t>Maintenance Substations</t>
  </si>
  <si>
    <t>TOPEX0105</t>
  </si>
  <si>
    <t>Maintenance Easements</t>
  </si>
  <si>
    <t>TOPEX0106</t>
  </si>
  <si>
    <t>Field Support</t>
  </si>
  <si>
    <t>TOPEX0107</t>
  </si>
  <si>
    <t>Operations</t>
  </si>
  <si>
    <t>TOPEX0108</t>
  </si>
  <si>
    <t>Asset Manager Support</t>
  </si>
  <si>
    <t>TOPEX0109</t>
  </si>
  <si>
    <t>Insurance</t>
  </si>
  <si>
    <t>TOPEX0110</t>
  </si>
  <si>
    <t>Corporate Support</t>
  </si>
  <si>
    <t>TOPEX0111</t>
  </si>
  <si>
    <t>Self Insurance</t>
  </si>
  <si>
    <t>TOPEX0112</t>
  </si>
  <si>
    <t>Network Support</t>
  </si>
  <si>
    <t>TOPEX0113</t>
  </si>
  <si>
    <t>TOPEX0114</t>
  </si>
  <si>
    <t>TOPEX0115</t>
  </si>
  <si>
    <t>TOPEX0116</t>
  </si>
  <si>
    <t>[Add rows as required for other opex categories here. For each added row, specify the opex category and add a variable code]</t>
  </si>
  <si>
    <t>TOPEX01</t>
  </si>
  <si>
    <t xml:space="preserve">Total opex </t>
  </si>
  <si>
    <t>3.1.2 Historical opex categories and cost allocations</t>
  </si>
  <si>
    <t>TOPEX01A</t>
  </si>
  <si>
    <t>Table 3.2 Provisions</t>
  </si>
  <si>
    <t>For each provision report:</t>
  </si>
  <si>
    <t>TOPEX02</t>
  </si>
  <si>
    <t>Annual leave</t>
  </si>
  <si>
    <t>Annual leave - opex</t>
  </si>
  <si>
    <t>TOPEX0201</t>
  </si>
  <si>
    <t>Opening balance</t>
  </si>
  <si>
    <t>TOPEX0202</t>
  </si>
  <si>
    <t>Increases to the provision</t>
  </si>
  <si>
    <t>TOPEX0203</t>
  </si>
  <si>
    <t>Amounts used (that is, incurred and charged against the provision) during the period</t>
  </si>
  <si>
    <t>TOPEX0204</t>
  </si>
  <si>
    <t>Unused amounts reversed during the period</t>
  </si>
  <si>
    <t>TOPEX0205</t>
  </si>
  <si>
    <t>The increase during the period in the discounted amount arising from the passage of time and the effect of any change in the discount rate.</t>
  </si>
  <si>
    <t>TOPEX0206</t>
  </si>
  <si>
    <t>Closing balance</t>
  </si>
  <si>
    <t>Annual leave - capex</t>
  </si>
  <si>
    <t>TOPEX0207</t>
  </si>
  <si>
    <t>TOPEX0208</t>
  </si>
  <si>
    <t>TOPEX0209</t>
  </si>
  <si>
    <t>TOPEX0210</t>
  </si>
  <si>
    <t>TOPEX0211</t>
  </si>
  <si>
    <t>TOPEX0212</t>
  </si>
  <si>
    <t>TOPEX02A</t>
  </si>
  <si>
    <t>Long service leave</t>
  </si>
  <si>
    <t>Long service leave - opex</t>
  </si>
  <si>
    <t>TOPEX0201A</t>
  </si>
  <si>
    <t>TOPEX0202A</t>
  </si>
  <si>
    <t>TOPEX0203A</t>
  </si>
  <si>
    <t>TOPEX0204A</t>
  </si>
  <si>
    <t>TOPEX0205A</t>
  </si>
  <si>
    <t>TOPEX0206A</t>
  </si>
  <si>
    <t>Long service leave - capex</t>
  </si>
  <si>
    <t>TOPEX0207A</t>
  </si>
  <si>
    <t>TOPEX0208A</t>
  </si>
  <si>
    <t>TOPEX0209A</t>
  </si>
  <si>
    <t>TOPEX0210A</t>
  </si>
  <si>
    <t>TOPEX0211A</t>
  </si>
  <si>
    <t>TOPEX0212A</t>
  </si>
  <si>
    <t>TOPEX02B</t>
  </si>
  <si>
    <t>Retirement benefit obligations</t>
  </si>
  <si>
    <t>Retirement benefit obligations - opex</t>
  </si>
  <si>
    <t>TOPEX0201B</t>
  </si>
  <si>
    <t>TOPEX0202B</t>
  </si>
  <si>
    <t>TOPEX0203B</t>
  </si>
  <si>
    <t>TOPEX0204B</t>
  </si>
  <si>
    <t>TOPEX0205B</t>
  </si>
  <si>
    <t>TOPEX0206B</t>
  </si>
  <si>
    <t>Retirement benefit obligations - capex</t>
  </si>
  <si>
    <t>TOPEX0207B</t>
  </si>
  <si>
    <t>TOPEX0208B</t>
  </si>
  <si>
    <t>TOPEX0209B</t>
  </si>
  <si>
    <t>TOPEX0210B</t>
  </si>
  <si>
    <t>TOPEX0211B</t>
  </si>
  <si>
    <t>TOPEX0212B</t>
  </si>
  <si>
    <t>TOPEX02C</t>
  </si>
  <si>
    <t>Self insurance</t>
  </si>
  <si>
    <t>Self insurance - opex</t>
  </si>
  <si>
    <t>TOPEX0201C</t>
  </si>
  <si>
    <t>TOPEX0202C</t>
  </si>
  <si>
    <t>TOPEX0203C</t>
  </si>
  <si>
    <t>TOPEX0204C</t>
  </si>
  <si>
    <t>TOPEX0205C</t>
  </si>
  <si>
    <t>TOPEX0206C</t>
  </si>
  <si>
    <t>Self insurance - capex</t>
  </si>
  <si>
    <t>TOPEX0207C</t>
  </si>
  <si>
    <t>TOPEX0208C</t>
  </si>
  <si>
    <t>TOPEX0209C</t>
  </si>
  <si>
    <t>TOPEX0210C</t>
  </si>
  <si>
    <t>TOPEX0211C</t>
  </si>
  <si>
    <t>TOPEX0212C</t>
  </si>
  <si>
    <t>4. Assets (RAB) worksheet</t>
  </si>
  <si>
    <t>Table 4.1 Regulatory Asset Base Values</t>
  </si>
  <si>
    <t>For total asset base:</t>
  </si>
  <si>
    <t>TRAB0101</t>
  </si>
  <si>
    <t>Opening value</t>
  </si>
  <si>
    <t>TRAB0102</t>
  </si>
  <si>
    <t>Inflation addition</t>
  </si>
  <si>
    <t>TRAB0103</t>
  </si>
  <si>
    <t>Straight line depreciation</t>
  </si>
  <si>
    <t>TRAB0104</t>
  </si>
  <si>
    <t>Regulatory depreciation</t>
  </si>
  <si>
    <t>TRAB0105</t>
  </si>
  <si>
    <t>Actual additions (recognised in RAB)</t>
  </si>
  <si>
    <t>TRAB0106</t>
  </si>
  <si>
    <t xml:space="preserve">Disposals </t>
  </si>
  <si>
    <t>TRAB0107</t>
  </si>
  <si>
    <t>Closing value for asset value</t>
  </si>
  <si>
    <t>Check</t>
  </si>
  <si>
    <t xml:space="preserve">Table 4.2 Asset value Roll forward  </t>
  </si>
  <si>
    <t>For overhead transmission assets:</t>
  </si>
  <si>
    <t>TRAB0201</t>
  </si>
  <si>
    <t>TRAB0202</t>
  </si>
  <si>
    <t>TRAB0203</t>
  </si>
  <si>
    <t>TRAB0204</t>
  </si>
  <si>
    <t>TRAB0205</t>
  </si>
  <si>
    <t>TRAB0206</t>
  </si>
  <si>
    <t>TRAB0207</t>
  </si>
  <si>
    <t>Closing value for overhead transmission asset value</t>
  </si>
  <si>
    <t>For underground transmission assets:</t>
  </si>
  <si>
    <t>TRAB0301</t>
  </si>
  <si>
    <t>TRAB0302</t>
  </si>
  <si>
    <t>TRAB0303</t>
  </si>
  <si>
    <t>TRAB0304</t>
  </si>
  <si>
    <t>TRAB0305</t>
  </si>
  <si>
    <t>TRAB0306</t>
  </si>
  <si>
    <t>TRAB0307</t>
  </si>
  <si>
    <t>Closing value for underground asset value</t>
  </si>
  <si>
    <t>For transmission switchyards, substations</t>
  </si>
  <si>
    <t>TRAB0401</t>
  </si>
  <si>
    <t>TRAB0402</t>
  </si>
  <si>
    <t>TRAB0403</t>
  </si>
  <si>
    <t>TRAB0404</t>
  </si>
  <si>
    <t>TRAB0405</t>
  </si>
  <si>
    <t>TRAB0406</t>
  </si>
  <si>
    <t>TRAB0407</t>
  </si>
  <si>
    <t>Closing value for transmission switchyards, substations etc</t>
  </si>
  <si>
    <t>For easements:</t>
  </si>
  <si>
    <t>TRAB0501</t>
  </si>
  <si>
    <t>TRAB0502</t>
  </si>
  <si>
    <t>TRAB0503</t>
  </si>
  <si>
    <t>TRAB0504</t>
  </si>
  <si>
    <t>TRAB0505</t>
  </si>
  <si>
    <t>Closing value for “other” asset value</t>
  </si>
  <si>
    <t>For “other” assets with long lives:</t>
  </si>
  <si>
    <t>TRAB0601</t>
  </si>
  <si>
    <t>TRAB0602</t>
  </si>
  <si>
    <t>TRAB0603</t>
  </si>
  <si>
    <t>TRAB0604</t>
  </si>
  <si>
    <t>TRAB0605</t>
  </si>
  <si>
    <t>TRAB0606</t>
  </si>
  <si>
    <t>TRAB0607</t>
  </si>
  <si>
    <t>Closing value for “other” asset (long life) value</t>
  </si>
  <si>
    <t>For “other” assets with short lives:</t>
  </si>
  <si>
    <t>TRAB0701</t>
  </si>
  <si>
    <t>TRAB0702</t>
  </si>
  <si>
    <t>TRAB0703</t>
  </si>
  <si>
    <t>TRAB0704</t>
  </si>
  <si>
    <t>TRAB0705</t>
  </si>
  <si>
    <t>TRAB0706</t>
  </si>
  <si>
    <t>TRAB0707</t>
  </si>
  <si>
    <t>Closing value for “other” asset (short life) value</t>
  </si>
  <si>
    <t xml:space="preserve">Table 4.3 Total disaggregated RAB asset values </t>
  </si>
  <si>
    <t>TRAB0801</t>
  </si>
  <si>
    <t>Overhead transmission assets (wires and towers/poles etc)</t>
  </si>
  <si>
    <t>TRAB0802</t>
  </si>
  <si>
    <t>Underground transmission assets (cables, ducts etc)</t>
  </si>
  <si>
    <t>TRAB0803</t>
  </si>
  <si>
    <t>Substations, switchyards, Transformers etc with transmission function</t>
  </si>
  <si>
    <t>TRAB0804</t>
  </si>
  <si>
    <t>Easements</t>
  </si>
  <si>
    <t>TRAB0805</t>
  </si>
  <si>
    <t>Other assets with long lives (please specify)</t>
  </si>
  <si>
    <t>TRAB0806</t>
  </si>
  <si>
    <t>Other assets with short lives (please specify)</t>
  </si>
  <si>
    <t>Table 4.4 Asset lives</t>
  </si>
  <si>
    <t>4.4.1 Asset Lives – estimated service life of new assets</t>
  </si>
  <si>
    <t>number of years</t>
  </si>
  <si>
    <t>TRAB0901</t>
  </si>
  <si>
    <t xml:space="preserve">Overhead transmission assets </t>
  </si>
  <si>
    <t>TRAB0902</t>
  </si>
  <si>
    <t>Underground transmission assets</t>
  </si>
  <si>
    <t>TRAB0903</t>
  </si>
  <si>
    <t>Switchyard, substation and transformer assets</t>
  </si>
  <si>
    <t>TRAB0904</t>
  </si>
  <si>
    <t>“Other” assets with long lives</t>
  </si>
  <si>
    <t>TRAB0905</t>
  </si>
  <si>
    <t>“Other assets with short lives</t>
  </si>
  <si>
    <t>4.4.2 Asset Lives – estimated residual service life</t>
  </si>
  <si>
    <t>TRAB1001</t>
  </si>
  <si>
    <t>TRAB1002</t>
  </si>
  <si>
    <t>TRAB1003</t>
  </si>
  <si>
    <t>TRAB1004</t>
  </si>
  <si>
    <t>Other assets with long lives</t>
  </si>
  <si>
    <t>TRAB1005</t>
  </si>
  <si>
    <t>Other assets with short lives</t>
  </si>
  <si>
    <t>6. Physical assets worksheet</t>
  </si>
  <si>
    <t>Table 6.1 Transmission System Capacities Variables</t>
  </si>
  <si>
    <t>Table 6.1.1 Overhead network length of circuit at each voltage</t>
  </si>
  <si>
    <t>TPA0101</t>
  </si>
  <si>
    <t>500 kV</t>
  </si>
  <si>
    <t>km</t>
  </si>
  <si>
    <t>TPA0102</t>
  </si>
  <si>
    <t>330 kV</t>
  </si>
  <si>
    <t>TPA0103</t>
  </si>
  <si>
    <t>275 kV</t>
  </si>
  <si>
    <t>TPA0104</t>
  </si>
  <si>
    <t>220 kV</t>
  </si>
  <si>
    <t>TPA0105</t>
  </si>
  <si>
    <t>132 kV</t>
  </si>
  <si>
    <t>TPA0106</t>
  </si>
  <si>
    <t>66 kV</t>
  </si>
  <si>
    <t>TPA0107</t>
  </si>
  <si>
    <t>33 kV</t>
  </si>
  <si>
    <t>TPA0108</t>
  </si>
  <si>
    <t>[Add rows as required for other voltages here. For each additional row, specify the voltage level and add a variable code]</t>
  </si>
  <si>
    <t>TPA01</t>
  </si>
  <si>
    <t>Total overhead circuit kilometres</t>
  </si>
  <si>
    <t>Table 6.1.2 Underground cable circuit length at each voltage</t>
  </si>
  <si>
    <t>TPA0201</t>
  </si>
  <si>
    <t>TPA0202</t>
  </si>
  <si>
    <t>TPA0203</t>
  </si>
  <si>
    <t>TPA0204</t>
  </si>
  <si>
    <t>TPA0205</t>
  </si>
  <si>
    <t>TPA0206</t>
  </si>
  <si>
    <t>TPA0207</t>
  </si>
  <si>
    <t>TPA0208</t>
  </si>
  <si>
    <t>TPA02</t>
  </si>
  <si>
    <t>Total underground circuit kilometres</t>
  </si>
  <si>
    <t>Table 6.1.3 Estimated overhead network weighted average MVA capacity by voltage class</t>
  </si>
  <si>
    <t>SUMMER*</t>
  </si>
  <si>
    <t>TPA0301</t>
  </si>
  <si>
    <t>MVA</t>
  </si>
  <si>
    <t>TPA0302</t>
  </si>
  <si>
    <t>TPA0303</t>
  </si>
  <si>
    <t>TPA0304</t>
  </si>
  <si>
    <t>TPA0305</t>
  </si>
  <si>
    <t>TPA0306</t>
  </si>
  <si>
    <t>TPA0307</t>
  </si>
  <si>
    <t>TPA0308</t>
  </si>
  <si>
    <t>Table 6.1.4 Estimated underground network weighted average MVA capacity by voltage class</t>
  </si>
  <si>
    <t>TPA0401</t>
  </si>
  <si>
    <t>TPA0402</t>
  </si>
  <si>
    <t>TPA0403</t>
  </si>
  <si>
    <t>TPA0404</t>
  </si>
  <si>
    <t>TPA0405</t>
  </si>
  <si>
    <t>TPA0406</t>
  </si>
  <si>
    <t>TPA0407</t>
  </si>
  <si>
    <t>TPA0408</t>
  </si>
  <si>
    <t>Table 6.1.5 Installed transmission system transformer capacity</t>
  </si>
  <si>
    <t>TPA0501</t>
  </si>
  <si>
    <t>Transmission substations (eg 500 kV to 330 kV)</t>
  </si>
  <si>
    <t>inclusive of spares added together</t>
  </si>
  <si>
    <t>TPA0502</t>
  </si>
  <si>
    <t>Terminal points to DNSP systems</t>
  </si>
  <si>
    <t>TPA0503</t>
  </si>
  <si>
    <t>Transformer capacity for directly connected end–users owned by the TNSP</t>
  </si>
  <si>
    <t>TPA0504</t>
  </si>
  <si>
    <t>Transformer capacity for directly connected end–users owned by the end–user</t>
  </si>
  <si>
    <t>TPA0505</t>
  </si>
  <si>
    <t>Interconnector capacity</t>
  </si>
  <si>
    <t>TPA0506</t>
  </si>
  <si>
    <t>Table 6.1.6 Cold spare capacity</t>
  </si>
  <si>
    <t>TPA06</t>
  </si>
  <si>
    <t>Cold spare capacity included in table 6.1.5</t>
  </si>
  <si>
    <t>5. Operational data worksheet</t>
  </si>
  <si>
    <t>Units</t>
  </si>
  <si>
    <t>Table 5.1 Energy delivery</t>
  </si>
  <si>
    <t>Energy Grouping by Downstream Connection type</t>
  </si>
  <si>
    <t>TOPED0101</t>
  </si>
  <si>
    <t>To Other connected transmission networks</t>
  </si>
  <si>
    <t>GWh</t>
  </si>
  <si>
    <t>Negative figure indicates energy flowing to Victoria</t>
  </si>
  <si>
    <t>TOPED0102</t>
  </si>
  <si>
    <t>To Distribution networks</t>
  </si>
  <si>
    <t>TOPED0103</t>
  </si>
  <si>
    <t>To Directly connected end–users (please specify voltages)</t>
  </si>
  <si>
    <t>TOPED01</t>
  </si>
  <si>
    <t>Total energy transported</t>
  </si>
  <si>
    <t>Table 5.2 Connection point numbers</t>
  </si>
  <si>
    <t>Number of entry points at each transmission voltage level</t>
  </si>
  <si>
    <t>TOPCP0101</t>
  </si>
  <si>
    <t>TOPCP0102</t>
  </si>
  <si>
    <t xml:space="preserve">Number of exit points at each transmission voltage level </t>
  </si>
  <si>
    <t>TOPCP0201</t>
  </si>
  <si>
    <t>TOPCP0202</t>
  </si>
  <si>
    <t>Table 5.3 System demand</t>
  </si>
  <si>
    <t>Table 5.3.1 Annual system maximum demand characteristics – MW measure</t>
  </si>
  <si>
    <t>TOPSD0101</t>
  </si>
  <si>
    <t>Transmission System coincident maximum demand</t>
  </si>
  <si>
    <t>MW</t>
  </si>
  <si>
    <t>TOPSD0102</t>
  </si>
  <si>
    <t>Transmission System coincident weather adjusted maximum demand 10% POE</t>
  </si>
  <si>
    <t>TOPSD0103</t>
  </si>
  <si>
    <t>Transmission System coincident weather adjusted maximum demand 50% POE</t>
  </si>
  <si>
    <t>TOPSD0104</t>
  </si>
  <si>
    <t>Transmission System non-coincident summated maximum demand</t>
  </si>
  <si>
    <t>TOPSD0105</t>
  </si>
  <si>
    <t>Transmission System non-coincident weather adjusted summated maximum demand 10% POE</t>
  </si>
  <si>
    <t>TOPSD0106</t>
  </si>
  <si>
    <t>Transmission System non-coincident weather adjusted summated maximum demand 50% POE</t>
  </si>
  <si>
    <t>Table 5.3.2 Annual system maximum demand characteristics – MVA measure</t>
  </si>
  <si>
    <t>TOPSD0201</t>
  </si>
  <si>
    <t>TOPSD0202</t>
  </si>
  <si>
    <t>TOPSD0203</t>
  </si>
  <si>
    <t>TOPSD0204</t>
  </si>
  <si>
    <t>TOPSD0205</t>
  </si>
  <si>
    <t>TOPSD0206</t>
  </si>
  <si>
    <t>Table 5.3.3 Power factor</t>
  </si>
  <si>
    <t>Power factor conversion between MVA and MW</t>
  </si>
  <si>
    <t>TOPSD0301</t>
  </si>
  <si>
    <t>Average overall network power factor conversion between MVA and MW</t>
  </si>
  <si>
    <t>Factor</t>
  </si>
  <si>
    <t>TOPSD0302</t>
  </si>
  <si>
    <t>Average power factor conversion for 500 kV lines</t>
  </si>
  <si>
    <t>TOPSD0303</t>
  </si>
  <si>
    <t>Average power factor conversion for 330 kV lines</t>
  </si>
  <si>
    <t>TOPSD0304</t>
  </si>
  <si>
    <t>Average power factor conversion for  275 kV lines</t>
  </si>
  <si>
    <t>TOPSD0305</t>
  </si>
  <si>
    <t>Average power factor conversion for  220 kV lines</t>
  </si>
  <si>
    <t>TOPSD0306</t>
  </si>
  <si>
    <t>Average power factor conversion for  132 kV lines</t>
  </si>
  <si>
    <t>TOPSD0307</t>
  </si>
  <si>
    <t>Average power factor conversion for  66 kV lines</t>
  </si>
  <si>
    <t>TOPSD0308</t>
  </si>
  <si>
    <t>Average power factor conversion for  33 kV lines</t>
  </si>
  <si>
    <t>TOPSD0309</t>
  </si>
  <si>
    <t>275kV</t>
  </si>
  <si>
    <t>TOPCP0103</t>
  </si>
  <si>
    <t>TOPCP0203</t>
  </si>
  <si>
    <t>7. Quality of services worksheet</t>
  </si>
  <si>
    <t>Table 7.1 Service Component</t>
  </si>
  <si>
    <t>Table 7.1.1 Service Parameter 1 – Average Circuit outage rate</t>
  </si>
  <si>
    <t>TQS0101</t>
  </si>
  <si>
    <t>Lines outage rate - fault</t>
  </si>
  <si>
    <t>per cent</t>
  </si>
  <si>
    <t>TQS0102</t>
  </si>
  <si>
    <t>Number of Lines fault outages</t>
  </si>
  <si>
    <t>number</t>
  </si>
  <si>
    <t>TQS0103</t>
  </si>
  <si>
    <t>Number of defined Lines</t>
  </si>
  <si>
    <t>TQS0104</t>
  </si>
  <si>
    <t>Transformers outage rate - fault</t>
  </si>
  <si>
    <t>TQS0105</t>
  </si>
  <si>
    <t>Number of Transformer fault outages</t>
  </si>
  <si>
    <t>TQS0106</t>
  </si>
  <si>
    <t>Number of defined Transformers</t>
  </si>
  <si>
    <t>TQS0107</t>
  </si>
  <si>
    <t>Reactive plant outage rate - fault</t>
  </si>
  <si>
    <t>TQS0108</t>
  </si>
  <si>
    <t>Number of Reactive plant fault outages</t>
  </si>
  <si>
    <t>TQS0109</t>
  </si>
  <si>
    <t>Number of defined Reactive plant</t>
  </si>
  <si>
    <t>TQS0110</t>
  </si>
  <si>
    <t>Lines outage rate – forced outage</t>
  </si>
  <si>
    <t>TQS0111</t>
  </si>
  <si>
    <t>Number of Lines forced outages</t>
  </si>
  <si>
    <t>TQS0112</t>
  </si>
  <si>
    <t>Transformer outage rate – forced outage</t>
  </si>
  <si>
    <t>TQS0113</t>
  </si>
  <si>
    <t>Number of Transformers forced outages</t>
  </si>
  <si>
    <t>TQS0114</t>
  </si>
  <si>
    <t>Reactive plant outage rate – forced outage</t>
  </si>
  <si>
    <t>TQS0115</t>
  </si>
  <si>
    <t>Number of Reactive plant forced outages</t>
  </si>
  <si>
    <t>Table 7.1.2 Service Parameter 2 – Loss of supply event frequency – number in ranges specified</t>
  </si>
  <si>
    <t>TQS0116</t>
  </si>
  <si>
    <t>TQS0117</t>
  </si>
  <si>
    <t>Table 7.1.3 Service Parameter 3 – Average outage duration</t>
  </si>
  <si>
    <t>TQS0118</t>
  </si>
  <si>
    <t xml:space="preserve">Average outage duration </t>
  </si>
  <si>
    <t>minutes</t>
  </si>
  <si>
    <t>Table  7.1.4 System Parameter 4 – Proper operation of equipment – number of failure events</t>
  </si>
  <si>
    <t>TQS0119</t>
  </si>
  <si>
    <t>Failure of protection system</t>
  </si>
  <si>
    <t>TQS0120</t>
  </si>
  <si>
    <t>Material failure of Supervisory Control and Data Acquisition (SCADA) system</t>
  </si>
  <si>
    <t>TQS0121</t>
  </si>
  <si>
    <t>Incorrect operational isolation of primary or secondary equipment</t>
  </si>
  <si>
    <t>Table 7.2 - Market Impact Component</t>
  </si>
  <si>
    <t>TQS02</t>
  </si>
  <si>
    <t>Market Impact Parameter</t>
  </si>
  <si>
    <t>Number of dispatch intervals</t>
  </si>
  <si>
    <t>7.3 System losses</t>
  </si>
  <si>
    <t>TQS03</t>
  </si>
  <si>
    <t>System losses</t>
  </si>
  <si>
    <t>8. Operating environment factors worksheets</t>
  </si>
  <si>
    <t>TEF01</t>
  </si>
  <si>
    <t>8.1 Terrain factors</t>
  </si>
  <si>
    <t>TEF0101</t>
  </si>
  <si>
    <t>Total number of vegetation maintenance spans</t>
  </si>
  <si>
    <t>Number of spans</t>
  </si>
  <si>
    <t>TEF0102</t>
  </si>
  <si>
    <t>Average vegetation maintenance span cycle</t>
  </si>
  <si>
    <t>Years</t>
  </si>
  <si>
    <t>TEF0103</t>
  </si>
  <si>
    <t>Average number of trees per vegetation maintenance span</t>
  </si>
  <si>
    <t>Trees</t>
  </si>
  <si>
    <t>TEF0104</t>
  </si>
  <si>
    <t>Average number of defects per vegetation maintenance span</t>
  </si>
  <si>
    <t>Defects</t>
  </si>
  <si>
    <t>TEF0105</t>
  </si>
  <si>
    <t>Tropical proportion</t>
  </si>
  <si>
    <t>TEF0106</t>
  </si>
  <si>
    <t>Standard vehicle access</t>
  </si>
  <si>
    <t>TEF0107</t>
  </si>
  <si>
    <t>Altitude</t>
  </si>
  <si>
    <t>TEF0108</t>
  </si>
  <si>
    <t>Bushfire risk</t>
  </si>
  <si>
    <t>TEF02</t>
  </si>
  <si>
    <t xml:space="preserve">8.2 Network characteristics </t>
  </si>
  <si>
    <t>TEF0201</t>
  </si>
  <si>
    <t>Route line length</t>
  </si>
  <si>
    <t>TEF0202</t>
  </si>
  <si>
    <t>Variability of dispatch</t>
  </si>
  <si>
    <t>TEF0203</t>
  </si>
  <si>
    <t>Concentrated load distance</t>
  </si>
  <si>
    <t>TEF0204</t>
  </si>
  <si>
    <t>Total number of spans</t>
  </si>
  <si>
    <t>TEF03</t>
  </si>
  <si>
    <t>8.3 Weather stations</t>
  </si>
  <si>
    <t>Post code</t>
  </si>
  <si>
    <t>Materiality</t>
  </si>
  <si>
    <t>TEF03001</t>
  </si>
  <si>
    <t>ADELAIDE (BRIGHTON)</t>
  </si>
  <si>
    <t>BRIGHTON</t>
  </si>
  <si>
    <t>N</t>
  </si>
  <si>
    <t>TEF03002</t>
  </si>
  <si>
    <t>ADELAIDE (CLARENCE GARDENS BOWLING CLUB)</t>
  </si>
  <si>
    <t>CLARENCE GARDENS</t>
  </si>
  <si>
    <t>TEF03003</t>
  </si>
  <si>
    <t>ADELAIDE (DRY CREEK SALTWORKS)</t>
  </si>
  <si>
    <t>DRY CREEK</t>
  </si>
  <si>
    <t>TEF03004</t>
  </si>
  <si>
    <t>ADELAIDE (GLEN OSMOND)</t>
  </si>
  <si>
    <t>LINDEN PARK</t>
  </si>
  <si>
    <t>TEF03005</t>
  </si>
  <si>
    <t>ADELAIDE (GORGE WEIR)</t>
  </si>
  <si>
    <t>MONTACUTE</t>
  </si>
  <si>
    <t>TEF03006</t>
  </si>
  <si>
    <t>ADELAIDE (HOPE VALLEY RESERVOIR)</t>
  </si>
  <si>
    <t>HOPE VALLEY</t>
  </si>
  <si>
    <t>TEF03007</t>
  </si>
  <si>
    <t>ADELAIDE (KENT TOWN ALERT)</t>
  </si>
  <si>
    <t>KENT TOWN</t>
  </si>
  <si>
    <t>TEF03008</t>
  </si>
  <si>
    <t>ADELAIDE (KENT TOWN)</t>
  </si>
  <si>
    <t>Y</t>
  </si>
  <si>
    <t>TEF03009</t>
  </si>
  <si>
    <t>ADELAIDE (KESWICK)</t>
  </si>
  <si>
    <t>KESWICK</t>
  </si>
  <si>
    <t>TEF03010</t>
  </si>
  <si>
    <t>ADELAIDE (MAGILL)</t>
  </si>
  <si>
    <t>MAGILL</t>
  </si>
  <si>
    <t>TEF03011</t>
  </si>
  <si>
    <t>ADELAIDE (MORPHETT VALE)</t>
  </si>
  <si>
    <t>MORPHETT VALE</t>
  </si>
  <si>
    <t>TEF03012</t>
  </si>
  <si>
    <t>ADELAIDE (MORPHETTVILLE RACECOURSE)</t>
  </si>
  <si>
    <t>MORPHETTVILLE</t>
  </si>
  <si>
    <t>TEF03013</t>
  </si>
  <si>
    <t>ADELAIDE (POORAKA)</t>
  </si>
  <si>
    <t>POORAKA</t>
  </si>
  <si>
    <t>TEF03014</t>
  </si>
  <si>
    <t>ADELAIDE (SALISBURY BOWLING CLUB)</t>
  </si>
  <si>
    <t>SALISBURY</t>
  </si>
  <si>
    <t>TEF03015</t>
  </si>
  <si>
    <t>ADELAIDE (SEATON)</t>
  </si>
  <si>
    <t>SEATON</t>
  </si>
  <si>
    <t>TEF03016</t>
  </si>
  <si>
    <t>ADELAIDE (SOMERTON PARK)</t>
  </si>
  <si>
    <t>SOMERTON PARK</t>
  </si>
  <si>
    <t>TEF03017</t>
  </si>
  <si>
    <t>ADELAIDE (TEA TREE GULLY COUNCIL)</t>
  </si>
  <si>
    <t>ST AGNES</t>
  </si>
  <si>
    <t>TEF03018</t>
  </si>
  <si>
    <t>ADELAIDE (TORRENS ISLAND)</t>
  </si>
  <si>
    <t>TORRENS ISLAND</t>
  </si>
  <si>
    <t>TEF03019</t>
  </si>
  <si>
    <t>ADELAIDE AIRPORT</t>
  </si>
  <si>
    <t>TEF03020</t>
  </si>
  <si>
    <t>ADELAIDE AIRPORT (ANEMOMETER NORTHEAST)</t>
  </si>
  <si>
    <t>TEF03021</t>
  </si>
  <si>
    <t>ADELAIDE AIRPORT (ANEMOMETER NORTHWEST</t>
  </si>
  <si>
    <t>TEF03022</t>
  </si>
  <si>
    <t>ADELAIDE AIRPORT (ANEMOMETER SOUTH WEST)</t>
  </si>
  <si>
    <t>TEF03023</t>
  </si>
  <si>
    <t>ADELAIDE AIRPORT ALERT</t>
  </si>
  <si>
    <t>TEF03024</t>
  </si>
  <si>
    <t>AGERY</t>
  </si>
  <si>
    <t>TEF03025</t>
  </si>
  <si>
    <t>ALAWOONA</t>
  </si>
  <si>
    <t>TEF03026</t>
  </si>
  <si>
    <t>ALAWOONA (SCHELLS WELL)</t>
  </si>
  <si>
    <t>TEF03027</t>
  </si>
  <si>
    <t>ALDGATE</t>
  </si>
  <si>
    <t>TEF03028</t>
  </si>
  <si>
    <t>WILMINGTON</t>
  </si>
  <si>
    <t>TEF03029</t>
  </si>
  <si>
    <t>AMERICAN RIVER</t>
  </si>
  <si>
    <t>TEF03030</t>
  </si>
  <si>
    <t>AMERICAN RIVER (REDBANKS)</t>
  </si>
  <si>
    <t>NEPEAN BAY</t>
  </si>
  <si>
    <t>TEF03031</t>
  </si>
  <si>
    <t>ANDAMOOKA</t>
  </si>
  <si>
    <t>TEF03032</t>
  </si>
  <si>
    <t>GUMERACHA</t>
  </si>
  <si>
    <t>TEF03033</t>
  </si>
  <si>
    <t>ANGASTON</t>
  </si>
  <si>
    <t>TEF03034</t>
  </si>
  <si>
    <t>ANNA CREEK</t>
  </si>
  <si>
    <t>TEF03035</t>
  </si>
  <si>
    <t>APOINGA (WILIVERE)</t>
  </si>
  <si>
    <t>APOINGA</t>
  </si>
  <si>
    <t>TEF03036</t>
  </si>
  <si>
    <t>APPILA</t>
  </si>
  <si>
    <t>TEF03037</t>
  </si>
  <si>
    <t>ARDROSSAN</t>
  </si>
  <si>
    <t>TEF03038</t>
  </si>
  <si>
    <t>ARDROSSAN (MULARA)</t>
  </si>
  <si>
    <t>SANDILANDS</t>
  </si>
  <si>
    <t>TEF03039</t>
  </si>
  <si>
    <t>ARDROSSAN (VITANA)</t>
  </si>
  <si>
    <t>TEF03040</t>
  </si>
  <si>
    <t>ARDROSSAN (WINULTA)</t>
  </si>
  <si>
    <t>WINULTA</t>
  </si>
  <si>
    <t>TEF03041</t>
  </si>
  <si>
    <t>ARKAROOLA</t>
  </si>
  <si>
    <t>ARKAROOLA VILLAGE</t>
  </si>
  <si>
    <t>TEF03042</t>
  </si>
  <si>
    <t>ARNO BAY</t>
  </si>
  <si>
    <t>TEF03043</t>
  </si>
  <si>
    <t>ARTHURTON (LOWANDALE)</t>
  </si>
  <si>
    <t>MAITLAND</t>
  </si>
  <si>
    <t>TEF03044</t>
  </si>
  <si>
    <t>ASHTON</t>
  </si>
  <si>
    <t>TEF03045</t>
  </si>
  <si>
    <t>ASHTON CO-OP</t>
  </si>
  <si>
    <t>TEF03046</t>
  </si>
  <si>
    <t>ATHELSTONE (BLACK HILL)</t>
  </si>
  <si>
    <t>ATHELSTONE</t>
  </si>
  <si>
    <t>TEF03047</t>
  </si>
  <si>
    <t>AUBURN</t>
  </si>
  <si>
    <t>TEF03048</t>
  </si>
  <si>
    <t>AUSTRALIA PLAINS</t>
  </si>
  <si>
    <t>TEF03049</t>
  </si>
  <si>
    <t>AVENUE (DOWNER)</t>
  </si>
  <si>
    <t>AVENUE RANGE</t>
  </si>
  <si>
    <t>TEF03050</t>
  </si>
  <si>
    <t>TEF03051</t>
  </si>
  <si>
    <t>BALAKLAVA</t>
  </si>
  <si>
    <t>TEF03052</t>
  </si>
  <si>
    <t>BALAKLAVA (DONALEEN)</t>
  </si>
  <si>
    <t>SALTER SPRINGS</t>
  </si>
  <si>
    <t>TEF03053</t>
  </si>
  <si>
    <t>BALAKLAVA (WANAPPE)</t>
  </si>
  <si>
    <t>STOW</t>
  </si>
  <si>
    <t>TEF03054</t>
  </si>
  <si>
    <t>BALHANNAH (KILLARA PARK)</t>
  </si>
  <si>
    <t>BALHANNAH</t>
  </si>
  <si>
    <t>TEF03055</t>
  </si>
  <si>
    <t>BALHANNAH CFS BASESTATION</t>
  </si>
  <si>
    <t>TEF03056</t>
  </si>
  <si>
    <t>BARMERA</t>
  </si>
  <si>
    <t>TEF03057</t>
  </si>
  <si>
    <t>PORT GERMEIN</t>
  </si>
  <si>
    <t>TEF03058</t>
  </si>
  <si>
    <t>BAROSSA VALLEY (DUCKPONDS CREEK)</t>
  </si>
  <si>
    <t>STOCKWELL</t>
  </si>
  <si>
    <t>TEF03059</t>
  </si>
  <si>
    <t>BEACHPORT</t>
  </si>
  <si>
    <t>TEF03060</t>
  </si>
  <si>
    <t>BEAUMONT</t>
  </si>
  <si>
    <t>TEF03061</t>
  </si>
  <si>
    <t>BELAIR</t>
  </si>
  <si>
    <t>TEF03062</t>
  </si>
  <si>
    <t>BELAIR (ST JOHNS)</t>
  </si>
  <si>
    <t>TEF03063</t>
  </si>
  <si>
    <t>BELAIR (STATE FLORA NURSERY)</t>
  </si>
  <si>
    <t>TEF03064</t>
  </si>
  <si>
    <t>BELLEVUE HEIGHTS</t>
  </si>
  <si>
    <t>TEF03065</t>
  </si>
  <si>
    <t>BELTANA ROADHOUSE</t>
  </si>
  <si>
    <t>BELTANA STATION</t>
  </si>
  <si>
    <t>TEF03066</t>
  </si>
  <si>
    <t>TEF03067</t>
  </si>
  <si>
    <t>BELTON (SHADOW VALE)</t>
  </si>
  <si>
    <t>BELTON</t>
  </si>
  <si>
    <t>TEF03068</t>
  </si>
  <si>
    <t>BERRI</t>
  </si>
  <si>
    <t>TEF03069</t>
  </si>
  <si>
    <t>BIMBOWRIE</t>
  </si>
  <si>
    <t>TEF03070</t>
  </si>
  <si>
    <t>BIRDWOOD</t>
  </si>
  <si>
    <t>FORRESTON</t>
  </si>
  <si>
    <t>TEF03071</t>
  </si>
  <si>
    <t>TEF03072</t>
  </si>
  <si>
    <t>TEF03073</t>
  </si>
  <si>
    <t>BIRDWOOD (MCVITTIES HILL)</t>
  </si>
  <si>
    <t>TEF03074</t>
  </si>
  <si>
    <t>BISCUIT FLAT (WOOLMIT)</t>
  </si>
  <si>
    <t>REEDY CREEK</t>
  </si>
  <si>
    <t>TEF03075</t>
  </si>
  <si>
    <t>BLACK HILL</t>
  </si>
  <si>
    <t>TEF03076</t>
  </si>
  <si>
    <t>BLACKWOOD (WITTUNGA)</t>
  </si>
  <si>
    <t>BLACKWOOD</t>
  </si>
  <si>
    <t>TEF03077</t>
  </si>
  <si>
    <t>TEF03078</t>
  </si>
  <si>
    <t>BLANCHETOWN (WYN-MOOR)</t>
  </si>
  <si>
    <t>NOTTS WELL</t>
  </si>
  <si>
    <t>TEF03079</t>
  </si>
  <si>
    <t>BLANCHETOWN LOCK 1</t>
  </si>
  <si>
    <t>BLANCHETOWN</t>
  </si>
  <si>
    <t>TEF03080</t>
  </si>
  <si>
    <t>BLINMAN</t>
  </si>
  <si>
    <t>TEF03081</t>
  </si>
  <si>
    <t>BLINMAN (ANGORICHINA)</t>
  </si>
  <si>
    <t>ANGORIGINA</t>
  </si>
  <si>
    <t>TEF03082</t>
  </si>
  <si>
    <t>BLINMAN (MOOLOOLOO)</t>
  </si>
  <si>
    <t>MOOLOOLOO</t>
  </si>
  <si>
    <t>TEF03083</t>
  </si>
  <si>
    <t>BLINMAN (NARRINA)</t>
  </si>
  <si>
    <t>NARRINA</t>
  </si>
  <si>
    <t>TEF03084</t>
  </si>
  <si>
    <t>BLINMAN (WIRREALPA)</t>
  </si>
  <si>
    <t>WIRREALPA</t>
  </si>
  <si>
    <t>TEF03085</t>
  </si>
  <si>
    <t>BLYTH</t>
  </si>
  <si>
    <t>TEF03086</t>
  </si>
  <si>
    <t>TEF03087</t>
  </si>
  <si>
    <t>BOLIVAR TREATMENT WORKS</t>
  </si>
  <si>
    <t>BOLIVAR</t>
  </si>
  <si>
    <t>TEF03088</t>
  </si>
  <si>
    <t>BON BON</t>
  </si>
  <si>
    <t>TEF03089</t>
  </si>
  <si>
    <t>BOOBOROWIE</t>
  </si>
  <si>
    <t>TEF03090</t>
  </si>
  <si>
    <t>BOOL LAGOON (LOCKSLEY FARM)</t>
  </si>
  <si>
    <t>BOOL LAGOON</t>
  </si>
  <si>
    <t>TEF03091</t>
  </si>
  <si>
    <t>BOOLCOOMATTA</t>
  </si>
  <si>
    <t>TEF03092</t>
  </si>
  <si>
    <t>BOOLEROO CENTRE</t>
  </si>
  <si>
    <t>TEF03093</t>
  </si>
  <si>
    <t>BOOLEROO CENTRE (WILLOWIE)</t>
  </si>
  <si>
    <t>WILLOWIE</t>
  </si>
  <si>
    <t>TEF03094</t>
  </si>
  <si>
    <t>BOOLEROO WHIM (CALLUM BRAE)</t>
  </si>
  <si>
    <t>TEF03095</t>
  </si>
  <si>
    <t>BORDERTOWN (BEEAMMA SECTION 95)</t>
  </si>
  <si>
    <t>WESTERN FLAT</t>
  </si>
  <si>
    <t>TEF03096</t>
  </si>
  <si>
    <t>BORDERTOWN (INGLEWOOD)</t>
  </si>
  <si>
    <t>SENIOR</t>
  </si>
  <si>
    <t>TEF03097</t>
  </si>
  <si>
    <t>BORDERTOWN (YACCA VALE)</t>
  </si>
  <si>
    <t>TEF03098</t>
  </si>
  <si>
    <t>BORDERTOWN INDUSTRIAL ESTATE</t>
  </si>
  <si>
    <t>BORDERTOWN</t>
  </si>
  <si>
    <t>TEF03099</t>
  </si>
  <si>
    <t>BOWER</t>
  </si>
  <si>
    <t>TEF03100</t>
  </si>
  <si>
    <t>BOWHILL</t>
  </si>
  <si>
    <t>TEF03101</t>
  </si>
  <si>
    <t>BOWILLIA</t>
  </si>
  <si>
    <t>TEF03102</t>
  </si>
  <si>
    <t>BOWMANS (PIGELDEE)</t>
  </si>
  <si>
    <t>BOWMANS</t>
  </si>
  <si>
    <t>TEF03103</t>
  </si>
  <si>
    <t>BRAEMAR</t>
  </si>
  <si>
    <t>FARAWAY HILL</t>
  </si>
  <si>
    <t>TEF03104</t>
  </si>
  <si>
    <t>BRIDGEWATER</t>
  </si>
  <si>
    <t>TEF03105</t>
  </si>
  <si>
    <t>BRINKWORTH</t>
  </si>
  <si>
    <t>TEF03106</t>
  </si>
  <si>
    <t>TEF03107</t>
  </si>
  <si>
    <t>BRINKWORTH (ANAMA PARK)</t>
  </si>
  <si>
    <t>HART</t>
  </si>
  <si>
    <t>TEF03108</t>
  </si>
  <si>
    <t>BRINKWORTH (BUNGAREE)</t>
  </si>
  <si>
    <t>BUNGAREE</t>
  </si>
  <si>
    <t>TEF03109</t>
  </si>
  <si>
    <t>MIDDLEBACK RANGE</t>
  </si>
  <si>
    <t>TEF03110</t>
  </si>
  <si>
    <t>BROUGHAMS GATE HOUSE (QUINYAMBIE)</t>
  </si>
  <si>
    <t>QUINYAMBIE</t>
  </si>
  <si>
    <t>TEF03111</t>
  </si>
  <si>
    <t>BROWNHILL CREEK (SCOTCH COLLEGE)</t>
  </si>
  <si>
    <t>MITCHAM</t>
  </si>
  <si>
    <t>TEF03112</t>
  </si>
  <si>
    <t>BRUCE</t>
  </si>
  <si>
    <t>TEF03113</t>
  </si>
  <si>
    <t>BUCKLAND PARK (ADELAIDE-S1-RADAR)</t>
  </si>
  <si>
    <t>MIDDLE BEACH</t>
  </si>
  <si>
    <t>TEF03114</t>
  </si>
  <si>
    <t>BUCKLEBOO (HI-VIEW)</t>
  </si>
  <si>
    <t>BUCKLEBOO</t>
  </si>
  <si>
    <t>TEF03115</t>
  </si>
  <si>
    <t>BUCKLEBOO (KARINYA)</t>
  </si>
  <si>
    <t>TEF03116</t>
  </si>
  <si>
    <t>BULGUNNIA</t>
  </si>
  <si>
    <t>TEF03117</t>
  </si>
  <si>
    <t>TEF03118</t>
  </si>
  <si>
    <t>BURNSIDE</t>
  </si>
  <si>
    <t>TEF03119</t>
  </si>
  <si>
    <t>BURRA (BILLABONG)</t>
  </si>
  <si>
    <t>BURRA</t>
  </si>
  <si>
    <t>TEF03120</t>
  </si>
  <si>
    <t>BURRA (LEIGHTON)</t>
  </si>
  <si>
    <t>LEIGHTON</t>
  </si>
  <si>
    <t>TEF03121</t>
  </si>
  <si>
    <t>BURRA (POONUNDA)</t>
  </si>
  <si>
    <t>MONGOLATA</t>
  </si>
  <si>
    <t>TEF03122</t>
  </si>
  <si>
    <t>BURRA (WORLDS END)</t>
  </si>
  <si>
    <t>WORLDS END</t>
  </si>
  <si>
    <t>TEF03123</t>
  </si>
  <si>
    <t>BURRA COMMUNITY SCHOOL</t>
  </si>
  <si>
    <t>TEF03124</t>
  </si>
  <si>
    <t>BUTE</t>
  </si>
  <si>
    <t>TEF03125</t>
  </si>
  <si>
    <t>BUTLER (MOODY VALE)</t>
  </si>
  <si>
    <t>MOODY</t>
  </si>
  <si>
    <t>TEF03126</t>
  </si>
  <si>
    <t>BUTLER TANKS (NORTH PARNDA)</t>
  </si>
  <si>
    <t>BUTLER</t>
  </si>
  <si>
    <t>TEF03127</t>
  </si>
  <si>
    <t>CADNEY PARK (ARCKARINGA STATION)</t>
  </si>
  <si>
    <t>ARCKARINGA</t>
  </si>
  <si>
    <t>TEF03128</t>
  </si>
  <si>
    <t>CALIPH</t>
  </si>
  <si>
    <t>TEF03129</t>
  </si>
  <si>
    <t>CALLINGTON</t>
  </si>
  <si>
    <t>TEF03130</t>
  </si>
  <si>
    <t>CALLINGTON HILL</t>
  </si>
  <si>
    <t>MONARTO</t>
  </si>
  <si>
    <t>TEF03131</t>
  </si>
  <si>
    <t>CALTOWIE</t>
  </si>
  <si>
    <t>TEF03132</t>
  </si>
  <si>
    <t>CAMBRAI (KONGOLIA)</t>
  </si>
  <si>
    <t>CAMBRAI</t>
  </si>
  <si>
    <t>TEF03133</t>
  </si>
  <si>
    <t>CAMERON CORNER (LINDON)</t>
  </si>
  <si>
    <t>LINDON</t>
  </si>
  <si>
    <t>TEF03134</t>
  </si>
  <si>
    <t>TEF03135</t>
  </si>
  <si>
    <t>CAPE BORDA</t>
  </si>
  <si>
    <t>TEF03136</t>
  </si>
  <si>
    <t>CAPE CASSINI WILDERNESS RETREAT</t>
  </si>
  <si>
    <t>CASSINI</t>
  </si>
  <si>
    <t>TEF03137</t>
  </si>
  <si>
    <t>CAPE JAFFA (THE LIMESTONE)</t>
  </si>
  <si>
    <t>CAPE JAFFA</t>
  </si>
  <si>
    <t>TEF03138</t>
  </si>
  <si>
    <t>CAPE WILLOUGHBY</t>
  </si>
  <si>
    <t>WILLOUGHBY</t>
  </si>
  <si>
    <t>TEF03139</t>
  </si>
  <si>
    <t>CARRIETON</t>
  </si>
  <si>
    <t>TEF03140</t>
  </si>
  <si>
    <t>CARRIETON (EURELIA)</t>
  </si>
  <si>
    <t>EURELIA</t>
  </si>
  <si>
    <t>TEF03141</t>
  </si>
  <si>
    <t>CARRIETON (GLENROY ESTATE)</t>
  </si>
  <si>
    <t>TEF03142</t>
  </si>
  <si>
    <t>CASTAMBUL (SIXTH CREEK)</t>
  </si>
  <si>
    <t>CASTAMBUL</t>
  </si>
  <si>
    <t>TEF03143</t>
  </si>
  <si>
    <t>CEDUNA (GOODE)</t>
  </si>
  <si>
    <t>WANDANA</t>
  </si>
  <si>
    <t>TEF03144</t>
  </si>
  <si>
    <t>CEDUNA (MALTEE)</t>
  </si>
  <si>
    <t>MALTEE</t>
  </si>
  <si>
    <t>TEF03145</t>
  </si>
  <si>
    <t>CEDUNA (NUNONG)</t>
  </si>
  <si>
    <t>PENONG</t>
  </si>
  <si>
    <t>TEF03146</t>
  </si>
  <si>
    <t>CEDUNA (UWORRA)</t>
  </si>
  <si>
    <t>UWORRA</t>
  </si>
  <si>
    <t>TEF03147</t>
  </si>
  <si>
    <t>CEDUNA AMO</t>
  </si>
  <si>
    <t>CEDUNA</t>
  </si>
  <si>
    <t>TEF03148</t>
  </si>
  <si>
    <t>CEDUNA OBSERVATORY</t>
  </si>
  <si>
    <t>TEF03149</t>
  </si>
  <si>
    <t>CHARLESTON</t>
  </si>
  <si>
    <t>TEF03150</t>
  </si>
  <si>
    <t>CHERRY GARDENS</t>
  </si>
  <si>
    <t>TEF03151</t>
  </si>
  <si>
    <t>TEF03152</t>
  </si>
  <si>
    <t>CLARE</t>
  </si>
  <si>
    <t>TEF03153</t>
  </si>
  <si>
    <t>CLARE (CALCANNIA)</t>
  </si>
  <si>
    <t>BARINIA</t>
  </si>
  <si>
    <t>TEF03154</t>
  </si>
  <si>
    <t>CLARE (HILL RIVER)</t>
  </si>
  <si>
    <t>HILL RIVER</t>
  </si>
  <si>
    <t>TEF03155</t>
  </si>
  <si>
    <t>CLARE (NEAGLES ROCK)</t>
  </si>
  <si>
    <t>TEF03156</t>
  </si>
  <si>
    <t>CLARE HIGH SCHOOL</t>
  </si>
  <si>
    <t>TEF03157</t>
  </si>
  <si>
    <t>CLARE SES BASESTATION</t>
  </si>
  <si>
    <t>TEF03158</t>
  </si>
  <si>
    <t>CLARENDON</t>
  </si>
  <si>
    <t>TEF03159</t>
  </si>
  <si>
    <t>CLEVE</t>
  </si>
  <si>
    <t>TEF03160</t>
  </si>
  <si>
    <t>CLEVE (HEGGATON)</t>
  </si>
  <si>
    <t>MANGALO</t>
  </si>
  <si>
    <t>TEF03161</t>
  </si>
  <si>
    <t>CLEVE (NINGANA)</t>
  </si>
  <si>
    <t>CAMPOONA</t>
  </si>
  <si>
    <t>TEF03162</t>
  </si>
  <si>
    <t>CLEVE (PINEVIEW)</t>
  </si>
  <si>
    <t>COWELL</t>
  </si>
  <si>
    <t>TEF03163</t>
  </si>
  <si>
    <t>CLEVE AERODROME</t>
  </si>
  <si>
    <t>TEF03164</t>
  </si>
  <si>
    <t>CLIFTON HILLS</t>
  </si>
  <si>
    <t>CLIFTON HILLS STATION</t>
  </si>
  <si>
    <t>TEF03165</t>
  </si>
  <si>
    <t>COCKBURN</t>
  </si>
  <si>
    <t>TEF03166</t>
  </si>
  <si>
    <t>COCKBURN (TEPCO)</t>
  </si>
  <si>
    <t>TEPCO STATION</t>
  </si>
  <si>
    <t>TEF03167</t>
  </si>
  <si>
    <t>COFFIN BAY</t>
  </si>
  <si>
    <t>TEF03168</t>
  </si>
  <si>
    <t>COMMODORE</t>
  </si>
  <si>
    <t>FLINDERS RANGES</t>
  </si>
  <si>
    <t>TEF03169</t>
  </si>
  <si>
    <t>CONCORDIA (TURRETFIELD DAM)</t>
  </si>
  <si>
    <t>KINGSFORD</t>
  </si>
  <si>
    <t>TEF03170</t>
  </si>
  <si>
    <t>COOBER PEDY</t>
  </si>
  <si>
    <t>TEF03171</t>
  </si>
  <si>
    <t>COOBER PEDY (MCDOUALL PEAK)</t>
  </si>
  <si>
    <t>MCDOUALL PEAK</t>
  </si>
  <si>
    <t>TEF03172</t>
  </si>
  <si>
    <t>COOBER PEDY AIRPORT</t>
  </si>
  <si>
    <t>TEF03173</t>
  </si>
  <si>
    <t>COOK</t>
  </si>
  <si>
    <t>NULLARBOR</t>
  </si>
  <si>
    <t>TEF03174</t>
  </si>
  <si>
    <t>COOKE PLAINS</t>
  </si>
  <si>
    <t>TEF03175</t>
  </si>
  <si>
    <t>COOKE PLAINS (KANBARA)</t>
  </si>
  <si>
    <t>ASHVILLE</t>
  </si>
  <si>
    <t>TEF03176</t>
  </si>
  <si>
    <t>COOMANDOOK</t>
  </si>
  <si>
    <t>TEF03177</t>
  </si>
  <si>
    <t>TEF03178</t>
  </si>
  <si>
    <t>COONALPYN</t>
  </si>
  <si>
    <t>TEF03179</t>
  </si>
  <si>
    <t>TEF03180</t>
  </si>
  <si>
    <t>COONAWARRA</t>
  </si>
  <si>
    <t>TEF03181</t>
  </si>
  <si>
    <t>COONDAMBO</t>
  </si>
  <si>
    <t>TEF03182</t>
  </si>
  <si>
    <t>COPEVILLE (FILSELL FLAT)</t>
  </si>
  <si>
    <t>COPEVILLE</t>
  </si>
  <si>
    <t>TEF03183</t>
  </si>
  <si>
    <t>COPPER HILL STATION</t>
  </si>
  <si>
    <t>EVELYN DOWNS</t>
  </si>
  <si>
    <t>TEF03184</t>
  </si>
  <si>
    <t>CORDILLO DOWNS</t>
  </si>
  <si>
    <t>TEF03185</t>
  </si>
  <si>
    <t>CORNY POINT</t>
  </si>
  <si>
    <t>TEF03186</t>
  </si>
  <si>
    <t>COULTA</t>
  </si>
  <si>
    <t>TEF03187</t>
  </si>
  <si>
    <t>COULTA (COLES POINT)</t>
  </si>
  <si>
    <t>TEF03188</t>
  </si>
  <si>
    <t>COURELA (LINDARNOE)</t>
  </si>
  <si>
    <t>PETINA</t>
  </si>
  <si>
    <t>TEF03189</t>
  </si>
  <si>
    <t>TEF03190</t>
  </si>
  <si>
    <t>COWELL (WINTER SPRINGS)</t>
  </si>
  <si>
    <t>MILTALIE</t>
  </si>
  <si>
    <t>TEF03191</t>
  </si>
  <si>
    <t>CRADOCK</t>
  </si>
  <si>
    <t>TEF03192</t>
  </si>
  <si>
    <t>CRADOCK (SLATY CREEK)</t>
  </si>
  <si>
    <t>TEF03193</t>
  </si>
  <si>
    <t>CRADOCK (YEDNALUE)</t>
  </si>
  <si>
    <t>TEF03194</t>
  </si>
  <si>
    <t>CRAFERS (MT LOFTY)</t>
  </si>
  <si>
    <t>CRAFERS</t>
  </si>
  <si>
    <t>TEF03195</t>
  </si>
  <si>
    <t>CRAFERS WEST</t>
  </si>
  <si>
    <t>TEF03196</t>
  </si>
  <si>
    <t>CRAIGBURN FARM (STURT DAM)</t>
  </si>
  <si>
    <t>CRAIGBURN FARM</t>
  </si>
  <si>
    <t>TEF03197</t>
  </si>
  <si>
    <t>TEF03198</t>
  </si>
  <si>
    <t>CROMER ROAD</t>
  </si>
  <si>
    <t>MOUNT PLEASANT</t>
  </si>
  <si>
    <t>TEF03199</t>
  </si>
  <si>
    <t>CRYSTAL BROOK</t>
  </si>
  <si>
    <t>TEF03200</t>
  </si>
  <si>
    <t>CRYSTAL BROOK SECTION 299</t>
  </si>
  <si>
    <t>WANDEARAH EAST</t>
  </si>
  <si>
    <t>TEF03201</t>
  </si>
  <si>
    <t>REDHILL</t>
  </si>
  <si>
    <t>TEF03202</t>
  </si>
  <si>
    <t>CUDLEE CREEK (MILLBROOK)</t>
  </si>
  <si>
    <t>MILLBROOK</t>
  </si>
  <si>
    <t>TEF03203</t>
  </si>
  <si>
    <t>CUDLEE CREEK (O'DEAS ROAD)</t>
  </si>
  <si>
    <t>CUDLEE CREEK</t>
  </si>
  <si>
    <t>TEF03204</t>
  </si>
  <si>
    <t>CUMMINS</t>
  </si>
  <si>
    <t>TEF03205</t>
  </si>
  <si>
    <t>CUMMINS AERO</t>
  </si>
  <si>
    <t>TEF03206</t>
  </si>
  <si>
    <t>CURNOMONA (CURNAMONA)</t>
  </si>
  <si>
    <t>CURNAMONA</t>
  </si>
  <si>
    <t>TEF03207</t>
  </si>
  <si>
    <t>CURRAMULKA</t>
  </si>
  <si>
    <t>TEF03208</t>
  </si>
  <si>
    <t>CURRAMULKA NORTH</t>
  </si>
  <si>
    <t>TEF03209</t>
  </si>
  <si>
    <t>DARKE PEAK</t>
  </si>
  <si>
    <t>TEF03210</t>
  </si>
  <si>
    <t>PORT PATERSON</t>
  </si>
  <si>
    <t>TEF03211</t>
  </si>
  <si>
    <t>DAWSON (ANDA-VALE)</t>
  </si>
  <si>
    <t>DAWSON</t>
  </si>
  <si>
    <t>TEF03212</t>
  </si>
  <si>
    <t>DRY CREEK (WINGFIELD)</t>
  </si>
  <si>
    <t>TEF03213</t>
  </si>
  <si>
    <t>DUFFIELD RAMCO</t>
  </si>
  <si>
    <t>STOCKYARD PLAIN</t>
  </si>
  <si>
    <t>TEF03214</t>
  </si>
  <si>
    <t>DUTTON</t>
  </si>
  <si>
    <t>TEF03215</t>
  </si>
  <si>
    <t>ECHUNGA</t>
  </si>
  <si>
    <t>TEF03216</t>
  </si>
  <si>
    <t>ECHUNGA GOLF COURSE</t>
  </si>
  <si>
    <t>TEF03217</t>
  </si>
  <si>
    <t>EDEN VALLEY (MT ADAM)</t>
  </si>
  <si>
    <t>FLAXMAN VALLEY</t>
  </si>
  <si>
    <t>TEF03218</t>
  </si>
  <si>
    <t>EDEOWIE</t>
  </si>
  <si>
    <t>TEF03219</t>
  </si>
  <si>
    <t>EDINBURGH RAAF</t>
  </si>
  <si>
    <t>EDINBURGH</t>
  </si>
  <si>
    <t>TEF03220</t>
  </si>
  <si>
    <t>EDITHBURGH</t>
  </si>
  <si>
    <t>SULTANA POINT</t>
  </si>
  <si>
    <t>TEF03221</t>
  </si>
  <si>
    <t>ELLISTON</t>
  </si>
  <si>
    <t>TEF03222</t>
  </si>
  <si>
    <t>ELLISTON (LAMBING STATION)</t>
  </si>
  <si>
    <t>KAPPAWANTA</t>
  </si>
  <si>
    <t>TEF03223</t>
  </si>
  <si>
    <t>ELLISTON (OAKLANDS)</t>
  </si>
  <si>
    <t>BRAMFIELD</t>
  </si>
  <si>
    <t>TEF03224</t>
  </si>
  <si>
    <t>ELLISTON (THREE LAKES)</t>
  </si>
  <si>
    <t>TEF03225</t>
  </si>
  <si>
    <t>ERUDINA</t>
  </si>
  <si>
    <t>TEF03226</t>
  </si>
  <si>
    <t>EUDUNDA</t>
  </si>
  <si>
    <t>TEF03227</t>
  </si>
  <si>
    <t>EUDUNDA (MOONDAH)</t>
  </si>
  <si>
    <t>HANSBOROUGH</t>
  </si>
  <si>
    <t>TEF03228</t>
  </si>
  <si>
    <t>TEF03229</t>
  </si>
  <si>
    <t>FARRELL FLAT</t>
  </si>
  <si>
    <t>TEF03230</t>
  </si>
  <si>
    <t>FELIXSTOW (PAYNEHAM)</t>
  </si>
  <si>
    <t>FELIXSTOW</t>
  </si>
  <si>
    <t>TEF03231</t>
  </si>
  <si>
    <t>FINNISS</t>
  </si>
  <si>
    <t>TEF03232</t>
  </si>
  <si>
    <t>FLINDERS CHASE (ROCKY RIVER)</t>
  </si>
  <si>
    <t>FLINDERS CHASE</t>
  </si>
  <si>
    <t>TEF03233</t>
  </si>
  <si>
    <t>FRANCES</t>
  </si>
  <si>
    <t>TEF03234</t>
  </si>
  <si>
    <t>FREELING</t>
  </si>
  <si>
    <t>TEF03235</t>
  </si>
  <si>
    <t>FROME DOWNS</t>
  </si>
  <si>
    <t>TEF03236</t>
  </si>
  <si>
    <t>FURNER</t>
  </si>
  <si>
    <t>TEF03237</t>
  </si>
  <si>
    <t>FURNER (KENNION SECTION 235)</t>
  </si>
  <si>
    <t>TEF03238</t>
  </si>
  <si>
    <t>FURNER (WOOMERA HOMESTEAD)</t>
  </si>
  <si>
    <t>TEF03239</t>
  </si>
  <si>
    <t>GALGA</t>
  </si>
  <si>
    <t>TEF03240</t>
  </si>
  <si>
    <t>GAMMON RANGES (ARCOONA BLUFF)</t>
  </si>
  <si>
    <t>GAMMON RANGES</t>
  </si>
  <si>
    <t>TEF03241</t>
  </si>
  <si>
    <t>GAMMON RANGES (BALCANOONA)</t>
  </si>
  <si>
    <t>TEF03242</t>
  </si>
  <si>
    <t>GAMMON RANGES (MOOLAWATANA)</t>
  </si>
  <si>
    <t>MOOLAWATANA</t>
  </si>
  <si>
    <t>TEF03243</t>
  </si>
  <si>
    <t>GAMMON RANGES (THE PLATEAU)</t>
  </si>
  <si>
    <t>TEF03244</t>
  </si>
  <si>
    <t>GAMMON RANGES (WERTALOONA)</t>
  </si>
  <si>
    <t>WERTALOONA</t>
  </si>
  <si>
    <t>TEF03245</t>
  </si>
  <si>
    <t>GAMMON RANGES (WOOLTANA)</t>
  </si>
  <si>
    <t>WOOLTANA</t>
  </si>
  <si>
    <t>TEF03246</t>
  </si>
  <si>
    <t>GAWLER</t>
  </si>
  <si>
    <t>GAWLER WEST</t>
  </si>
  <si>
    <t>TEF03247</t>
  </si>
  <si>
    <t>GAWLER COUNCIL DEPOT</t>
  </si>
  <si>
    <t>WILLASTON</t>
  </si>
  <si>
    <t>TEF03248</t>
  </si>
  <si>
    <t>GAWLER RIVER (HEASLIP ROAD)</t>
  </si>
  <si>
    <t>ANGLE VALE</t>
  </si>
  <si>
    <t>TEF03249</t>
  </si>
  <si>
    <t>GEORGETOWN</t>
  </si>
  <si>
    <t>TEF03250</t>
  </si>
  <si>
    <t>TEF03251</t>
  </si>
  <si>
    <t>GERANIUM</t>
  </si>
  <si>
    <t>TEF03252</t>
  </si>
  <si>
    <t>GLADSTONE</t>
  </si>
  <si>
    <t>TEF03253</t>
  </si>
  <si>
    <t>GLENDAMBO</t>
  </si>
  <si>
    <t>TEF03254</t>
  </si>
  <si>
    <t>GLUEPOT RESERVE (GLUEPOT)</t>
  </si>
  <si>
    <t>GLUEPOT</t>
  </si>
  <si>
    <t>TEF03255</t>
  </si>
  <si>
    <t>GOOLWA BARRAGE</t>
  </si>
  <si>
    <t>GOOLWA SOUTH</t>
  </si>
  <si>
    <t>TEF03256</t>
  </si>
  <si>
    <t>GOOLWA COUNCIL DEPOT</t>
  </si>
  <si>
    <t>GOOLWA</t>
  </si>
  <si>
    <t>TEF03257</t>
  </si>
  <si>
    <t>GOULD CREEK (HERMITAGE)</t>
  </si>
  <si>
    <t>GOULD CREEK</t>
  </si>
  <si>
    <t>TEF03258</t>
  </si>
  <si>
    <t>GOULD CREEK (LITTLE PARA RESERVOIR)</t>
  </si>
  <si>
    <t>TEF03259</t>
  </si>
  <si>
    <t>GREENACRES</t>
  </si>
  <si>
    <t>TEF03260</t>
  </si>
  <si>
    <t>GREENOCK</t>
  </si>
  <si>
    <t>TEF03261</t>
  </si>
  <si>
    <t>TEF03262</t>
  </si>
  <si>
    <t>CONMURRA</t>
  </si>
  <si>
    <t>TEF03263</t>
  </si>
  <si>
    <t>GREENWAYS (CORTINA)</t>
  </si>
  <si>
    <t>GREENWAYS</t>
  </si>
  <si>
    <t>TEF03264</t>
  </si>
  <si>
    <t>GULNARE</t>
  </si>
  <si>
    <t>TEF03265</t>
  </si>
  <si>
    <t>TEF03266</t>
  </si>
  <si>
    <t>HAHNDORF</t>
  </si>
  <si>
    <t>TEF03267</t>
  </si>
  <si>
    <t>TEF03268</t>
  </si>
  <si>
    <t>HALBURY ROAD, SALISBURY (HALBURY ROAD)</t>
  </si>
  <si>
    <t>PARALOWIE</t>
  </si>
  <si>
    <t>TEF03269</t>
  </si>
  <si>
    <t>HALLETT</t>
  </si>
  <si>
    <t>TEF03270</t>
  </si>
  <si>
    <t>HALLETT (ASHROSE)</t>
  </si>
  <si>
    <t>WILLALO</t>
  </si>
  <si>
    <t>TEF03271</t>
  </si>
  <si>
    <t>HALLETT (LORRAINE)</t>
  </si>
  <si>
    <t>TEF03272</t>
  </si>
  <si>
    <t>HALLETT (OLD CANOWIE)</t>
  </si>
  <si>
    <t>BELALIE EAST</t>
  </si>
  <si>
    <t>TEF03273</t>
  </si>
  <si>
    <t>HALLETT (ULOOLOO)</t>
  </si>
  <si>
    <t>ULOOLOO</t>
  </si>
  <si>
    <t>TEF03274</t>
  </si>
  <si>
    <t>HAMILTON</t>
  </si>
  <si>
    <t>TEF03275</t>
  </si>
  <si>
    <t>HAMILTON STATION</t>
  </si>
  <si>
    <t>ERINGA</t>
  </si>
  <si>
    <t>TEF03276</t>
  </si>
  <si>
    <t>HAMLEY BRIDGE</t>
  </si>
  <si>
    <t>TEF03277</t>
  </si>
  <si>
    <t>TEF03278</t>
  </si>
  <si>
    <t>HAMLEY BRIDGE (LINWOOD)</t>
  </si>
  <si>
    <t>LINWOOD</t>
  </si>
  <si>
    <t>TEF03279</t>
  </si>
  <si>
    <t>HAMMOND (COONATTO)</t>
  </si>
  <si>
    <t>HAMMOND</t>
  </si>
  <si>
    <t>TEF03280</t>
  </si>
  <si>
    <t>TEF03281</t>
  </si>
  <si>
    <t>HAPPY VALLEY RESERVOIR</t>
  </si>
  <si>
    <t>HAPPY VALLEY</t>
  </si>
  <si>
    <t>TEF03282</t>
  </si>
  <si>
    <t>HARROGATE</t>
  </si>
  <si>
    <t>TEF03283</t>
  </si>
  <si>
    <t>HARTLEY (PINE HILL)</t>
  </si>
  <si>
    <t>HARTLEY</t>
  </si>
  <si>
    <t>TEF03284</t>
  </si>
  <si>
    <t>HASLAM</t>
  </si>
  <si>
    <t>TEF03285</t>
  </si>
  <si>
    <t>HAWKER</t>
  </si>
  <si>
    <t>TEF03286</t>
  </si>
  <si>
    <t>HAWKER (HOLOWILIENA)</t>
  </si>
  <si>
    <t>HOLOWILIENA</t>
  </si>
  <si>
    <t>TEF03287</t>
  </si>
  <si>
    <t>HAWKER (WARCOWIE)</t>
  </si>
  <si>
    <t>TEF03288</t>
  </si>
  <si>
    <t>HAWKER (WILSON)</t>
  </si>
  <si>
    <t>KANYAKA</t>
  </si>
  <si>
    <t>TEF03289</t>
  </si>
  <si>
    <t>HEATHFIELD WORKS DEPOT</t>
  </si>
  <si>
    <t>HEATHFIELD</t>
  </si>
  <si>
    <t>TEF03290</t>
  </si>
  <si>
    <t>HILLTOWN</t>
  </si>
  <si>
    <t>TEF03291</t>
  </si>
  <si>
    <t>HILTABA</t>
  </si>
  <si>
    <t>TEF03292</t>
  </si>
  <si>
    <t>HINDMARSH ISLAND (MUNDOO BARRAGE)</t>
  </si>
  <si>
    <t>HINDMARSH ISLAND</t>
  </si>
  <si>
    <t>TEF03293</t>
  </si>
  <si>
    <t>HINDMARSH ISLAND AWS</t>
  </si>
  <si>
    <t>TEF03294</t>
  </si>
  <si>
    <t>HINDMARSH VALLEY (FERNBROOK)</t>
  </si>
  <si>
    <t>HINDMARSH TIERS</t>
  </si>
  <si>
    <t>TEF03295</t>
  </si>
  <si>
    <t>HINDMARSH VALLEY (SPRINGMOUNT)</t>
  </si>
  <si>
    <t>HINDMARSH VALLEY</t>
  </si>
  <si>
    <t>TEF03296</t>
  </si>
  <si>
    <t>HOYLETON (ROCKLEIGH)</t>
  </si>
  <si>
    <t>HOYLETON</t>
  </si>
  <si>
    <t>TEF03297</t>
  </si>
  <si>
    <t>HUDDLESTON (WILLOW PONDS)</t>
  </si>
  <si>
    <t>TEF03298</t>
  </si>
  <si>
    <t>TEF03299</t>
  </si>
  <si>
    <t>INGLEWOOD</t>
  </si>
  <si>
    <t>LOWER HERMITAGE</t>
  </si>
  <si>
    <t>TEF03300</t>
  </si>
  <si>
    <t>TEF03301</t>
  </si>
  <si>
    <t>INMAN VALLEY</t>
  </si>
  <si>
    <t>TEF03302</t>
  </si>
  <si>
    <t>INNAMINCKA (BOOKABOURDIE)</t>
  </si>
  <si>
    <t>INNAMINCKA</t>
  </si>
  <si>
    <t>TEF03303</t>
  </si>
  <si>
    <t>INNAMINCKA (COOPER CREEK)</t>
  </si>
  <si>
    <t>TEF03304</t>
  </si>
  <si>
    <t>INNAMINCKA (DULLINGARI)</t>
  </si>
  <si>
    <t>TEF03305</t>
  </si>
  <si>
    <t>INNAMINCKA HOTEL</t>
  </si>
  <si>
    <t>TEF03306</t>
  </si>
  <si>
    <t>INNAMINCKA STATION</t>
  </si>
  <si>
    <t>TEF03307</t>
  </si>
  <si>
    <t>IRON KNOB</t>
  </si>
  <si>
    <t>TEF03308</t>
  </si>
  <si>
    <t>IRON KNOB (GILLES DOWNS)</t>
  </si>
  <si>
    <t>GILLES DOWNS</t>
  </si>
  <si>
    <t>TEF03309</t>
  </si>
  <si>
    <t>IRONSTONE ROAD</t>
  </si>
  <si>
    <t>TEF03310</t>
  </si>
  <si>
    <t>MOUNT CRAWFORD</t>
  </si>
  <si>
    <t>TEF03311</t>
  </si>
  <si>
    <t>JAMESTOWN</t>
  </si>
  <si>
    <t>TEF03312</t>
  </si>
  <si>
    <t>JAMESTOWN PIRSA</t>
  </si>
  <si>
    <t>TEF03313</t>
  </si>
  <si>
    <t>KADINA AWS</t>
  </si>
  <si>
    <t>KADINA</t>
  </si>
  <si>
    <t>TEF03314</t>
  </si>
  <si>
    <t>KALAMURINA</t>
  </si>
  <si>
    <t>TEF03315</t>
  </si>
  <si>
    <t>KALANGADOO</t>
  </si>
  <si>
    <t>TEF03316</t>
  </si>
  <si>
    <t>KALANGADOO (MIRNAT)</t>
  </si>
  <si>
    <t>TRIHI</t>
  </si>
  <si>
    <t>TEF03317</t>
  </si>
  <si>
    <t>KANGARILLA (SADDLEBAGS)</t>
  </si>
  <si>
    <t>KANGARILLA</t>
  </si>
  <si>
    <t>TEF03318</t>
  </si>
  <si>
    <t>KANMANTOO</t>
  </si>
  <si>
    <t>TEF03319</t>
  </si>
  <si>
    <t>KANMANTOO (MILLBRAE)</t>
  </si>
  <si>
    <t>TEF03320</t>
  </si>
  <si>
    <t>KAPUNDA</t>
  </si>
  <si>
    <t>TEF03321</t>
  </si>
  <si>
    <t>KAPUNDA (BAGOT WELL)</t>
  </si>
  <si>
    <t>BAGOT WELL</t>
  </si>
  <si>
    <t>TEF03322</t>
  </si>
  <si>
    <t>TEF03323</t>
  </si>
  <si>
    <t>KARCULTABY</t>
  </si>
  <si>
    <t>TEF03324</t>
  </si>
  <si>
    <t>KAROONDA</t>
  </si>
  <si>
    <t>TEF03325</t>
  </si>
  <si>
    <t>KEITH</t>
  </si>
  <si>
    <t>TEF03326</t>
  </si>
  <si>
    <t>KEITH (MUNKORA)</t>
  </si>
  <si>
    <t>TEF03327</t>
  </si>
  <si>
    <t>TEF03328</t>
  </si>
  <si>
    <t>KERSBROOK</t>
  </si>
  <si>
    <t>TEF03329</t>
  </si>
  <si>
    <t>KERSBROOK (MABENJO)</t>
  </si>
  <si>
    <t>TEF03330</t>
  </si>
  <si>
    <t>KEYNETON</t>
  </si>
  <si>
    <t>TEF03331</t>
  </si>
  <si>
    <t>KEYNETON (SEDAN HILL)</t>
  </si>
  <si>
    <t>TEF03332</t>
  </si>
  <si>
    <t>KI KI (MOORILLA)</t>
  </si>
  <si>
    <t>KI KI</t>
  </si>
  <si>
    <t>TEF03333</t>
  </si>
  <si>
    <t>KILBURN</t>
  </si>
  <si>
    <t>TEF03334</t>
  </si>
  <si>
    <t>KIMBA</t>
  </si>
  <si>
    <t>TEF03335</t>
  </si>
  <si>
    <t>KIMBA (BOTENELLA HILLS)</t>
  </si>
  <si>
    <t>WILCHERRY</t>
  </si>
  <si>
    <t>TEF03336</t>
  </si>
  <si>
    <t>KIMBA (CORTLINYE EVAPORATION)</t>
  </si>
  <si>
    <t>CORTLINYE</t>
  </si>
  <si>
    <t>TEF03337</t>
  </si>
  <si>
    <t>KIMBA (CORTLINYE)</t>
  </si>
  <si>
    <t>TEF03338</t>
  </si>
  <si>
    <t>KIMBA (CURTINYE)</t>
  </si>
  <si>
    <t>KELLY</t>
  </si>
  <si>
    <t>TEF03339</t>
  </si>
  <si>
    <t>KIMBA (MELALEUCA)</t>
  </si>
  <si>
    <t>PINKAWILLINIE</t>
  </si>
  <si>
    <t>TEF03340</t>
  </si>
  <si>
    <t>NARACOORTE</t>
  </si>
  <si>
    <t>TEF03341</t>
  </si>
  <si>
    <t>KINGOONYA (NORTH WELL)</t>
  </si>
  <si>
    <t>WILGENA</t>
  </si>
  <si>
    <t>TEF03342</t>
  </si>
  <si>
    <t>KINGSCOTE</t>
  </si>
  <si>
    <t>TEF03343</t>
  </si>
  <si>
    <t>KINGSCOTE (KARINGA)</t>
  </si>
  <si>
    <t>MACGILLIVRAY</t>
  </si>
  <si>
    <t>TEF03344</t>
  </si>
  <si>
    <t>KINGSCOTE AERO</t>
  </si>
  <si>
    <t>CYGNET RIVER</t>
  </si>
  <si>
    <t>TEF03345</t>
  </si>
  <si>
    <t>KINGSTON ON MURRAY</t>
  </si>
  <si>
    <t>TEF03346</t>
  </si>
  <si>
    <t>KINGSTON SE</t>
  </si>
  <si>
    <t>TEF03347</t>
  </si>
  <si>
    <t>KINGSTON SE (KEILIRA STATION)</t>
  </si>
  <si>
    <t>KEILIRA</t>
  </si>
  <si>
    <t>TEF03348</t>
  </si>
  <si>
    <t>KINGSTON SE (MOREVIEW)</t>
  </si>
  <si>
    <t>BLACKFORD</t>
  </si>
  <si>
    <t>TEF03349</t>
  </si>
  <si>
    <t>KOKATHA</t>
  </si>
  <si>
    <t>TEF03350</t>
  </si>
  <si>
    <t>KONDOOLKA</t>
  </si>
  <si>
    <t>TEF03351</t>
  </si>
  <si>
    <t>KOOLUNGA</t>
  </si>
  <si>
    <t>TEF03352</t>
  </si>
  <si>
    <t>KOONAMORE</t>
  </si>
  <si>
    <t>TEF03353</t>
  </si>
  <si>
    <t>KOONGAWA (RETAWON)</t>
  </si>
  <si>
    <t>KOONGAWA</t>
  </si>
  <si>
    <t>TEF03354</t>
  </si>
  <si>
    <t>KOPPIO</t>
  </si>
  <si>
    <t>TEF03355</t>
  </si>
  <si>
    <t>TEF03356</t>
  </si>
  <si>
    <t>KUITPO FOREST RESERVE</t>
  </si>
  <si>
    <t>KUITPO</t>
  </si>
  <si>
    <t>TEF03357</t>
  </si>
  <si>
    <t>KULKAMI</t>
  </si>
  <si>
    <t>LAMEROO</t>
  </si>
  <si>
    <t>TEF03358</t>
  </si>
  <si>
    <t>KYANCUTTA</t>
  </si>
  <si>
    <t>TEF03359</t>
  </si>
  <si>
    <t>KYANCUTTA (BILLABOWIE)</t>
  </si>
  <si>
    <t>WARRAMBOO</t>
  </si>
  <si>
    <t>TEF03360</t>
  </si>
  <si>
    <t>KYANCUTTA (KYANBRAE)</t>
  </si>
  <si>
    <t>TEF03361</t>
  </si>
  <si>
    <t>KYBUNGA (CLOVERLEA)</t>
  </si>
  <si>
    <t>SPRING GULLY</t>
  </si>
  <si>
    <t>TEF03362</t>
  </si>
  <si>
    <t>LAKE EVERARD</t>
  </si>
  <si>
    <t>TEF03363</t>
  </si>
  <si>
    <t>LAKE GEORGE (MAHARISHI VEDIC COLLEGE)</t>
  </si>
  <si>
    <t>TEF03364</t>
  </si>
  <si>
    <t>LAKE LEAKE (KOOEEYONG)</t>
  </si>
  <si>
    <t>KOORINE</t>
  </si>
  <si>
    <t>TEF03365</t>
  </si>
  <si>
    <t>LAMBINA</t>
  </si>
  <si>
    <t>TEF03366</t>
  </si>
  <si>
    <t>LAMEROO (ARTLARINGA)</t>
  </si>
  <si>
    <t>TEF03367</t>
  </si>
  <si>
    <t>LAMEROO (AUSTIN PLAINS)</t>
  </si>
  <si>
    <t>TEF03368</t>
  </si>
  <si>
    <t>LAMEROO (DESFORD)</t>
  </si>
  <si>
    <t>TEF03369</t>
  </si>
  <si>
    <t>LAMEROO COMPARISON</t>
  </si>
  <si>
    <t>TEF03370</t>
  </si>
  <si>
    <t>LANGHORNE CREEK</t>
  </si>
  <si>
    <t>TEF03371</t>
  </si>
  <si>
    <t>LAURA</t>
  </si>
  <si>
    <t>TEF03372</t>
  </si>
  <si>
    <t>TEF03373</t>
  </si>
  <si>
    <t>LAURA (BEETALOO RESERVOIR)</t>
  </si>
  <si>
    <t>BEETALOO VALLEY</t>
  </si>
  <si>
    <t>TEF03374</t>
  </si>
  <si>
    <t>LEAWOOD GARDENS (EAGLE ON THE HILL)</t>
  </si>
  <si>
    <t>LEAWOOD GARDENS</t>
  </si>
  <si>
    <t>TEF03375</t>
  </si>
  <si>
    <t>LEIGH CREEK (MAYNARDS WELL)</t>
  </si>
  <si>
    <t>MANNERS WELL</t>
  </si>
  <si>
    <t>TEF03376</t>
  </si>
  <si>
    <t>LEIGH CREEK (NORTH MOOLOOLOO)</t>
  </si>
  <si>
    <t>NORTH MOOLOOLOO</t>
  </si>
  <si>
    <t>TEF03377</t>
  </si>
  <si>
    <t>LEIGH CREEK (PFITZNERS WELL)</t>
  </si>
  <si>
    <t>TEF03378</t>
  </si>
  <si>
    <t>LEIGH CREEK AIRPORT</t>
  </si>
  <si>
    <t>LEIGH CREEK</t>
  </si>
  <si>
    <t>TEF03379</t>
  </si>
  <si>
    <t>LENSWOOD (STRINGYBARK)</t>
  </si>
  <si>
    <t>LENSWOOD</t>
  </si>
  <si>
    <t>TEF03380</t>
  </si>
  <si>
    <t>LENSWOOD RESEARCH CENTRE</t>
  </si>
  <si>
    <t>TEF03381</t>
  </si>
  <si>
    <t>LILYDALE</t>
  </si>
  <si>
    <t>MUTOOROO</t>
  </si>
  <si>
    <t>TEF03382</t>
  </si>
  <si>
    <t>LOBETHAL</t>
  </si>
  <si>
    <t>TEF03383</t>
  </si>
  <si>
    <t>TEF03384</t>
  </si>
  <si>
    <t>LOBETHAL (MAIDMENT ROAD)</t>
  </si>
  <si>
    <t>TEF03385</t>
  </si>
  <si>
    <t>LOCK</t>
  </si>
  <si>
    <t>TEF03386</t>
  </si>
  <si>
    <t>LOCK (CALLAMONDAH)</t>
  </si>
  <si>
    <t>MURDINGA</t>
  </si>
  <si>
    <t>TEF03387</t>
  </si>
  <si>
    <t>LOCK (TERRAH WINDS)</t>
  </si>
  <si>
    <t>TEF03388</t>
  </si>
  <si>
    <t>LONG RIDGE (GREENHILL)</t>
  </si>
  <si>
    <t>GREENHILL</t>
  </si>
  <si>
    <t>TEF03389</t>
  </si>
  <si>
    <t>LONGWOOD</t>
  </si>
  <si>
    <t>BRADBURY</t>
  </si>
  <si>
    <t>TEF03390</t>
  </si>
  <si>
    <t>MYLOR</t>
  </si>
  <si>
    <t>TEF03391</t>
  </si>
  <si>
    <t>LOWALDIE (CARRAMAR STUD)</t>
  </si>
  <si>
    <t>TEF03392</t>
  </si>
  <si>
    <t>LOXTON (PYAP)</t>
  </si>
  <si>
    <t>PYAP</t>
  </si>
  <si>
    <t>TEF03393</t>
  </si>
  <si>
    <t>LOXTON RESEARCH CENTRE</t>
  </si>
  <si>
    <t>LOXTON</t>
  </si>
  <si>
    <t>TEF03394</t>
  </si>
  <si>
    <t>LUCINDALE (GREENVALE)</t>
  </si>
  <si>
    <t>WOOLUMBOOL</t>
  </si>
  <si>
    <t>TEF03395</t>
  </si>
  <si>
    <t>LUCINDALE POST OFFICE</t>
  </si>
  <si>
    <t>LUCINDALE</t>
  </si>
  <si>
    <t>TEF03396</t>
  </si>
  <si>
    <t>LYNDHURST</t>
  </si>
  <si>
    <t>TEF03397</t>
  </si>
  <si>
    <t>LYNDOCH</t>
  </si>
  <si>
    <t>TEF03398</t>
  </si>
  <si>
    <t>LYNTON (METRO SOUTH SES BASESTATION)</t>
  </si>
  <si>
    <t>LYNTON</t>
  </si>
  <si>
    <t>TEF03399</t>
  </si>
  <si>
    <t>LYRUP</t>
  </si>
  <si>
    <t>TEF03400</t>
  </si>
  <si>
    <t>MACCLESFIELD</t>
  </si>
  <si>
    <t>TEF03401</t>
  </si>
  <si>
    <t>MACUMBA</t>
  </si>
  <si>
    <t>TEF03402</t>
  </si>
  <si>
    <t>MAGPIE CORNER (MURRAY'S COTTAGES)</t>
  </si>
  <si>
    <t>MAAOUPE</t>
  </si>
  <si>
    <t>TEF03403</t>
  </si>
  <si>
    <t>TEF03404</t>
  </si>
  <si>
    <t>MAITLAND (CARINYA)</t>
  </si>
  <si>
    <t>TEF03405</t>
  </si>
  <si>
    <t>MAITLAND (KILKERRAN)</t>
  </si>
  <si>
    <t>TEF03406</t>
  </si>
  <si>
    <t>MALLALA</t>
  </si>
  <si>
    <t>TEF03407</t>
  </si>
  <si>
    <t>MALLALA (DOLAGHANS CROSSING)</t>
  </si>
  <si>
    <t>REDBANKS</t>
  </si>
  <si>
    <t>TEF03408</t>
  </si>
  <si>
    <t>TEF03409</t>
  </si>
  <si>
    <t>MAMBRAY CREEK (BERNIE'S BLOCK)</t>
  </si>
  <si>
    <t>MAMBRAY CREEK</t>
  </si>
  <si>
    <t>TEF03410</t>
  </si>
  <si>
    <t>TEF03411</t>
  </si>
  <si>
    <t>TEF03412</t>
  </si>
  <si>
    <t>MANNA HILL</t>
  </si>
  <si>
    <t>TEF03413</t>
  </si>
  <si>
    <t>MANNA HILL (WADNAMINGA)</t>
  </si>
  <si>
    <t>WADNAMINGA</t>
  </si>
  <si>
    <t>TEF03414</t>
  </si>
  <si>
    <t>MANNANARIE</t>
  </si>
  <si>
    <t>TEF03415</t>
  </si>
  <si>
    <t>MANNUM</t>
  </si>
  <si>
    <t>TEF03416</t>
  </si>
  <si>
    <t>MANNUM COUNCIL DEPOT</t>
  </si>
  <si>
    <t>TEF03417</t>
  </si>
  <si>
    <t>MANOORA</t>
  </si>
  <si>
    <t>TEF03418</t>
  </si>
  <si>
    <t>MANOORA (COOINDA)</t>
  </si>
  <si>
    <t>MINTARO</t>
  </si>
  <si>
    <t>TEF03419</t>
  </si>
  <si>
    <t>MANTUNG</t>
  </si>
  <si>
    <t>TEF03420</t>
  </si>
  <si>
    <t>MARAMA</t>
  </si>
  <si>
    <t>TEF03421</t>
  </si>
  <si>
    <t>MARLA POLICE STATION</t>
  </si>
  <si>
    <t>MARLA</t>
  </si>
  <si>
    <t>TEF03422</t>
  </si>
  <si>
    <t>MARRABEL</t>
  </si>
  <si>
    <t>TEF03423</t>
  </si>
  <si>
    <t>MARREE (CALLANNA)</t>
  </si>
  <si>
    <t>CALLANNA</t>
  </si>
  <si>
    <t>TEF03424</t>
  </si>
  <si>
    <t>MARREE (CLAYTON)</t>
  </si>
  <si>
    <t>CLAYTON STATION</t>
  </si>
  <si>
    <t>TEF03425</t>
  </si>
  <si>
    <t>MARREE (DULKANINNA)</t>
  </si>
  <si>
    <t>DULKANINNA</t>
  </si>
  <si>
    <t>TEF03426</t>
  </si>
  <si>
    <t>MARREE (ETADUNNA)</t>
  </si>
  <si>
    <t>ETADUNNA</t>
  </si>
  <si>
    <t>TEF03427</t>
  </si>
  <si>
    <t>MARREE (FARINA)</t>
  </si>
  <si>
    <t>FARINA</t>
  </si>
  <si>
    <t>TEF03428</t>
  </si>
  <si>
    <t>MARREE (MUNDOWDNA STATION)</t>
  </si>
  <si>
    <t>MUNDOWDNA</t>
  </si>
  <si>
    <t>TEF03429</t>
  </si>
  <si>
    <t>MARREE (WILPOORINNA STATION)</t>
  </si>
  <si>
    <t>TEF03430</t>
  </si>
  <si>
    <t>MARREE (WITCHELINA STATION)</t>
  </si>
  <si>
    <t>WITCHELINA</t>
  </si>
  <si>
    <t>TEF03431</t>
  </si>
  <si>
    <t>MARREE AERO</t>
  </si>
  <si>
    <t>MARREE</t>
  </si>
  <si>
    <t>TEF03432</t>
  </si>
  <si>
    <t>MARREE COMPARISON</t>
  </si>
  <si>
    <t>TEF03433</t>
  </si>
  <si>
    <t>MCLAREN FLAT (BELTUNGA)</t>
  </si>
  <si>
    <t>MCLAREN FLAT</t>
  </si>
  <si>
    <t>TEF03434</t>
  </si>
  <si>
    <t>MCLAREN VALE (PIRRAMIMMA WINERY)</t>
  </si>
  <si>
    <t>MCLAREN VALE</t>
  </si>
  <si>
    <t>TEF03435</t>
  </si>
  <si>
    <t>MEADOWS</t>
  </si>
  <si>
    <t>TEF03436</t>
  </si>
  <si>
    <t>MELROSE</t>
  </si>
  <si>
    <t>TEF03437</t>
  </si>
  <si>
    <t>TEF03438</t>
  </si>
  <si>
    <t>MELROSE (PARA GUMS)</t>
  </si>
  <si>
    <t>TEF03439</t>
  </si>
  <si>
    <t>MELROSE PARK</t>
  </si>
  <si>
    <t>TEF03440</t>
  </si>
  <si>
    <t>MENINGIE</t>
  </si>
  <si>
    <t>TEF03441</t>
  </si>
  <si>
    <t>MENINGIE (EGRETTA)</t>
  </si>
  <si>
    <t>TEF03442</t>
  </si>
  <si>
    <t>MENINGIE (GREEN PLAINS)</t>
  </si>
  <si>
    <t>TEF03443</t>
  </si>
  <si>
    <t>MENINGIE (MILL PARK)</t>
  </si>
  <si>
    <t>TEF03444</t>
  </si>
  <si>
    <t>MENINGIE (NARANGA)</t>
  </si>
  <si>
    <t>FIELD</t>
  </si>
  <si>
    <t>TEF03445</t>
  </si>
  <si>
    <t>MENINGIE (WALTOWA)</t>
  </si>
  <si>
    <t>WALTOWA</t>
  </si>
  <si>
    <t>TEF03446</t>
  </si>
  <si>
    <t>MERIBAH (MERALLEN)</t>
  </si>
  <si>
    <t>MERIBAH</t>
  </si>
  <si>
    <t>TEF03447</t>
  </si>
  <si>
    <t>MICHAEL PERRY RESERVE, STONYFELL (STONYF</t>
  </si>
  <si>
    <t>TEF03448</t>
  </si>
  <si>
    <t>TEF03449</t>
  </si>
  <si>
    <t>MILANG</t>
  </si>
  <si>
    <t>TEF03450</t>
  </si>
  <si>
    <t>MILANG (NAVARINO)</t>
  </si>
  <si>
    <t>ANGAS PLAINS</t>
  </si>
  <si>
    <t>TEF03451</t>
  </si>
  <si>
    <t>MILANG (POINT STURT)</t>
  </si>
  <si>
    <t>POINT STURT</t>
  </si>
  <si>
    <t>TEF03452</t>
  </si>
  <si>
    <t>MILLERS CREEK</t>
  </si>
  <si>
    <t>TEF03453</t>
  </si>
  <si>
    <t>MILLICENT</t>
  </si>
  <si>
    <t>TEF03454</t>
  </si>
  <si>
    <t>MINBURRA</t>
  </si>
  <si>
    <t>MINBURRA PLAIN</t>
  </si>
  <si>
    <t>TEF03455</t>
  </si>
  <si>
    <t>MINDARIE</t>
  </si>
  <si>
    <t>TEF03456</t>
  </si>
  <si>
    <t>MINLATON</t>
  </si>
  <si>
    <t>TEF03457</t>
  </si>
  <si>
    <t>MINLATON (EVERSLEY)</t>
  </si>
  <si>
    <t>TEF03458</t>
  </si>
  <si>
    <t>MINLATON AERO</t>
  </si>
  <si>
    <t>TEF03459</t>
  </si>
  <si>
    <t>MINNIPA</t>
  </si>
  <si>
    <t>TEF03460</t>
  </si>
  <si>
    <t>MINNIPA (MOONLIGHT FLAT)</t>
  </si>
  <si>
    <t>MOUNT DAMPER</t>
  </si>
  <si>
    <t>TEF03461</t>
  </si>
  <si>
    <t>MINNIPA (WISTILLERE)</t>
  </si>
  <si>
    <t>TEF03462</t>
  </si>
  <si>
    <t>MINNIPA PIRSA</t>
  </si>
  <si>
    <t>TEF03463</t>
  </si>
  <si>
    <t>TEF03464</t>
  </si>
  <si>
    <t>MINTARO (MARTINDALE)</t>
  </si>
  <si>
    <t>TEF03465</t>
  </si>
  <si>
    <t>TEF03466</t>
  </si>
  <si>
    <t>MITCHELL PARK (MARION)</t>
  </si>
  <si>
    <t>MITCHELL PARK</t>
  </si>
  <si>
    <t>TEF03467</t>
  </si>
  <si>
    <t>TEF03468</t>
  </si>
  <si>
    <t>TEF03469</t>
  </si>
  <si>
    <t>MONARTO SOUTH (MONARTO SECTION 307)</t>
  </si>
  <si>
    <t>MONARTO SOUTH</t>
  </si>
  <si>
    <t>TEF03470</t>
  </si>
  <si>
    <t>MONARTO ZOOLOGICAL PARK</t>
  </si>
  <si>
    <t>TEF03471</t>
  </si>
  <si>
    <t>TEF03472</t>
  </si>
  <si>
    <t>TEF03473</t>
  </si>
  <si>
    <t>MOOLEULOOLOO</t>
  </si>
  <si>
    <t>TEF03474</t>
  </si>
  <si>
    <t>MOOMBA (DARALINGIE)</t>
  </si>
  <si>
    <t>STRZELECKI DESERT</t>
  </si>
  <si>
    <t>TEF03475</t>
  </si>
  <si>
    <t>MOOMBA (TANTANNA)</t>
  </si>
  <si>
    <t>MULKA</t>
  </si>
  <si>
    <t>TEF03476</t>
  </si>
  <si>
    <t>MOOMBA (TIRRAWARRA)</t>
  </si>
  <si>
    <t>GIDGEALPA</t>
  </si>
  <si>
    <t>TEF03477</t>
  </si>
  <si>
    <t>MOOMBA AIRPORT</t>
  </si>
  <si>
    <t>TEF03478</t>
  </si>
  <si>
    <t>MOONAREE (KANGAROO WELL)</t>
  </si>
  <si>
    <t>MOONAREE</t>
  </si>
  <si>
    <t>TEF03479</t>
  </si>
  <si>
    <t>MOONTA</t>
  </si>
  <si>
    <t>TEF03480</t>
  </si>
  <si>
    <t>MOONTA (WARBURTO POINT)</t>
  </si>
  <si>
    <t>WARBURTO</t>
  </si>
  <si>
    <t>TEF03481</t>
  </si>
  <si>
    <t>MOOROOK</t>
  </si>
  <si>
    <t>MOOROOK SOUTH</t>
  </si>
  <si>
    <t>TEF03482</t>
  </si>
  <si>
    <t>MORCHARD (THE ROCKS)</t>
  </si>
  <si>
    <t>PEKINA</t>
  </si>
  <si>
    <t>TEF03483</t>
  </si>
  <si>
    <t>TEF03484</t>
  </si>
  <si>
    <t>MORGAN (BRENDA PARK STATION)</t>
  </si>
  <si>
    <t>MORGAN</t>
  </si>
  <si>
    <t>TEF03485</t>
  </si>
  <si>
    <t>TEF03486</t>
  </si>
  <si>
    <t>MOUNT BARKER</t>
  </si>
  <si>
    <t>TEF03487</t>
  </si>
  <si>
    <t>TEF03488</t>
  </si>
  <si>
    <t>MOUNT BARRY STATION</t>
  </si>
  <si>
    <t>MOUNT BARRY</t>
  </si>
  <si>
    <t>TEF03489</t>
  </si>
  <si>
    <t>MOUNT BOLD RESERVOIR</t>
  </si>
  <si>
    <t>DORSET VALE</t>
  </si>
  <si>
    <t>TEF03490</t>
  </si>
  <si>
    <t>MOUNT BRYAN</t>
  </si>
  <si>
    <t>TEF03491</t>
  </si>
  <si>
    <t>MOUNT COMPASS</t>
  </si>
  <si>
    <t>TEF03492</t>
  </si>
  <si>
    <t>MOUNT CRAWFORD (MT CRAWFORD AWS)</t>
  </si>
  <si>
    <t>TEF03493</t>
  </si>
  <si>
    <t>MOUNT CRAWFORD FOREST HEADQUARTERS</t>
  </si>
  <si>
    <t>TEF03494</t>
  </si>
  <si>
    <t>MOUNT DARE</t>
  </si>
  <si>
    <t>WITJIRA</t>
  </si>
  <si>
    <t>TEF03495</t>
  </si>
  <si>
    <t>MOUNT EBA</t>
  </si>
  <si>
    <t>TEF03496</t>
  </si>
  <si>
    <t>MOUNT GAMBIER (BLUE LAKE HOLIDAY PARK)</t>
  </si>
  <si>
    <t>MOUNT GAMBIER</t>
  </si>
  <si>
    <t>TEF03497</t>
  </si>
  <si>
    <t>MOUNT GAMBIER AERO</t>
  </si>
  <si>
    <t>WANDILO</t>
  </si>
  <si>
    <t>TEF03498</t>
  </si>
  <si>
    <t>MOUNT GAMBIER COUNCIL DEPOT</t>
  </si>
  <si>
    <t>TEF03499</t>
  </si>
  <si>
    <t>MOUNT HOPE (FAIRVIEW)</t>
  </si>
  <si>
    <t>MOUNT HOPE</t>
  </si>
  <si>
    <t>TEF03500</t>
  </si>
  <si>
    <t>MOUNT IVE</t>
  </si>
  <si>
    <t>TEF03501</t>
  </si>
  <si>
    <t>MOUNT LOFTY</t>
  </si>
  <si>
    <t>TEF03502</t>
  </si>
  <si>
    <t>MOUNT LOFTY (CLELAND CONSERVATION PARK)</t>
  </si>
  <si>
    <t>CLELAND</t>
  </si>
  <si>
    <t>TEF03503</t>
  </si>
  <si>
    <t>MOUNT MARY</t>
  </si>
  <si>
    <t>TEF03504</t>
  </si>
  <si>
    <t>MOUNT PENNY</t>
  </si>
  <si>
    <t>TINTINARA</t>
  </si>
  <si>
    <t>TEF03505</t>
  </si>
  <si>
    <t>TEF03506</t>
  </si>
  <si>
    <t>MOUNT REMARKABLE (ALLIGATOR GORGE)</t>
  </si>
  <si>
    <t>TEF03507</t>
  </si>
  <si>
    <t>MOUNT SCHANK (JETHIA)</t>
  </si>
  <si>
    <t>MOUNT SCHANK</t>
  </si>
  <si>
    <t>TEF03508</t>
  </si>
  <si>
    <t>MOUNT TEMPLETON (GLENALBYN)</t>
  </si>
  <si>
    <t>MOUNT TEMPLETON</t>
  </si>
  <si>
    <t>TEF03509</t>
  </si>
  <si>
    <t>MOUNT VICTOR</t>
  </si>
  <si>
    <t>MOUNT VICTOR STATION</t>
  </si>
  <si>
    <t>TEF03510</t>
  </si>
  <si>
    <t>MOUNT WEDGE</t>
  </si>
  <si>
    <t>TEF03511</t>
  </si>
  <si>
    <t>MOUNT WILSON</t>
  </si>
  <si>
    <t>TEF03512</t>
  </si>
  <si>
    <t>MOUNT WUDINNA</t>
  </si>
  <si>
    <t>WUDINNA</t>
  </si>
  <si>
    <t>TEF03513</t>
  </si>
  <si>
    <t>MOUNT ZION</t>
  </si>
  <si>
    <t>TEF03514</t>
  </si>
  <si>
    <t>TEF03515</t>
  </si>
  <si>
    <t>MT BOLD (SCOTT CREEK)</t>
  </si>
  <si>
    <t>TEF03516</t>
  </si>
  <si>
    <t>MT DAVIDSON (WILLIPPA)</t>
  </si>
  <si>
    <t>WILLIPPA</t>
  </si>
  <si>
    <t>TEF03517</t>
  </si>
  <si>
    <t>MT TORRENS</t>
  </si>
  <si>
    <t>MOUNT TORRENS</t>
  </si>
  <si>
    <t>TEF03518</t>
  </si>
  <si>
    <t>MULGUNDAWA SALT</t>
  </si>
  <si>
    <t>MULGUNDAWA</t>
  </si>
  <si>
    <t>TEF03519</t>
  </si>
  <si>
    <t>MULOORINA STATION (MULOORINA HOMESTEAD)</t>
  </si>
  <si>
    <t>MULOORINA</t>
  </si>
  <si>
    <t>TEF03520</t>
  </si>
  <si>
    <t>MULYUNGARIE</t>
  </si>
  <si>
    <t>TEF03521</t>
  </si>
  <si>
    <t>MUNDOORA</t>
  </si>
  <si>
    <t>TEF03522</t>
  </si>
  <si>
    <t>MUNDOORA (BARUNGA NORTH)</t>
  </si>
  <si>
    <t>TEF03523</t>
  </si>
  <si>
    <t>MUNGERANIE</t>
  </si>
  <si>
    <t>TEF03524</t>
  </si>
  <si>
    <t>MUNGERANIE (COWARIE)</t>
  </si>
  <si>
    <t>COWARIE</t>
  </si>
  <si>
    <t>TEF03525</t>
  </si>
  <si>
    <t>MURBKO</t>
  </si>
  <si>
    <t>TEF03526</t>
  </si>
  <si>
    <t>MURDINGA (MUNGALA)</t>
  </si>
  <si>
    <t>MURLONG</t>
  </si>
  <si>
    <t>TEF03527</t>
  </si>
  <si>
    <t>MURRAY BRIDGE (LOOMOOLOO)</t>
  </si>
  <si>
    <t>TEF03528</t>
  </si>
  <si>
    <t>MURRAY BRIDGE (PALLAMANA AERODROME)</t>
  </si>
  <si>
    <t>PALLAMANA</t>
  </si>
  <si>
    <t>TEF03529</t>
  </si>
  <si>
    <t>MURRAY BRIDGE (TEPKO)</t>
  </si>
  <si>
    <t>TEPKO</t>
  </si>
  <si>
    <t>TEF03530</t>
  </si>
  <si>
    <t>MURRAY BRIDGE COMPARISON</t>
  </si>
  <si>
    <t>MURRAY BRIDGE</t>
  </si>
  <si>
    <t>TEF03531</t>
  </si>
  <si>
    <t>MURRAY LAGOON (HAWKS NEST)</t>
  </si>
  <si>
    <t>TEF03532</t>
  </si>
  <si>
    <t>MURRAY TOWN (MURRATANA)</t>
  </si>
  <si>
    <t>BANGOR</t>
  </si>
  <si>
    <t>TEF03533</t>
  </si>
  <si>
    <t>MURRAYS LAGOON (BAYSIDE)</t>
  </si>
  <si>
    <t>SEAL BAY</t>
  </si>
  <si>
    <t>TEF03534</t>
  </si>
  <si>
    <t>TEF03535</t>
  </si>
  <si>
    <t>MYLOR (BIGGS FLAT)</t>
  </si>
  <si>
    <t>TEF03536</t>
  </si>
  <si>
    <t>MYPONGA</t>
  </si>
  <si>
    <t>TEF03537</t>
  </si>
  <si>
    <t>MYPONGA (LOVELY VALLEY)</t>
  </si>
  <si>
    <t>TEF03538</t>
  </si>
  <si>
    <t>MYPONGA RESERVOIR</t>
  </si>
  <si>
    <t>TEF03539</t>
  </si>
  <si>
    <t>NAIRNE</t>
  </si>
  <si>
    <t>TEF03540</t>
  </si>
  <si>
    <t>NANGWARRY FORESTRY SA DEPOT</t>
  </si>
  <si>
    <t>NANGWARRY</t>
  </si>
  <si>
    <t>TEF03541</t>
  </si>
  <si>
    <t>NANTAWARRA (PINE GULLY)</t>
  </si>
  <si>
    <t>NANTAWARRA</t>
  </si>
  <si>
    <t>TEF03542</t>
  </si>
  <si>
    <t>NARACOORTE (BETTWS-Y-COED)</t>
  </si>
  <si>
    <t>STEWART RANGE</t>
  </si>
  <si>
    <t>TEF03543</t>
  </si>
  <si>
    <t>NARACOORTE (VIEW BANK)</t>
  </si>
  <si>
    <t>LOCHABER</t>
  </si>
  <si>
    <t>TEF03544</t>
  </si>
  <si>
    <t>NARACOORTE AERODROME</t>
  </si>
  <si>
    <t>TEF03545</t>
  </si>
  <si>
    <t>NARRUNG (YALKURI)</t>
  </si>
  <si>
    <t>NARRUNG</t>
  </si>
  <si>
    <t>TEF03546</t>
  </si>
  <si>
    <t>TEF03547</t>
  </si>
  <si>
    <t>NETHERTON (ROCKLEY GRAZIERS)</t>
  </si>
  <si>
    <t>NETHERTON</t>
  </si>
  <si>
    <t>TEF03548</t>
  </si>
  <si>
    <t>NEW WELL (MARFIELD)</t>
  </si>
  <si>
    <t>NEW WELL</t>
  </si>
  <si>
    <t>TEF03549</t>
  </si>
  <si>
    <t>NILDOTTIE</t>
  </si>
  <si>
    <t>TEF03550</t>
  </si>
  <si>
    <t>NILDOTTIE (MOBRAE PARK)</t>
  </si>
  <si>
    <t>TEF03551</t>
  </si>
  <si>
    <t>NILPINNA</t>
  </si>
  <si>
    <t>NILPINNA STATION</t>
  </si>
  <si>
    <t>TEF03552</t>
  </si>
  <si>
    <t>NOARLUNGA</t>
  </si>
  <si>
    <t>NOARLUNGA DOWNS</t>
  </si>
  <si>
    <t>TEF03553</t>
  </si>
  <si>
    <t>NONNING</t>
  </si>
  <si>
    <t>TEF03554</t>
  </si>
  <si>
    <t>NORMANVILLE</t>
  </si>
  <si>
    <t>YANKALILLA</t>
  </si>
  <si>
    <t>TEF03555</t>
  </si>
  <si>
    <t>NORTH ADELAIDE</t>
  </si>
  <si>
    <t>TEF03556</t>
  </si>
  <si>
    <t>NORTH SHIELDS (PORT LINCOLN AERODROME)</t>
  </si>
  <si>
    <t>NORTH SHIELDS</t>
  </si>
  <si>
    <t>TEF03557</t>
  </si>
  <si>
    <t>NORTH SHIELDS (PORT LINCOLN AWS)</t>
  </si>
  <si>
    <t>TEF03558</t>
  </si>
  <si>
    <t>TEF03559</t>
  </si>
  <si>
    <t>TEF03560</t>
  </si>
  <si>
    <t>NUNDROO</t>
  </si>
  <si>
    <t>COORABIE</t>
  </si>
  <si>
    <t>TEF03561</t>
  </si>
  <si>
    <t>NUNDROO (CHINTULDA WELL)</t>
  </si>
  <si>
    <t>TEF03562</t>
  </si>
  <si>
    <t>NURIOOTPA</t>
  </si>
  <si>
    <t>TEF03563</t>
  </si>
  <si>
    <t>NURIOOTPA TOWN BRIDGE</t>
  </si>
  <si>
    <t>TEF03564</t>
  </si>
  <si>
    <t>NURIOOTPA VITICULTURAL</t>
  </si>
  <si>
    <t>TEF03565</t>
  </si>
  <si>
    <t>OAKDALE</t>
  </si>
  <si>
    <t>TOOLIGIE</t>
  </si>
  <si>
    <t>TEF03566</t>
  </si>
  <si>
    <t>OLARY (WIAWERA)</t>
  </si>
  <si>
    <t>WIAWERA</t>
  </si>
  <si>
    <t>TEF03567</t>
  </si>
  <si>
    <t>OODLA WIRRA</t>
  </si>
  <si>
    <t>TEF03568</t>
  </si>
  <si>
    <t>OODLA WIRRA (MCCOYS WELL)</t>
  </si>
  <si>
    <t>PARATOO</t>
  </si>
  <si>
    <t>TEF03569</t>
  </si>
  <si>
    <t>OODNADATTA (ALLANDALE)</t>
  </si>
  <si>
    <t>ALLANDALE STATION</t>
  </si>
  <si>
    <t>TEF03570</t>
  </si>
  <si>
    <t>OODNADATTA AIRPORT</t>
  </si>
  <si>
    <t>OODNADATTA</t>
  </si>
  <si>
    <t>TEF03571</t>
  </si>
  <si>
    <t>ORROROO</t>
  </si>
  <si>
    <t>TEF03572</t>
  </si>
  <si>
    <t>ORROROO (BLACK ROCK)</t>
  </si>
  <si>
    <t>BLACK ROCK</t>
  </si>
  <si>
    <t>TEF03573</t>
  </si>
  <si>
    <t>ORROROO (KYLMORN)</t>
  </si>
  <si>
    <t>ERSKINE</t>
  </si>
  <si>
    <t>TEF03574</t>
  </si>
  <si>
    <t>ORROROO (YALPARA)</t>
  </si>
  <si>
    <t>YALPARA</t>
  </si>
  <si>
    <t>TEF03575</t>
  </si>
  <si>
    <t>OVERLAND CORNER</t>
  </si>
  <si>
    <t>TEF03576</t>
  </si>
  <si>
    <t>TEF03577</t>
  </si>
  <si>
    <t>OWEN</t>
  </si>
  <si>
    <t>TEF03578</t>
  </si>
  <si>
    <t>PADTHAWAY (MARCOLLAT)</t>
  </si>
  <si>
    <t>MARCOLLAT</t>
  </si>
  <si>
    <t>TEF03579</t>
  </si>
  <si>
    <t>PADTHAWAY (SEPPELTS ROAD)</t>
  </si>
  <si>
    <t>PADTHAWAY</t>
  </si>
  <si>
    <t>TEF03580</t>
  </si>
  <si>
    <t>PADTHAWAY SOUTH</t>
  </si>
  <si>
    <t>TEF03581</t>
  </si>
  <si>
    <t>PALMER</t>
  </si>
  <si>
    <t>TEF03582</t>
  </si>
  <si>
    <t>PANDIE PANDIE</t>
  </si>
  <si>
    <t>TEF03583</t>
  </si>
  <si>
    <t>TEF03584</t>
  </si>
  <si>
    <t>PARACHILNA (MOTPENA)</t>
  </si>
  <si>
    <t>MOTPENA</t>
  </si>
  <si>
    <t>TEF03585</t>
  </si>
  <si>
    <t>PARACHILNA (NILPENA)</t>
  </si>
  <si>
    <t>NILPENA</t>
  </si>
  <si>
    <t>TEF03586</t>
  </si>
  <si>
    <t>PARACOMBE (KANGAROO CREEK DAM)</t>
  </si>
  <si>
    <t>PARACOMBE</t>
  </si>
  <si>
    <t>TEF03587</t>
  </si>
  <si>
    <t>PARADISE, SA 5075 (ATHELSTONE)</t>
  </si>
  <si>
    <t>PARADISE</t>
  </si>
  <si>
    <t>TEF03588</t>
  </si>
  <si>
    <t>PARAFIELD AIRPORT</t>
  </si>
  <si>
    <t>PARAFIELD</t>
  </si>
  <si>
    <t>TEF03589</t>
  </si>
  <si>
    <t>TEF03590</t>
  </si>
  <si>
    <t>PARAWA (SECOND VALLEY FOREST AWS)</t>
  </si>
  <si>
    <t>PARAWA</t>
  </si>
  <si>
    <t>TEF03591</t>
  </si>
  <si>
    <t>PARAWA (SHARON)</t>
  </si>
  <si>
    <t>TEF03592</t>
  </si>
  <si>
    <t>PARILLA</t>
  </si>
  <si>
    <t>TEF03593</t>
  </si>
  <si>
    <t>PARINGA LOCK 5</t>
  </si>
  <si>
    <t>PARINGA</t>
  </si>
  <si>
    <t>TEF03594</t>
  </si>
  <si>
    <t>PARNDANA</t>
  </si>
  <si>
    <t>TEF03595</t>
  </si>
  <si>
    <t>PARNDANA (PIONEER BEND)</t>
  </si>
  <si>
    <t>TEF03596</t>
  </si>
  <si>
    <t>PARNDANA (TURKEY LANE)</t>
  </si>
  <si>
    <t>DUNCAN</t>
  </si>
  <si>
    <t>TEF03597</t>
  </si>
  <si>
    <t>PARNDANA CFS AWS</t>
  </si>
  <si>
    <t>SEDDON</t>
  </si>
  <si>
    <t>TEF03598</t>
  </si>
  <si>
    <t>PARRAKIE</t>
  </si>
  <si>
    <t>TEF03599</t>
  </si>
  <si>
    <t>PARUNA</t>
  </si>
  <si>
    <t>TEF03600</t>
  </si>
  <si>
    <t>PASKEVILLE</t>
  </si>
  <si>
    <t>TEF03601</t>
  </si>
  <si>
    <t>PEAKE</t>
  </si>
  <si>
    <t>TEF03602</t>
  </si>
  <si>
    <t>PEEBINGA</t>
  </si>
  <si>
    <t>TEF03603</t>
  </si>
  <si>
    <t>PELICAN LAGOON</t>
  </si>
  <si>
    <t>TEF03604</t>
  </si>
  <si>
    <t>PELICAN POINT</t>
  </si>
  <si>
    <t>TEF03605</t>
  </si>
  <si>
    <t>PENNESHAW</t>
  </si>
  <si>
    <t>TEF03606</t>
  </si>
  <si>
    <t>PENOLA POST OFFICE</t>
  </si>
  <si>
    <t>PENOLA</t>
  </si>
  <si>
    <t>TEF03607</t>
  </si>
  <si>
    <t>TEF03608</t>
  </si>
  <si>
    <t>TEF03609</t>
  </si>
  <si>
    <t>PENONG (PENALUMBA)</t>
  </si>
  <si>
    <t>BOOKABIE</t>
  </si>
  <si>
    <t>TEF03610</t>
  </si>
  <si>
    <t>PERPONDA</t>
  </si>
  <si>
    <t>TEF03611</t>
  </si>
  <si>
    <t>PETERBOROUGH</t>
  </si>
  <si>
    <t>TEF03612</t>
  </si>
  <si>
    <t>PETERBOROUGH (AMELIA PARK)</t>
  </si>
  <si>
    <t>UCOLTA</t>
  </si>
  <si>
    <t>TEF03613</t>
  </si>
  <si>
    <t>PETERSVILLE</t>
  </si>
  <si>
    <t>TEF03614</t>
  </si>
  <si>
    <t>PICCADILLY (MOUNT LOFTY BOTANIC GARDEN)</t>
  </si>
  <si>
    <t>TEF03615</t>
  </si>
  <si>
    <t>PICCADILLY (WOODHOUSE)</t>
  </si>
  <si>
    <t>PICCADILLY</t>
  </si>
  <si>
    <t>TEF03616</t>
  </si>
  <si>
    <t>ARCOONA</t>
  </si>
  <si>
    <t>TEF03617</t>
  </si>
  <si>
    <t>PINE POINT (AMELIA DOWNS)</t>
  </si>
  <si>
    <t>PINE POINT</t>
  </si>
  <si>
    <t>TEF03618</t>
  </si>
  <si>
    <t>PINE VALLEY</t>
  </si>
  <si>
    <t>PINE VALLEY STATION</t>
  </si>
  <si>
    <t>TEF03619</t>
  </si>
  <si>
    <t>PINNAROO</t>
  </si>
  <si>
    <t>TEF03620</t>
  </si>
  <si>
    <t>PINNAROO (KOMBALI)</t>
  </si>
  <si>
    <t>KARTE</t>
  </si>
  <si>
    <t>TEF03621</t>
  </si>
  <si>
    <t>PLUMBAGO</t>
  </si>
  <si>
    <t>TEF03622</t>
  </si>
  <si>
    <t>POINT PASS</t>
  </si>
  <si>
    <t>TEF03623</t>
  </si>
  <si>
    <t>POLICEMAN POINT</t>
  </si>
  <si>
    <t>COORONG</t>
  </si>
  <si>
    <t>TEF03624</t>
  </si>
  <si>
    <t>POOCHERA</t>
  </si>
  <si>
    <t>TEF03625</t>
  </si>
  <si>
    <t>PORT AUGUSTA (CARRIEWERLOO STN)</t>
  </si>
  <si>
    <t>CARRIEWERLOO</t>
  </si>
  <si>
    <t>TEF03626</t>
  </si>
  <si>
    <t>PORT AUGUSTA (STIRLING NORTH)</t>
  </si>
  <si>
    <t>STIRLING NORTH</t>
  </si>
  <si>
    <t>TEF03627</t>
  </si>
  <si>
    <t>PORT AUGUSTA AERO</t>
  </si>
  <si>
    <t>PORT AUGUSTA WEST</t>
  </si>
  <si>
    <t>TEF03628</t>
  </si>
  <si>
    <t>PORT AUGUSTA POWER STATION</t>
  </si>
  <si>
    <t>TEF03629</t>
  </si>
  <si>
    <t>TEF03630</t>
  </si>
  <si>
    <t>PORT BROUGHTON</t>
  </si>
  <si>
    <t>TEF03631</t>
  </si>
  <si>
    <t>PORT BROUGHTON (WANDEARAH)</t>
  </si>
  <si>
    <t>TEF03632</t>
  </si>
  <si>
    <t>PORT CLINTON (KADDYINNA)</t>
  </si>
  <si>
    <t>CLINTON</t>
  </si>
  <si>
    <t>TEF03633</t>
  </si>
  <si>
    <t>PORT CLINTON (YARAROO)</t>
  </si>
  <si>
    <t>KAINTON</t>
  </si>
  <si>
    <t>TEF03634</t>
  </si>
  <si>
    <t>PORT ELLIOT CARAVAN PARK</t>
  </si>
  <si>
    <t>PORT ELLIOT</t>
  </si>
  <si>
    <t>TEF03635</t>
  </si>
  <si>
    <t>PORT GAWLER (BUCKLAND PARK)</t>
  </si>
  <si>
    <t>TEF03636</t>
  </si>
  <si>
    <t>TEF03637</t>
  </si>
  <si>
    <t>PORT GERMEIN (GOWAN BRAE)</t>
  </si>
  <si>
    <t>TELOWIE</t>
  </si>
  <si>
    <t>TEF03638</t>
  </si>
  <si>
    <t>PORT KENNY</t>
  </si>
  <si>
    <t>TEF03639</t>
  </si>
  <si>
    <t>PORT KENNY (MOUNT COOPER)</t>
  </si>
  <si>
    <t>COLLEY</t>
  </si>
  <si>
    <t>TEF03640</t>
  </si>
  <si>
    <t>PORT LINCOLN (BIG SWAMP)</t>
  </si>
  <si>
    <t>PEARLAH</t>
  </si>
  <si>
    <t>TEF03641</t>
  </si>
  <si>
    <t>PORT LINCOLN (WESTMERE)</t>
  </si>
  <si>
    <t>SLEAFORD</t>
  </si>
  <si>
    <t>TEF03642</t>
  </si>
  <si>
    <t>PORT LINCOLN (WHITE FLAT)</t>
  </si>
  <si>
    <t>WHITES FLAT</t>
  </si>
  <si>
    <t>TEF03643</t>
  </si>
  <si>
    <t>PORT LINCOLN (WOOLGA)</t>
  </si>
  <si>
    <t>GREEN PATCH</t>
  </si>
  <si>
    <t>TEF03644</t>
  </si>
  <si>
    <t>PORT LINCOLN SOUTH</t>
  </si>
  <si>
    <t>PORT LINCOLN</t>
  </si>
  <si>
    <t>TEF03645</t>
  </si>
  <si>
    <t>PORT NEILL</t>
  </si>
  <si>
    <t>TEF03646</t>
  </si>
  <si>
    <t>PORT PARHAM</t>
  </si>
  <si>
    <t>PARHAM</t>
  </si>
  <si>
    <t>TEF03647</t>
  </si>
  <si>
    <t>PORT PIRIE AERODROME</t>
  </si>
  <si>
    <t>PIRIE EAST</t>
  </si>
  <si>
    <t>TEF03648</t>
  </si>
  <si>
    <t>PORT VICTORIA</t>
  </si>
  <si>
    <t>TEF03649</t>
  </si>
  <si>
    <t>PORT VINCENT</t>
  </si>
  <si>
    <t>TEF03650</t>
  </si>
  <si>
    <t>PORT WAKEFIELD</t>
  </si>
  <si>
    <t>TEF03651</t>
  </si>
  <si>
    <t>PORT WAKEFIELD (PAREORA)</t>
  </si>
  <si>
    <t>TEF03652</t>
  </si>
  <si>
    <t>PRICE</t>
  </si>
  <si>
    <t>TEF03653</t>
  </si>
  <si>
    <t>PROSPECT HILL</t>
  </si>
  <si>
    <t>TEF03654</t>
  </si>
  <si>
    <t>TEF03655</t>
  </si>
  <si>
    <t>PUNTABIE (EAGLE VIEW)</t>
  </si>
  <si>
    <t>PUNTABIE</t>
  </si>
  <si>
    <t>TEF03656</t>
  </si>
  <si>
    <t>PURNONG (CLAYPANS)</t>
  </si>
  <si>
    <t>CLAYPANS</t>
  </si>
  <si>
    <t>TEF03657</t>
  </si>
  <si>
    <t>QUONDONG</t>
  </si>
  <si>
    <t>TEF03658</t>
  </si>
  <si>
    <t>QUORN</t>
  </si>
  <si>
    <t>TEF03659</t>
  </si>
  <si>
    <t>QUORN (DEPOT FLAT)</t>
  </si>
  <si>
    <t>YARRAH</t>
  </si>
  <si>
    <t>TEF03660</t>
  </si>
  <si>
    <t>QUORN (OLIVE GROVE)</t>
  </si>
  <si>
    <t>TEF03661</t>
  </si>
  <si>
    <t>RED CREEK (BURWOOD)</t>
  </si>
  <si>
    <t>RED CREEK</t>
  </si>
  <si>
    <t>TEF03662</t>
  </si>
  <si>
    <t>TEF03663</t>
  </si>
  <si>
    <t>REEVES PLAINS (PARANA PARK)</t>
  </si>
  <si>
    <t>REEVES PLAINS</t>
  </si>
  <si>
    <t>TEF03664</t>
  </si>
  <si>
    <t>REGENCY PARK</t>
  </si>
  <si>
    <t>TEF03665</t>
  </si>
  <si>
    <t>RENMARK AERO</t>
  </si>
  <si>
    <t>OLD CALPERUM</t>
  </si>
  <si>
    <t>TEF03666</t>
  </si>
  <si>
    <t>RENMARK IRRIGATION</t>
  </si>
  <si>
    <t>RENMARK</t>
  </si>
  <si>
    <t>TEF03667</t>
  </si>
  <si>
    <t>RHYNIE</t>
  </si>
  <si>
    <t>WOOLSHED FLAT</t>
  </si>
  <si>
    <t>TEF03668</t>
  </si>
  <si>
    <t>RHYNIE (SALTERS SPRINGS)</t>
  </si>
  <si>
    <t>TEF03669</t>
  </si>
  <si>
    <t>RIVERTON</t>
  </si>
  <si>
    <t>TEF03670</t>
  </si>
  <si>
    <t>RIVERTON (LEEWARD)</t>
  </si>
  <si>
    <t>TEF03671</t>
  </si>
  <si>
    <t>RIVERTON (MAROOMBA)</t>
  </si>
  <si>
    <t>TEF03672</t>
  </si>
  <si>
    <t>ROBE (BISCUIT FLAT)</t>
  </si>
  <si>
    <t>TEF03673</t>
  </si>
  <si>
    <t>ROBE AIRFIELD</t>
  </si>
  <si>
    <t>ROBE</t>
  </si>
  <si>
    <t>TEF03674</t>
  </si>
  <si>
    <t>ROBE COMPARISON</t>
  </si>
  <si>
    <t>TEF03675</t>
  </si>
  <si>
    <t>TEF03676</t>
  </si>
  <si>
    <t>ROBERTSTOWN</t>
  </si>
  <si>
    <t>TEF03677</t>
  </si>
  <si>
    <t>ROCKLEIGH (BLACK HEATH)</t>
  </si>
  <si>
    <t>ROCKLEIGH</t>
  </si>
  <si>
    <t>TEF03678</t>
  </si>
  <si>
    <t>ROCKY RIVER (BROOKLAND PARK)</t>
  </si>
  <si>
    <t>GOSSE</t>
  </si>
  <si>
    <t>TEF03679</t>
  </si>
  <si>
    <t>ROSEDALE (TURRETFIELD RESEARCH CENTRE)</t>
  </si>
  <si>
    <t>ROSEDALE</t>
  </si>
  <si>
    <t>TEF03680</t>
  </si>
  <si>
    <t>ROSEWORTHY</t>
  </si>
  <si>
    <t>TEF03681</t>
  </si>
  <si>
    <t>ROSEWORTHY AWS</t>
  </si>
  <si>
    <t>WASLEYS</t>
  </si>
  <si>
    <t>TEF03682</t>
  </si>
  <si>
    <t>ROSSLYN PARK (SEAVIEW)</t>
  </si>
  <si>
    <t>ROSSLYN PARK</t>
  </si>
  <si>
    <t>TEF03683</t>
  </si>
  <si>
    <t>ROSTREVOR (STRADBROKE)</t>
  </si>
  <si>
    <t>ROSTREVOR</t>
  </si>
  <si>
    <t>TEF03684</t>
  </si>
  <si>
    <t>ROWLAND FLAT (NEW JACOBS CREEK)</t>
  </si>
  <si>
    <t>ROWLAND FLAT</t>
  </si>
  <si>
    <t>TEF03685</t>
  </si>
  <si>
    <t>TEF03686</t>
  </si>
  <si>
    <t>ROXBY DOWNS (OLYMPIC DAM AERODROME)</t>
  </si>
  <si>
    <t>OLYMPIC DAM</t>
  </si>
  <si>
    <t>TEF03687</t>
  </si>
  <si>
    <t>ROXBY DOWNS (PARAKYLIA STATION)</t>
  </si>
  <si>
    <t>PARAKYLIA</t>
  </si>
  <si>
    <t>TEF03688</t>
  </si>
  <si>
    <t>ROXBY DOWNS STATION</t>
  </si>
  <si>
    <t>TEF03689</t>
  </si>
  <si>
    <t>RUDALL (SWAFFPRO)</t>
  </si>
  <si>
    <t>RUDALL</t>
  </si>
  <si>
    <t>TEF03690</t>
  </si>
  <si>
    <t>SADDLEWORTH</t>
  </si>
  <si>
    <t>TEF03691</t>
  </si>
  <si>
    <t>TEF03692</t>
  </si>
  <si>
    <t>SALT CREEK (PITLOCHRY HOMESTEAD)</t>
  </si>
  <si>
    <t>DEEPWATER</t>
  </si>
  <si>
    <t>TEF03693</t>
  </si>
  <si>
    <t>SALT CREEK (PITLOCHRY OUTSTATION 1)</t>
  </si>
  <si>
    <t>TILLEY SWAMP</t>
  </si>
  <si>
    <t>TEF03694</t>
  </si>
  <si>
    <t>TEF03695</t>
  </si>
  <si>
    <t>SECOND VALLEY (POOLAMACCA)</t>
  </si>
  <si>
    <t>SECOND VALLEY</t>
  </si>
  <si>
    <t>TEF03696</t>
  </si>
  <si>
    <t>SEDAN</t>
  </si>
  <si>
    <t>TEF03697</t>
  </si>
  <si>
    <t>SEDAN (SANDLETON)</t>
  </si>
  <si>
    <t>SANDLETON</t>
  </si>
  <si>
    <t>TEF03698</t>
  </si>
  <si>
    <t>SEDAN (YOOKAMURRA SANCTUARY)</t>
  </si>
  <si>
    <t>FISHER</t>
  </si>
  <si>
    <t>TEF03699</t>
  </si>
  <si>
    <t>SELLICKS BEACH</t>
  </si>
  <si>
    <t>ALDINGA BEACH</t>
  </si>
  <si>
    <t>TEF03700</t>
  </si>
  <si>
    <t>SELLICKS HILL (MOUNT TERRIBLE RADAR)</t>
  </si>
  <si>
    <t>SELLICKS HILL</t>
  </si>
  <si>
    <t>TEF03701</t>
  </si>
  <si>
    <t>SEVENHILL</t>
  </si>
  <si>
    <t>TEF03702</t>
  </si>
  <si>
    <t>SHEA-OAK LOG (GREENOCK CREEK)</t>
  </si>
  <si>
    <t>SHEA-OAK LOG</t>
  </si>
  <si>
    <t>TEF03703</t>
  </si>
  <si>
    <t>SHERINGA (LAKE HAMILTON)</t>
  </si>
  <si>
    <t>KIANA</t>
  </si>
  <si>
    <t>TEF03704</t>
  </si>
  <si>
    <t>SHERLOCK (WARRANA)</t>
  </si>
  <si>
    <t>SHERLOCK</t>
  </si>
  <si>
    <t>TEF03705</t>
  </si>
  <si>
    <t>SIAM</t>
  </si>
  <si>
    <t>TEF03706</t>
  </si>
  <si>
    <t>SMITH BAY (SMITHS BAY)</t>
  </si>
  <si>
    <t>WISANGER</t>
  </si>
  <si>
    <t>TEF03707</t>
  </si>
  <si>
    <t>SMITHFIELD</t>
  </si>
  <si>
    <t>TEF03708</t>
  </si>
  <si>
    <t>SMOKY BAY</t>
  </si>
  <si>
    <t>TEF03709</t>
  </si>
  <si>
    <t>SNOWTOWN (BANYULA)</t>
  </si>
  <si>
    <t>WOKURNA</t>
  </si>
  <si>
    <t>TEF03710</t>
  </si>
  <si>
    <t>SNOWTOWN (CONDOWIE)</t>
  </si>
  <si>
    <t>CONDOWIE</t>
  </si>
  <si>
    <t>TEF03711</t>
  </si>
  <si>
    <t>SNOWTOWN (RAYVILLE PARK)</t>
  </si>
  <si>
    <t>SNOWTOWN</t>
  </si>
  <si>
    <t>TEF03712</t>
  </si>
  <si>
    <t>TEF03713</t>
  </si>
  <si>
    <t>TEF03714</t>
  </si>
  <si>
    <t>TEF03715</t>
  </si>
  <si>
    <t>SPALDING</t>
  </si>
  <si>
    <t>TEF03716</t>
  </si>
  <si>
    <t>SPALDING (BUNDALEER RESERVOIR)</t>
  </si>
  <si>
    <t>TEF03717</t>
  </si>
  <si>
    <t>SPICER FLAT</t>
  </si>
  <si>
    <t>KOOLYWURTIE</t>
  </si>
  <si>
    <t>TEF03718</t>
  </si>
  <si>
    <t>ST KITTS</t>
  </si>
  <si>
    <t>TEF03719</t>
  </si>
  <si>
    <t>STANSBURY</t>
  </si>
  <si>
    <t>TEF03720</t>
  </si>
  <si>
    <t>STEINGARTEN VINEYARD (STEINGARTEN)</t>
  </si>
  <si>
    <t>TEF03721</t>
  </si>
  <si>
    <t>STENHOUSE BAY</t>
  </si>
  <si>
    <t>INNESTON</t>
  </si>
  <si>
    <t>TEF03722</t>
  </si>
  <si>
    <t>STOCKPORT (CLIFTON)</t>
  </si>
  <si>
    <t>STOCKPORT</t>
  </si>
  <si>
    <t>TEF03723</t>
  </si>
  <si>
    <t>STOCKPORT (STOCKWELL ROAD BRIDGE)</t>
  </si>
  <si>
    <t>LIGHT PASS</t>
  </si>
  <si>
    <t>TEF03724</t>
  </si>
  <si>
    <t>STRATHALBYN</t>
  </si>
  <si>
    <t>TEF03725</t>
  </si>
  <si>
    <t>STRATHALBYN RACECOURSE</t>
  </si>
  <si>
    <t>TEF03726</t>
  </si>
  <si>
    <t>STRATHEARN</t>
  </si>
  <si>
    <t>TEF03727</t>
  </si>
  <si>
    <t>STREAKY BAY</t>
  </si>
  <si>
    <t>TEF03728</t>
  </si>
  <si>
    <t>STRUAN</t>
  </si>
  <si>
    <t>TEF03729</t>
  </si>
  <si>
    <t>STURT VALE</t>
  </si>
  <si>
    <t>TEF03730</t>
  </si>
  <si>
    <t>SUTHERLANDS</t>
  </si>
  <si>
    <t>TEF03731</t>
  </si>
  <si>
    <t>SWAN REACH</t>
  </si>
  <si>
    <t>TEF03732</t>
  </si>
  <si>
    <t>SWAN REACH (PONDEROSA)</t>
  </si>
  <si>
    <t>TEF03733</t>
  </si>
  <si>
    <t>TEF03734</t>
  </si>
  <si>
    <t>TAILEM BEND</t>
  </si>
  <si>
    <t>TEF03735</t>
  </si>
  <si>
    <t>TEF03736</t>
  </si>
  <si>
    <t>TAILEM BEND (RIVER DOWNS (NATURI))</t>
  </si>
  <si>
    <t>NATURI</t>
  </si>
  <si>
    <t>TEF03737</t>
  </si>
  <si>
    <t>TAILEM BEND (WOODLANDS)</t>
  </si>
  <si>
    <t>CHAPMAN BORE</t>
  </si>
  <si>
    <t>TEF03738</t>
  </si>
  <si>
    <t>TALDRA</t>
  </si>
  <si>
    <t>TEF03739</t>
  </si>
  <si>
    <t>TANTANOOLA</t>
  </si>
  <si>
    <t>TEF03740</t>
  </si>
  <si>
    <t>TANUNDA</t>
  </si>
  <si>
    <t>TEF03741</t>
  </si>
  <si>
    <t>TAPLAN</t>
  </si>
  <si>
    <t>TEF03742</t>
  </si>
  <si>
    <t>TARCOOLA (COMMONWEALTH HILL)</t>
  </si>
  <si>
    <t>COMMONWEALTH HILL</t>
  </si>
  <si>
    <t>TEF03743</t>
  </si>
  <si>
    <t>TARCOOLA (MOBELLA)</t>
  </si>
  <si>
    <t>TEF03744</t>
  </si>
  <si>
    <t>TARCOOLA (MULGATHING)</t>
  </si>
  <si>
    <t>MULGATHING</t>
  </si>
  <si>
    <t>TEF03745</t>
  </si>
  <si>
    <t>TARCOOLA AERO</t>
  </si>
  <si>
    <t>TARCOOLA</t>
  </si>
  <si>
    <t>TEF03746</t>
  </si>
  <si>
    <t>TARCOWIE</t>
  </si>
  <si>
    <t>TEF03747</t>
  </si>
  <si>
    <t>TARCOWIE (OAKLANDS)</t>
  </si>
  <si>
    <t>TEF03748</t>
  </si>
  <si>
    <t>TARLEE</t>
  </si>
  <si>
    <t>TEF03749</t>
  </si>
  <si>
    <t>TARLEE (HAZELTON)</t>
  </si>
  <si>
    <t>GILES CORNER</t>
  </si>
  <si>
    <t>TEF03750</t>
  </si>
  <si>
    <t>TARNMA</t>
  </si>
  <si>
    <t>TEF03751</t>
  </si>
  <si>
    <t>TEF03752</t>
  </si>
  <si>
    <t>TEROWIE</t>
  </si>
  <si>
    <t>TEF03753</t>
  </si>
  <si>
    <t>THE TWINS STATION</t>
  </si>
  <si>
    <t>TEF03754</t>
  </si>
  <si>
    <t>THURLGA</t>
  </si>
  <si>
    <t>TEF03755</t>
  </si>
  <si>
    <t>TICKERA</t>
  </si>
  <si>
    <t>TEF03756</t>
  </si>
  <si>
    <t>TIEYON</t>
  </si>
  <si>
    <t>TEF03757</t>
  </si>
  <si>
    <t>TEF03758</t>
  </si>
  <si>
    <t>TEF03759</t>
  </si>
  <si>
    <t>TINTINARA (COLEBATCH DOWNS)</t>
  </si>
  <si>
    <t>COLEBATCH</t>
  </si>
  <si>
    <t>TEF03760</t>
  </si>
  <si>
    <t>TINTINARA (RICHARDS)</t>
  </si>
  <si>
    <t>TEF03761</t>
  </si>
  <si>
    <t>TODMORDEN</t>
  </si>
  <si>
    <t>TEF03762</t>
  </si>
  <si>
    <t>TRURO</t>
  </si>
  <si>
    <t>TEF03763</t>
  </si>
  <si>
    <t>TUMBY BAY</t>
  </si>
  <si>
    <t>TEF03764</t>
  </si>
  <si>
    <t>TUMBY BAY (WARRATTA VALE)</t>
  </si>
  <si>
    <t>LIPSON</t>
  </si>
  <si>
    <t>TEF03765</t>
  </si>
  <si>
    <t>TUMBY BAY (YADNARIE)</t>
  </si>
  <si>
    <t>TEF03766</t>
  </si>
  <si>
    <t>TEF03767</t>
  </si>
  <si>
    <t>TWO WELLS</t>
  </si>
  <si>
    <t>TEF03768</t>
  </si>
  <si>
    <t>UNGARRA</t>
  </si>
  <si>
    <t>TEF03769</t>
  </si>
  <si>
    <t>TEF03770</t>
  </si>
  <si>
    <t>TEF03771</t>
  </si>
  <si>
    <t>UNLEY (ROBERTS STREET)</t>
  </si>
  <si>
    <t>UNLEY</t>
  </si>
  <si>
    <t>TEF03772</t>
  </si>
  <si>
    <t>UPPER HERMITAGE</t>
  </si>
  <si>
    <t>TEF03773</t>
  </si>
  <si>
    <t>URAIDLA</t>
  </si>
  <si>
    <t>TEF03774</t>
  </si>
  <si>
    <t>URAIDLA (SUTTON CREEK)</t>
  </si>
  <si>
    <t>TEF03775</t>
  </si>
  <si>
    <t>VERDUN</t>
  </si>
  <si>
    <t>TEF03776</t>
  </si>
  <si>
    <t>VICTOR HARBOR (BERRIMA)</t>
  </si>
  <si>
    <t>MOUNT JAGGED</t>
  </si>
  <si>
    <t>TEF03777</t>
  </si>
  <si>
    <t>VICTOR HARBOR (ENCOUNTER BAY)</t>
  </si>
  <si>
    <t>VICTOR HARBOR</t>
  </si>
  <si>
    <t>TEF03778</t>
  </si>
  <si>
    <t>VICTOR HARBOR (RIVINGTON GRANGE)</t>
  </si>
  <si>
    <t>BACK VALLEY</t>
  </si>
  <si>
    <t>TEF03779</t>
  </si>
  <si>
    <t>VICTOR HARBOR (WAITPINGA CLIFFS)</t>
  </si>
  <si>
    <t>WAITPINGA</t>
  </si>
  <si>
    <t>TEF03780</t>
  </si>
  <si>
    <t>VIVONNE BAY (HIGHGATE)</t>
  </si>
  <si>
    <t>VIVONNE BAY</t>
  </si>
  <si>
    <t>TEF03781</t>
  </si>
  <si>
    <t>WADDIKEE</t>
  </si>
  <si>
    <t>TEF03782</t>
  </si>
  <si>
    <t>WAIKERIE (EREMOPHILA PARK)</t>
  </si>
  <si>
    <t>WOOLPUNDA</t>
  </si>
  <si>
    <t>TEF03783</t>
  </si>
  <si>
    <t>WAIKERIE COUNCIL WORKS DEPOT</t>
  </si>
  <si>
    <t>WAIKERIE</t>
  </si>
  <si>
    <t>TEF03784</t>
  </si>
  <si>
    <t>WALLAROO</t>
  </si>
  <si>
    <t>TEF03785</t>
  </si>
  <si>
    <t>TEF03786</t>
  </si>
  <si>
    <t>WANILLA</t>
  </si>
  <si>
    <t>TEF03787</t>
  </si>
  <si>
    <t>WAROOKA</t>
  </si>
  <si>
    <t>TEF03788</t>
  </si>
  <si>
    <t>TEF03789</t>
  </si>
  <si>
    <t>WATERFALL GULLY (WATERFALL)</t>
  </si>
  <si>
    <t>WATERFALL GULLY</t>
  </si>
  <si>
    <t>TEF03790</t>
  </si>
  <si>
    <t>TEF03791</t>
  </si>
  <si>
    <t>WATERVALE</t>
  </si>
  <si>
    <t>TEF03792</t>
  </si>
  <si>
    <t>WEETULTA</t>
  </si>
  <si>
    <t>TEF03793</t>
  </si>
  <si>
    <t>WELLINGTON (BRINKLEY SOUTH)</t>
  </si>
  <si>
    <t>BRINKLEY</t>
  </si>
  <si>
    <t>TEF03794</t>
  </si>
  <si>
    <t>WHARMINDA</t>
  </si>
  <si>
    <t>TEF03795</t>
  </si>
  <si>
    <t>TEF03796</t>
  </si>
  <si>
    <t>WHYALLA (BROADVIEW STATION)</t>
  </si>
  <si>
    <t>TEF03797</t>
  </si>
  <si>
    <t>WHYALLA (MOOLA)</t>
  </si>
  <si>
    <t>TEF03798</t>
  </si>
  <si>
    <t>WHYALLA (MOUNT YOUNG)</t>
  </si>
  <si>
    <t>TEF03799</t>
  </si>
  <si>
    <t>WHYALLA (MULLAQUANA)</t>
  </si>
  <si>
    <t>TEF03800</t>
  </si>
  <si>
    <t>WHYALLA AERO</t>
  </si>
  <si>
    <t>MULLAQUANA</t>
  </si>
  <si>
    <t>TEF03801</t>
  </si>
  <si>
    <t>TEF03802</t>
  </si>
  <si>
    <t>WHYTE YARCOWIE</t>
  </si>
  <si>
    <t>TEF03803</t>
  </si>
  <si>
    <t>WHYTE-YARCOWIE (GUM PARK)</t>
  </si>
  <si>
    <t>CANOWIE BELT</t>
  </si>
  <si>
    <t>TEF03804</t>
  </si>
  <si>
    <t>WIGTON FLAT (DOWLINGVILLE)</t>
  </si>
  <si>
    <t>DOWLINGVILLE</t>
  </si>
  <si>
    <t>TEF03805</t>
  </si>
  <si>
    <t>WILKAWATT (NEWHOUSE FARM)</t>
  </si>
  <si>
    <t>TEF03806</t>
  </si>
  <si>
    <t>WILLALOOKA</t>
  </si>
  <si>
    <t>TEF03807</t>
  </si>
  <si>
    <t>WILLALOOKA (NIOKA)</t>
  </si>
  <si>
    <t>TEF03808</t>
  </si>
  <si>
    <t>WILLALOOKA (YARDOOKRA)</t>
  </si>
  <si>
    <t>TEF03809</t>
  </si>
  <si>
    <t>WILLIAMSTOWN</t>
  </si>
  <si>
    <t>TEF03810</t>
  </si>
  <si>
    <t>WILLIAMSTOWN (GLEN GILLIAN)</t>
  </si>
  <si>
    <t>TEF03811</t>
  </si>
  <si>
    <t>WILLIAMSTOWN (SOUTH PARA RESERVOIR)</t>
  </si>
  <si>
    <t>TEF03812</t>
  </si>
  <si>
    <t>WILLOCHRA PLAIN (GUM GLEN)</t>
  </si>
  <si>
    <t>WILLOCHRA</t>
  </si>
  <si>
    <t>TEF03813</t>
  </si>
  <si>
    <t>WILLUNGA</t>
  </si>
  <si>
    <t>TEF03814</t>
  </si>
  <si>
    <t>WILLUNGA HILL</t>
  </si>
  <si>
    <t>WILLUNGA SOUTH</t>
  </si>
  <si>
    <t>WILMINGTON (STONEHAVEN)</t>
  </si>
  <si>
    <t>WILPENA (MARTINS WELL)</t>
  </si>
  <si>
    <t>MARTINS WELL</t>
  </si>
  <si>
    <t>WILPENA (ORAPARINNA)</t>
  </si>
  <si>
    <t>WILPENA POUND</t>
  </si>
  <si>
    <t>WIRRABARA</t>
  </si>
  <si>
    <t>WIRRABARA FOREST</t>
  </si>
  <si>
    <t>WIRRAMINNA HOMESTEAD</t>
  </si>
  <si>
    <t>WIRRAMINNA</t>
  </si>
  <si>
    <t>WIRREGA (TAUNTON)</t>
  </si>
  <si>
    <t>WIRREGA</t>
  </si>
  <si>
    <t>WIRRULLA</t>
  </si>
  <si>
    <t>WIRRULLA (GAWLER VIEW)</t>
  </si>
  <si>
    <t>WALLALA</t>
  </si>
  <si>
    <t>WIRRULLA (PIMBENA)</t>
  </si>
  <si>
    <t>NUNJIKOMPITA</t>
  </si>
  <si>
    <t>WOLSELEY</t>
  </si>
  <si>
    <t>WOLSELEY (HONITON)</t>
  </si>
  <si>
    <t>POOGINAGORIC</t>
  </si>
  <si>
    <t>WOODSIDE</t>
  </si>
  <si>
    <t>WOODSIDE (INVERBRACKIE)</t>
  </si>
  <si>
    <t>WOODSIDE (WICKS ESTATE)</t>
  </si>
  <si>
    <t>WOOLGANGI</t>
  </si>
  <si>
    <t>WARNES</t>
  </si>
  <si>
    <t>WOOMERA (ARCOONA)</t>
  </si>
  <si>
    <t>WOOMERA (MAHANEWO)</t>
  </si>
  <si>
    <t>MAHANEWO</t>
  </si>
  <si>
    <t>WOOMERA (OAKDEN HILLS)</t>
  </si>
  <si>
    <t>OAKDEN HILLS</t>
  </si>
  <si>
    <t>WOOMERA (PERNATTY STATION)</t>
  </si>
  <si>
    <t>PERNATTY</t>
  </si>
  <si>
    <t>WOOMERA (SOUTH GAP STATION)</t>
  </si>
  <si>
    <t>SOUTH GAP</t>
  </si>
  <si>
    <t>WOOMERA AERODROME</t>
  </si>
  <si>
    <t>WOOMERA</t>
  </si>
  <si>
    <t>WOOMERA PROFILER</t>
  </si>
  <si>
    <t>WORLDS END (NARKUNDA)</t>
  </si>
  <si>
    <t>HALLELUJAH HILLS</t>
  </si>
  <si>
    <t>WRATTONBULLY (JOEVILLE)</t>
  </si>
  <si>
    <t>WRATTONBULLY</t>
  </si>
  <si>
    <t>WUDINNA (LOOKOUT)</t>
  </si>
  <si>
    <t>WUDINNA AERO</t>
  </si>
  <si>
    <t>YACKA</t>
  </si>
  <si>
    <t>YALATA COMMUNITY</t>
  </si>
  <si>
    <t>YALATA</t>
  </si>
  <si>
    <t>YALLUNDA FLAT (MEETIGILLY)</t>
  </si>
  <si>
    <t>YALLUNDA FLAT</t>
  </si>
  <si>
    <t>YANINEE</t>
  </si>
  <si>
    <t>YARDEA</t>
  </si>
  <si>
    <t>YARRAMBA</t>
  </si>
  <si>
    <t>YEELANA (BRIMPTON LAKE)</t>
  </si>
  <si>
    <t>MITCHELL</t>
  </si>
  <si>
    <t>YEELANA (BROOKER)</t>
  </si>
  <si>
    <t>BROOKER</t>
  </si>
  <si>
    <t>YEELANNA</t>
  </si>
  <si>
    <t>YELLABINNA REGIONAL RESERVE (JACINTH-AMB</t>
  </si>
  <si>
    <t>YELLABINNA</t>
  </si>
  <si>
    <t>YONGALA</t>
  </si>
  <si>
    <t>YORKETOWN</t>
  </si>
  <si>
    <t>YUDNAPINNA</t>
  </si>
  <si>
    <t>YUNDI (MUNDAWORA)</t>
  </si>
  <si>
    <t>YUNDI</t>
  </si>
  <si>
    <t>YUNTA (MELTON)</t>
  </si>
  <si>
    <t>MELTON STATION</t>
  </si>
  <si>
    <t>YUNTA (PANARAMITEE)</t>
  </si>
  <si>
    <t>YUNTA</t>
  </si>
  <si>
    <t>YUNTA (PARATOO)</t>
  </si>
  <si>
    <t>GRAMPUS</t>
  </si>
  <si>
    <t>YUNTA (TEETULPA STATION)</t>
  </si>
  <si>
    <t>YUNTA (WINNININNIE STATION)</t>
  </si>
  <si>
    <t>WINNININNIE</t>
  </si>
  <si>
    <t>YUNTA AIRSTRIP</t>
  </si>
  <si>
    <t>AMATA AIRSTRIP</t>
  </si>
  <si>
    <t>NIL</t>
  </si>
  <si>
    <t>CEDUNA (THEVENARD NTC AWS)</t>
  </si>
  <si>
    <t>ERNABELLA (PUKATJA)</t>
  </si>
  <si>
    <t>GREAT VICTORIA DESERT (EMU)</t>
  </si>
  <si>
    <t>GREAT VICTORIA DESERT (LENNY'S TREE)</t>
  </si>
  <si>
    <t>GREAT VICTORIA DESERT (SHOTLINE)</t>
  </si>
  <si>
    <t>GREAT VICTORIA DESERT (TALLARINGA WELL)</t>
  </si>
  <si>
    <t>MARALINGA</t>
  </si>
  <si>
    <t>MARALINGA (DOBO)</t>
  </si>
  <si>
    <t>MINTABIE</t>
  </si>
  <si>
    <t>NEPTUNE ISLAND</t>
  </si>
  <si>
    <t>OAK VALLEY</t>
  </si>
  <si>
    <t>OUTER HARBOUR (BLACK POLE)</t>
  </si>
  <si>
    <t>PIPALYATJARA</t>
  </si>
  <si>
    <t>THEVENARD WIND</t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</si>
  <si>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(0.2 for 2003-08 and 0.05 for 2008-13)</t>
    </r>
    <r>
      <rPr>
        <sz val="11"/>
        <color theme="1"/>
        <rFont val="Calibri"/>
        <family val="2"/>
        <scheme val="minor"/>
      </rPr>
      <t xml:space="preserve"> system minutes per annum</t>
    </r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</si>
  <si>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(1.0 for 2003-08 and 0.2 for 2008-13)</t>
    </r>
    <r>
      <rPr>
        <sz val="11"/>
        <color theme="1"/>
        <rFont val="Calibri"/>
        <family val="2"/>
        <scheme val="minor"/>
      </rPr>
      <t xml:space="preserve"> system minutes per annum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</si>
</sst>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_);_(@_)"/>
    <numFmt numFmtId="165" formatCode="#,##0.000\ ;\(#,##0.000\)"/>
    <numFmt numFmtId="166" formatCode="#,##0.000"/>
    <numFmt numFmtId="167" formatCode="#,##0\ ;\(#,##0\)"/>
    <numFmt numFmtId="168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1"/>
      <name val="Marlett"/>
      <charset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9" fontId="1" fillId="0" borderId="0" applyFont="0" applyFill="0" applyBorder="0" applyAlignment="0" applyProtection="0"/>
    <xf numFmtId="0" fontId="4" fillId="15" borderId="0"/>
    <xf numFmtId="0" fontId="9" fillId="0" borderId="0" applyNumberFormat="0" applyFill="0" applyBorder="0" applyAlignment="0" applyProtection="0"/>
    <xf numFmtId="164" fontId="4" fillId="17" borderId="0" applyNumberFormat="0" applyFont="0" applyBorder="0" applyAlignment="0">
      <alignment horizontal="right"/>
    </xf>
    <xf numFmtId="164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1" fontId="4" fillId="17" borderId="0" applyNumberFormat="0" applyFont="0" applyBorder="0" applyAlignment="0">
      <alignment horizontal="right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41" fontId="4" fillId="18" borderId="0" applyFont="0" applyBorder="0" applyAlignment="0">
      <alignment horizontal="right"/>
      <protection locked="0"/>
    </xf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</cellStyleXfs>
  <cellXfs count="148">
    <xf numFmtId="0" fontId="0" fillId="0" borderId="0" xfId="0"/>
    <xf numFmtId="0" fontId="5" fillId="0" borderId="0" xfId="2" applyFont="1" applyFill="1"/>
    <xf numFmtId="0" fontId="4" fillId="0" borderId="0" xfId="2" applyFont="1" applyFill="1"/>
    <xf numFmtId="0" fontId="4" fillId="15" borderId="0" xfId="2"/>
    <xf numFmtId="0" fontId="4" fillId="15" borderId="0" xfId="2" applyAlignment="1"/>
    <xf numFmtId="0" fontId="6" fillId="0" borderId="2" xfId="2" applyFont="1" applyFill="1" applyBorder="1"/>
    <xf numFmtId="0" fontId="6" fillId="16" borderId="2" xfId="2" applyFont="1" applyFill="1" applyBorder="1"/>
    <xf numFmtId="0" fontId="6" fillId="16" borderId="3" xfId="2" applyFont="1" applyFill="1" applyBorder="1" applyAlignment="1"/>
    <xf numFmtId="0" fontId="4" fillId="16" borderId="3" xfId="2" applyFont="1" applyFill="1" applyBorder="1" applyAlignment="1"/>
    <xf numFmtId="0" fontId="4" fillId="16" borderId="4" xfId="2" applyFont="1" applyFill="1" applyBorder="1" applyAlignment="1"/>
    <xf numFmtId="0" fontId="6" fillId="0" borderId="0" xfId="2" applyFont="1" applyFill="1"/>
    <xf numFmtId="0" fontId="6" fillId="0" borderId="5" xfId="2" applyFont="1" applyFill="1" applyBorder="1"/>
    <xf numFmtId="0" fontId="4" fillId="0" borderId="6" xfId="0" applyFont="1" applyFill="1" applyBorder="1" applyAlignment="1">
      <alignment horizontal="left" indent="1"/>
    </xf>
    <xf numFmtId="0" fontId="4" fillId="0" borderId="7" xfId="0" applyFont="1" applyFill="1" applyBorder="1" applyAlignment="1"/>
    <xf numFmtId="0" fontId="4" fillId="0" borderId="7" xfId="0" applyFont="1" applyFill="1" applyBorder="1"/>
    <xf numFmtId="0" fontId="4" fillId="0" borderId="8" xfId="0" applyFont="1" applyFill="1" applyBorder="1"/>
    <xf numFmtId="0" fontId="7" fillId="0" borderId="9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16" borderId="2" xfId="0" applyFont="1" applyFill="1" applyBorder="1" applyAlignment="1" applyProtection="1">
      <alignment horizontal="left"/>
      <protection locked="0"/>
    </xf>
    <xf numFmtId="0" fontId="4" fillId="16" borderId="3" xfId="0" applyFont="1" applyFill="1" applyBorder="1" applyAlignment="1" applyProtection="1">
      <alignment horizontal="left"/>
      <protection locked="0"/>
    </xf>
    <xf numFmtId="0" fontId="4" fillId="16" borderId="4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protection locked="0"/>
    </xf>
    <xf numFmtId="0" fontId="4" fillId="16" borderId="11" xfId="0" applyFont="1" applyFill="1" applyBorder="1" applyAlignment="1" applyProtection="1">
      <alignment horizontal="left"/>
      <protection locked="0"/>
    </xf>
    <xf numFmtId="0" fontId="4" fillId="16" borderId="12" xfId="0" applyFont="1" applyFill="1" applyBorder="1" applyAlignment="1" applyProtection="1">
      <alignment horizontal="left"/>
      <protection locked="0"/>
    </xf>
    <xf numFmtId="0" fontId="4" fillId="16" borderId="13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right"/>
    </xf>
    <xf numFmtId="0" fontId="4" fillId="16" borderId="14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right" indent="1"/>
    </xf>
    <xf numFmtId="0" fontId="4" fillId="0" borderId="0" xfId="0" applyFont="1" applyFill="1" applyBorder="1"/>
    <xf numFmtId="0" fontId="4" fillId="0" borderId="10" xfId="0" applyFont="1" applyFill="1" applyBorder="1" applyProtection="1">
      <protection locked="0"/>
    </xf>
    <xf numFmtId="0" fontId="4" fillId="0" borderId="10" xfId="0" applyFont="1" applyFill="1" applyBorder="1"/>
    <xf numFmtId="0" fontId="0" fillId="0" borderId="0" xfId="0" applyAlignment="1">
      <alignment horizontal="right"/>
    </xf>
    <xf numFmtId="0" fontId="4" fillId="16" borderId="15" xfId="0" applyFont="1" applyFill="1" applyBorder="1" applyAlignment="1" applyProtection="1">
      <alignment horizontal="left"/>
      <protection locked="0"/>
    </xf>
    <xf numFmtId="0" fontId="4" fillId="16" borderId="16" xfId="0" applyFont="1" applyFill="1" applyBorder="1" applyAlignment="1" applyProtection="1">
      <alignment horizontal="left"/>
      <protection locked="0"/>
    </xf>
    <xf numFmtId="0" fontId="4" fillId="16" borderId="17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left" indent="1"/>
    </xf>
    <xf numFmtId="0" fontId="4" fillId="0" borderId="18" xfId="0" applyFont="1" applyFill="1" applyBorder="1" applyAlignment="1">
      <alignment horizontal="left" indent="1"/>
    </xf>
    <xf numFmtId="0" fontId="4" fillId="0" borderId="19" xfId="0" applyFont="1" applyFill="1" applyBorder="1" applyAlignment="1"/>
    <xf numFmtId="0" fontId="4" fillId="0" borderId="19" xfId="0" applyFont="1" applyFill="1" applyBorder="1"/>
    <xf numFmtId="0" fontId="4" fillId="0" borderId="20" xfId="0" applyFont="1" applyFill="1" applyBorder="1"/>
    <xf numFmtId="0" fontId="4" fillId="16" borderId="2" xfId="0" applyFont="1" applyFill="1" applyBorder="1" applyAlignment="1" applyProtection="1">
      <protection locked="0"/>
    </xf>
    <xf numFmtId="0" fontId="4" fillId="16" borderId="3" xfId="0" applyFont="1" applyFill="1" applyBorder="1" applyAlignment="1" applyProtection="1">
      <protection locked="0"/>
    </xf>
    <xf numFmtId="0" fontId="8" fillId="16" borderId="3" xfId="0" applyFont="1" applyFill="1" applyBorder="1" applyAlignment="1"/>
    <xf numFmtId="0" fontId="8" fillId="16" borderId="4" xfId="0" applyFont="1" applyFill="1" applyBorder="1" applyAlignment="1"/>
    <xf numFmtId="0" fontId="10" fillId="16" borderId="2" xfId="3" applyFont="1" applyFill="1" applyBorder="1" applyAlignment="1" applyProtection="1">
      <alignment horizontal="left"/>
      <protection locked="0"/>
    </xf>
    <xf numFmtId="0" fontId="0" fillId="19" borderId="0" xfId="0" applyFill="1"/>
    <xf numFmtId="0" fontId="9" fillId="19" borderId="0" xfId="3" applyFill="1"/>
    <xf numFmtId="0" fontId="12" fillId="0" borderId="0" xfId="0" applyFont="1"/>
    <xf numFmtId="0" fontId="3" fillId="0" borderId="0" xfId="0" applyFont="1"/>
    <xf numFmtId="0" fontId="0" fillId="0" borderId="5" xfId="0" applyFill="1" applyBorder="1"/>
    <xf numFmtId="0" fontId="2" fillId="0" borderId="5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65" fontId="0" fillId="16" borderId="5" xfId="0" applyNumberFormat="1" applyFill="1" applyBorder="1" applyAlignment="1">
      <alignment vertical="center"/>
    </xf>
    <xf numFmtId="166" fontId="0" fillId="0" borderId="0" xfId="0" applyNumberFormat="1"/>
    <xf numFmtId="166" fontId="0" fillId="0" borderId="0" xfId="0" applyNumberForma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165" fontId="0" fillId="0" borderId="0" xfId="0" applyNumberFormat="1" applyAlignment="1">
      <alignment vertical="center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" fillId="20" borderId="5" xfId="0" applyFont="1" applyFill="1" applyBorder="1" applyAlignment="1">
      <alignment horizontal="left"/>
    </xf>
    <xf numFmtId="0" fontId="0" fillId="20" borderId="5" xfId="0" applyFill="1" applyBorder="1" applyAlignment="1">
      <alignment horizontal="center"/>
    </xf>
    <xf numFmtId="0" fontId="2" fillId="20" borderId="2" xfId="0" applyFont="1" applyFill="1" applyBorder="1" applyAlignment="1">
      <alignment horizontal="left"/>
    </xf>
    <xf numFmtId="0" fontId="2" fillId="0" borderId="0" xfId="0" applyFont="1"/>
    <xf numFmtId="0" fontId="0" fillId="0" borderId="0" xfId="0" applyFont="1"/>
    <xf numFmtId="0" fontId="13" fillId="0" borderId="0" xfId="0" applyFont="1"/>
    <xf numFmtId="0" fontId="2" fillId="16" borderId="0" xfId="0" applyFont="1" applyFill="1" applyAlignment="1">
      <alignment horizontal="left" vertical="center" wrapText="1"/>
    </xf>
    <xf numFmtId="0" fontId="0" fillId="16" borderId="5" xfId="0" applyFill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16" borderId="0" xfId="0" applyFill="1" applyAlignment="1">
      <alignment vertical="center" wrapText="1"/>
    </xf>
    <xf numFmtId="0" fontId="7" fillId="0" borderId="0" xfId="0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4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Alignment="1"/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165" fontId="0" fillId="16" borderId="5" xfId="0" applyNumberFormat="1" applyFont="1" applyFill="1" applyBorder="1"/>
    <xf numFmtId="167" fontId="0" fillId="0" borderId="0" xfId="0" applyNumberFormat="1"/>
    <xf numFmtId="0" fontId="13" fillId="0" borderId="0" xfId="0" applyFont="1" applyAlignment="1">
      <alignment horizontal="right" vertical="center"/>
    </xf>
    <xf numFmtId="165" fontId="0" fillId="0" borderId="0" xfId="0" applyNumberFormat="1"/>
    <xf numFmtId="0" fontId="12" fillId="0" borderId="0" xfId="0" applyFont="1" applyAlignment="1">
      <alignment horizontal="left" vertical="top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6" fontId="17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0" fillId="0" borderId="0" xfId="0" applyFont="1" applyFill="1" applyAlignment="1">
      <alignment horizontal="left" vertical="center"/>
    </xf>
    <xf numFmtId="2" fontId="0" fillId="16" borderId="5" xfId="0" applyNumberFormat="1" applyFont="1" applyFill="1" applyBorder="1" applyAlignment="1">
      <alignment horizontal="right" indent="1"/>
    </xf>
    <xf numFmtId="2" fontId="0" fillId="0" borderId="0" xfId="0" applyNumberFormat="1" applyFont="1" applyAlignment="1">
      <alignment horizontal="right" vertical="center" wrapText="1" indent="1"/>
    </xf>
    <xf numFmtId="2" fontId="0" fillId="0" borderId="0" xfId="0" applyNumberFormat="1" applyFont="1" applyAlignment="1">
      <alignment horizontal="right" inden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0" fillId="16" borderId="5" xfId="0" applyFill="1" applyBorder="1"/>
    <xf numFmtId="2" fontId="0" fillId="16" borderId="5" xfId="0" applyNumberFormat="1" applyFill="1" applyBorder="1"/>
    <xf numFmtId="0" fontId="2" fillId="0" borderId="0" xfId="0" applyFont="1" applyFill="1" applyAlignment="1">
      <alignment horizontal="left" vertical="center" wrapText="1"/>
    </xf>
    <xf numFmtId="1" fontId="0" fillId="16" borderId="5" xfId="0" applyNumberFormat="1" applyFill="1" applyBorder="1"/>
    <xf numFmtId="0" fontId="15" fillId="0" borderId="0" xfId="0" applyFont="1" applyBorder="1" applyAlignment="1">
      <alignment vertical="center" wrapText="1"/>
    </xf>
    <xf numFmtId="168" fontId="0" fillId="16" borderId="5" xfId="0" applyNumberFormat="1" applyFill="1" applyBorder="1"/>
    <xf numFmtId="0" fontId="0" fillId="16" borderId="21" xfId="0" applyFill="1" applyBorder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indent="2"/>
    </xf>
    <xf numFmtId="1" fontId="0" fillId="0" borderId="0" xfId="0" applyNumberFormat="1"/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Alignment="1">
      <alignment horizontal="left" vertical="center" wrapText="1"/>
    </xf>
    <xf numFmtId="3" fontId="0" fillId="16" borderId="5" xfId="0" applyNumberFormat="1" applyFill="1" applyBorder="1"/>
    <xf numFmtId="0" fontId="2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0" fillId="21" borderId="5" xfId="0" applyFill="1" applyBorder="1"/>
    <xf numFmtId="0" fontId="18" fillId="16" borderId="0" xfId="0" applyFont="1" applyFill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0" fillId="16" borderId="0" xfId="0" applyFont="1" applyFill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10" fontId="0" fillId="16" borderId="5" xfId="1" applyNumberFormat="1" applyFont="1" applyFill="1" applyBorder="1"/>
    <xf numFmtId="0" fontId="19" fillId="0" borderId="0" xfId="0" applyFont="1"/>
    <xf numFmtId="0" fontId="20" fillId="0" borderId="0" xfId="0" applyFont="1"/>
    <xf numFmtId="0" fontId="0" fillId="0" borderId="0" xfId="0" applyAlignment="1">
      <alignment horizontal="center" vertical="center" wrapText="1"/>
    </xf>
    <xf numFmtId="0" fontId="2" fillId="16" borderId="0" xfId="0" applyFont="1" applyFill="1"/>
    <xf numFmtId="1" fontId="0" fillId="22" borderId="5" xfId="0" applyNumberFormat="1" applyFill="1" applyBorder="1"/>
    <xf numFmtId="0" fontId="0" fillId="22" borderId="5" xfId="0" applyFill="1" applyBorder="1"/>
    <xf numFmtId="166" fontId="0" fillId="0" borderId="0" xfId="0" applyNumberForma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left" wrapText="1"/>
    </xf>
  </cellXfs>
  <cellStyles count="65">
    <cellStyle name="20% - Accent1 2" xfId="52"/>
    <cellStyle name="20% - Accent2 2" xfId="53"/>
    <cellStyle name="20% - Accent3 2" xfId="54"/>
    <cellStyle name="20% - Accent4 2" xfId="55"/>
    <cellStyle name="20% - Accent5 2" xfId="56"/>
    <cellStyle name="20% - Accent6 2" xfId="57"/>
    <cellStyle name="40% - Accent1 2" xfId="58"/>
    <cellStyle name="40% - Accent2 2" xfId="59"/>
    <cellStyle name="40% - Accent3 2" xfId="60"/>
    <cellStyle name="40% - Accent4 2" xfId="61"/>
    <cellStyle name="40% - Accent5 2" xfId="62"/>
    <cellStyle name="40% - Accent6 2" xfId="63"/>
    <cellStyle name="Blockout" xfId="4"/>
    <cellStyle name="Blockout 2" xfId="5"/>
    <cellStyle name="Blockout 2 2" xfId="6"/>
    <cellStyle name="Blockout 2 3" xfId="7"/>
    <cellStyle name="Blockout 2 3 2" xfId="8"/>
    <cellStyle name="Blockout 2 4" xfId="9"/>
    <cellStyle name="Blockout 2 5" xfId="10"/>
    <cellStyle name="Blockout 2 6" xfId="11"/>
    <cellStyle name="Blockout 3" xfId="12"/>
    <cellStyle name="Blockout 4" xfId="13"/>
    <cellStyle name="Blockout 4 2" xfId="14"/>
    <cellStyle name="Blockout 5" xfId="15"/>
    <cellStyle name="Blockout 6" xfId="16"/>
    <cellStyle name="Blockout 7" xfId="17"/>
    <cellStyle name="Comma 2" xfId="18"/>
    <cellStyle name="Comma 2 2" xfId="19"/>
    <cellStyle name="Comma 2 3" xfId="20"/>
    <cellStyle name="Comma 2 3 2" xfId="21"/>
    <cellStyle name="Comma 3" xfId="22"/>
    <cellStyle name="Comma 3 2" xfId="23"/>
    <cellStyle name="Comma 3 3" xfId="24"/>
    <cellStyle name="Comma 3 3 2" xfId="25"/>
    <cellStyle name="Comma 4" xfId="26"/>
    <cellStyle name="Comma 4 2" xfId="27"/>
    <cellStyle name="Currency 2" xfId="28"/>
    <cellStyle name="Currency 2 2" xfId="29"/>
    <cellStyle name="Currency 2 3" xfId="30"/>
    <cellStyle name="Currency 2 3 2" xfId="31"/>
    <cellStyle name="Currency 3" xfId="32"/>
    <cellStyle name="Currency 3 2" xfId="33"/>
    <cellStyle name="Currency 3 3" xfId="34"/>
    <cellStyle name="Currency 3 3 2" xfId="35"/>
    <cellStyle name="Hyperlink" xfId="3" builtinId="8"/>
    <cellStyle name="Input1" xfId="36"/>
    <cellStyle name="Input1 2" xfId="37"/>
    <cellStyle name="Input1 3" xfId="38"/>
    <cellStyle name="Input1 3 2" xfId="39"/>
    <cellStyle name="Input1 4" xfId="40"/>
    <cellStyle name="Input1 5" xfId="41"/>
    <cellStyle name="Input1 6" xfId="42"/>
    <cellStyle name="Normal" xfId="0" builtinId="0"/>
    <cellStyle name="Normal 2" xfId="43"/>
    <cellStyle name="Normal 2 2" xfId="44"/>
    <cellStyle name="Normal 2 2 2" xfId="45"/>
    <cellStyle name="Normal 3" xfId="46"/>
    <cellStyle name="Normal 4" xfId="47"/>
    <cellStyle name="Normal 5" xfId="48"/>
    <cellStyle name="Normal 5 2" xfId="49"/>
    <cellStyle name="Normal_2010 06 22 - IE - Scheme Template for data collection" xfId="2"/>
    <cellStyle name="Note 2" xfId="64"/>
    <cellStyle name="Percent" xfId="1" builtinId="5"/>
    <cellStyle name="Percent 2" xfId="50"/>
    <cellStyle name="Percent 3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1</xdr:col>
      <xdr:colOff>0</xdr:colOff>
      <xdr:row>17</xdr:row>
      <xdr:rowOff>180975</xdr:rowOff>
    </xdr:from>
    <xdr:to>
      <xdr:col>3</xdr:col>
      <xdr:colOff>562800</xdr:colOff>
      <xdr:row>19</xdr:row>
      <xdr:rowOff>123975</xdr:rowOff>
    </xdr:to>
    <xdr:sp macro="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266700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266699</xdr:colOff>
      <xdr:row>15</xdr:row>
      <xdr:rowOff>114300</xdr:rowOff>
    </xdr:from>
    <xdr:to>
      <xdr:col>3</xdr:col>
      <xdr:colOff>562799</xdr:colOff>
      <xdr:row>17</xdr:row>
      <xdr:rowOff>57300</xdr:rowOff>
    </xdr:to>
    <xdr:sp macro="" textlink="">
      <xdr:nvSpPr>
        <xdr:cNvPr id="7" name="Rectangle 6">
          <a:hlinkClick xmlns:r="http://schemas.openxmlformats.org/officeDocument/2006/relationships" r:id="rId6"/>
        </xdr:cNvPr>
        <xdr:cNvSpPr/>
      </xdr:nvSpPr>
      <xdr:spPr>
        <a:xfrm>
          <a:off x="266699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8" name="Rectangle 7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0</xdr:col>
      <xdr:colOff>266698</xdr:colOff>
      <xdr:row>20</xdr:row>
      <xdr:rowOff>57150</xdr:rowOff>
    </xdr:from>
    <xdr:to>
      <xdr:col>3</xdr:col>
      <xdr:colOff>562798</xdr:colOff>
      <xdr:row>22</xdr:row>
      <xdr:rowOff>150</xdr:rowOff>
    </xdr:to>
    <xdr:sp macro="" textlink="">
      <xdr:nvSpPr>
        <xdr:cNvPr id="9" name="Rectangle 8">
          <a:hlinkClick xmlns:r="http://schemas.openxmlformats.org/officeDocument/2006/relationships" r:id="rId8"/>
        </xdr:cNvPr>
        <xdr:cNvSpPr/>
      </xdr:nvSpPr>
      <xdr:spPr>
        <a:xfrm>
          <a:off x="266698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 Operating environment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2074334</xdr:colOff>
      <xdr:row>31</xdr:row>
      <xdr:rowOff>0</xdr:rowOff>
    </xdr:from>
    <xdr:ext cx="3371878" cy="1595117"/>
    <xdr:sp macro="" textlink="">
      <xdr:nvSpPr>
        <xdr:cNvPr id="2" name="Rectangle 1"/>
        <xdr:cNvSpPr/>
      </xdr:nvSpPr>
      <xdr:spPr>
        <a:xfrm rot="19617931">
          <a:off x="2760134" y="7686675"/>
          <a:ext cx="3371878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en-US" sz="9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  <a:alpha val="3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47000">
                  <a:srgbClr val="FFFFFF">
                    <a:shade val="20000"/>
                    <a:satMod val="300000"/>
                    <a:alpha val="58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neia0\AppData\Local\Microsoft\Windows\Temporary%20Internet%20Files\Content.Outlook\4WPJGT41\Financial%20Templates\Assets\Copy%20of%20ElectraNet%20-%20RFM%202008-13%20-%20final%20decisio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neia0\AppData\Local\Microsoft\Windows\Temporary%20Internet%20Files\Content.Outlook\4WPJGT41\Financial%20Templates\140227_ElectraNet_AER_TNSP%20economic%20benchmarking%20template%20Financial%20v14%20(our%20v1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ElectraNet record of changes"/>
      <sheetName val="Input"/>
      <sheetName val="Adjustment for previous period"/>
      <sheetName val="Actual RAB roll forward"/>
      <sheetName val="Total actual RAB roll forward"/>
      <sheetName val="Tax value roll forward"/>
      <sheetName val="Asset lives roll forward"/>
      <sheetName val="Adjustment for provisions"/>
      <sheetName val="Output summary"/>
    </sheetNames>
    <sheetDataSet>
      <sheetData sheetId="0"/>
      <sheetData sheetId="1"/>
      <sheetData sheetId="2">
        <row r="7">
          <cell r="G7" t="str">
            <v>Commercial Buildings</v>
          </cell>
        </row>
        <row r="8">
          <cell r="G8" t="str">
            <v>Communications - Civil</v>
          </cell>
        </row>
        <row r="9">
          <cell r="G9" t="str">
            <v>Communications - Other</v>
          </cell>
        </row>
        <row r="10">
          <cell r="G10" t="str">
            <v>Computers, software, and office machines</v>
          </cell>
        </row>
        <row r="11">
          <cell r="G11" t="str">
            <v>Easement</v>
          </cell>
        </row>
        <row r="12">
          <cell r="G12" t="str">
            <v>Land</v>
          </cell>
        </row>
        <row r="13">
          <cell r="G13" t="str">
            <v>Network Switching Centres</v>
          </cell>
        </row>
        <row r="14">
          <cell r="G14" t="str">
            <v>Office furniture, movable plant, and misc</v>
          </cell>
        </row>
        <row r="15">
          <cell r="G15" t="str">
            <v>Refurbishment</v>
          </cell>
        </row>
        <row r="16">
          <cell r="G16" t="str">
            <v>Substation Primary Plant</v>
          </cell>
        </row>
        <row r="17">
          <cell r="G17" t="str">
            <v>Substation Demountable Buildings</v>
          </cell>
        </row>
        <row r="18">
          <cell r="G18" t="str">
            <v>Substation Establishment</v>
          </cell>
        </row>
        <row r="19">
          <cell r="G19" t="str">
            <v>Substation Fences</v>
          </cell>
        </row>
        <row r="20">
          <cell r="G20" t="str">
            <v>Substation Secondary Systems - Electromechanical</v>
          </cell>
        </row>
        <row r="21">
          <cell r="G21" t="str">
            <v>Substation Secondary Systems - Electronic</v>
          </cell>
        </row>
        <row r="22">
          <cell r="G22" t="str">
            <v>Transmission lines - Overhead</v>
          </cell>
        </row>
        <row r="23">
          <cell r="G23" t="str">
            <v>Transmission lines - Underground</v>
          </cell>
        </row>
        <row r="24">
          <cell r="G24" t="str">
            <v>Capital Work in Progress</v>
          </cell>
        </row>
        <row r="25">
          <cell r="G25" t="str">
            <v>Accelerated Depreciation</v>
          </cell>
        </row>
        <row r="26">
          <cell r="G26" t="str">
            <v>Refurbishment Projects 2008-2013</v>
          </cell>
        </row>
        <row r="27">
          <cell r="G27" t="str">
            <v>Equity Raising Cost - 2003 Opening RAB and 2003-08 capex</v>
          </cell>
        </row>
        <row r="28">
          <cell r="G28" t="str">
            <v>Equity Raising Cost 2013-2018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Customers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>
        <row r="4">
          <cell r="D4">
            <v>0</v>
          </cell>
        </row>
        <row r="5">
          <cell r="D5">
            <v>0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1392856.6</v>
          </cell>
        </row>
        <row r="13">
          <cell r="D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2631001.54999999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  <row r="43">
          <cell r="D43">
            <v>56083.76</v>
          </cell>
        </row>
        <row r="44">
          <cell r="D44">
            <v>0</v>
          </cell>
        </row>
        <row r="45">
          <cell r="D45">
            <v>0</v>
          </cell>
        </row>
        <row r="46">
          <cell r="D46">
            <v>43544.3</v>
          </cell>
        </row>
        <row r="47">
          <cell r="D47">
            <v>51612.12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311977432.43000001</v>
          </cell>
        </row>
        <row r="54">
          <cell r="D54">
            <v>2541368.71</v>
          </cell>
        </row>
        <row r="55">
          <cell r="D55">
            <v>3062251.4199999901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0</v>
          </cell>
        </row>
        <row r="61">
          <cell r="D61">
            <v>0</v>
          </cell>
        </row>
        <row r="62">
          <cell r="D62">
            <v>0</v>
          </cell>
        </row>
        <row r="63">
          <cell r="D63">
            <v>202228.42</v>
          </cell>
        </row>
        <row r="64">
          <cell r="D64">
            <v>0</v>
          </cell>
        </row>
        <row r="65">
          <cell r="D65">
            <v>2109791.2000000002</v>
          </cell>
        </row>
        <row r="66">
          <cell r="D66">
            <v>-93838</v>
          </cell>
        </row>
        <row r="67">
          <cell r="D67">
            <v>0</v>
          </cell>
        </row>
        <row r="68">
          <cell r="D68">
            <v>0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799075.4</v>
          </cell>
        </row>
        <row r="81">
          <cell r="D81">
            <v>0</v>
          </cell>
        </row>
        <row r="82">
          <cell r="D82">
            <v>0</v>
          </cell>
        </row>
        <row r="83">
          <cell r="D83">
            <v>611090.09999999905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3480967.46</v>
          </cell>
        </row>
        <row r="93">
          <cell r="D93">
            <v>120712.24</v>
          </cell>
        </row>
        <row r="94">
          <cell r="D94">
            <v>0</v>
          </cell>
        </row>
        <row r="95">
          <cell r="D95">
            <v>0</v>
          </cell>
        </row>
        <row r="96">
          <cell r="D96">
            <v>0</v>
          </cell>
        </row>
        <row r="97">
          <cell r="D97">
            <v>0</v>
          </cell>
        </row>
        <row r="98">
          <cell r="D98">
            <v>443474.989999999</v>
          </cell>
        </row>
        <row r="99">
          <cell r="D99">
            <v>0</v>
          </cell>
        </row>
        <row r="100">
          <cell r="D100">
            <v>390518.40999999898</v>
          </cell>
        </row>
        <row r="101">
          <cell r="D101">
            <v>0</v>
          </cell>
        </row>
        <row r="102">
          <cell r="D102">
            <v>0</v>
          </cell>
        </row>
        <row r="103">
          <cell r="D103">
            <v>0</v>
          </cell>
        </row>
        <row r="104">
          <cell r="D104">
            <v>0</v>
          </cell>
        </row>
        <row r="105">
          <cell r="D105">
            <v>8572874.2100000009</v>
          </cell>
        </row>
        <row r="106">
          <cell r="D106">
            <v>0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1156928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2151494.52</v>
          </cell>
        </row>
        <row r="117">
          <cell r="D117">
            <v>1735872.33</v>
          </cell>
        </row>
        <row r="118">
          <cell r="D118">
            <v>0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68434.75</v>
          </cell>
        </row>
        <row r="123">
          <cell r="D123">
            <v>0</v>
          </cell>
        </row>
        <row r="124">
          <cell r="D124">
            <v>0</v>
          </cell>
        </row>
        <row r="125">
          <cell r="D125">
            <v>0</v>
          </cell>
        </row>
        <row r="126">
          <cell r="D126">
            <v>295995.7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940773.9</v>
          </cell>
        </row>
        <row r="130">
          <cell r="D130">
            <v>1313560.6000000001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11482079.77</v>
          </cell>
        </row>
        <row r="135">
          <cell r="D135">
            <v>0</v>
          </cell>
        </row>
        <row r="136">
          <cell r="D136">
            <v>53907.65</v>
          </cell>
        </row>
        <row r="137">
          <cell r="D137">
            <v>0</v>
          </cell>
        </row>
        <row r="138">
          <cell r="D138">
            <v>0</v>
          </cell>
        </row>
        <row r="139">
          <cell r="D139">
            <v>0</v>
          </cell>
        </row>
        <row r="140">
          <cell r="D140">
            <v>148982.549999999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25680.74</v>
          </cell>
        </row>
        <row r="146">
          <cell r="D146">
            <v>0</v>
          </cell>
        </row>
        <row r="147">
          <cell r="D147">
            <v>1088095.06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0</v>
          </cell>
        </row>
        <row r="162">
          <cell r="D162">
            <v>0</v>
          </cell>
        </row>
        <row r="163">
          <cell r="D163">
            <v>0</v>
          </cell>
        </row>
        <row r="164">
          <cell r="D164">
            <v>0</v>
          </cell>
        </row>
        <row r="165">
          <cell r="D165">
            <v>0</v>
          </cell>
        </row>
        <row r="166">
          <cell r="D166">
            <v>0</v>
          </cell>
        </row>
        <row r="167">
          <cell r="D167">
            <v>0</v>
          </cell>
        </row>
        <row r="168">
          <cell r="D168">
            <v>184998</v>
          </cell>
        </row>
        <row r="169">
          <cell r="D169">
            <v>64749.3</v>
          </cell>
        </row>
        <row r="170">
          <cell r="D170">
            <v>0</v>
          </cell>
        </row>
        <row r="171">
          <cell r="D171">
            <v>0</v>
          </cell>
        </row>
        <row r="172">
          <cell r="D172">
            <v>0</v>
          </cell>
        </row>
        <row r="173">
          <cell r="D173">
            <v>0</v>
          </cell>
        </row>
        <row r="174">
          <cell r="D174">
            <v>0</v>
          </cell>
        </row>
        <row r="175">
          <cell r="D175">
            <v>0</v>
          </cell>
        </row>
        <row r="176">
          <cell r="D176">
            <v>0</v>
          </cell>
        </row>
        <row r="177">
          <cell r="D177">
            <v>0</v>
          </cell>
        </row>
        <row r="178">
          <cell r="D178">
            <v>0</v>
          </cell>
        </row>
        <row r="179">
          <cell r="D179">
            <v>0</v>
          </cell>
        </row>
        <row r="180">
          <cell r="D180">
            <v>0</v>
          </cell>
        </row>
        <row r="181">
          <cell r="D181">
            <v>0</v>
          </cell>
        </row>
        <row r="182">
          <cell r="D182">
            <v>0</v>
          </cell>
        </row>
        <row r="183">
          <cell r="D183">
            <v>0</v>
          </cell>
        </row>
        <row r="184">
          <cell r="D184">
            <v>0</v>
          </cell>
        </row>
        <row r="185">
          <cell r="D185">
            <v>0</v>
          </cell>
        </row>
        <row r="186">
          <cell r="D186">
            <v>0</v>
          </cell>
        </row>
        <row r="187">
          <cell r="D187">
            <v>0</v>
          </cell>
        </row>
        <row r="188">
          <cell r="D188">
            <v>0</v>
          </cell>
        </row>
        <row r="189">
          <cell r="D189">
            <v>0</v>
          </cell>
        </row>
        <row r="190">
          <cell r="D190">
            <v>0</v>
          </cell>
        </row>
        <row r="191">
          <cell r="D191">
            <v>2407807.96</v>
          </cell>
        </row>
        <row r="192">
          <cell r="D192">
            <v>0</v>
          </cell>
        </row>
        <row r="193">
          <cell r="D193">
            <v>0</v>
          </cell>
        </row>
        <row r="194">
          <cell r="D194">
            <v>0</v>
          </cell>
        </row>
        <row r="195">
          <cell r="D195">
            <v>0</v>
          </cell>
        </row>
        <row r="196">
          <cell r="D196">
            <v>0</v>
          </cell>
        </row>
        <row r="197">
          <cell r="D197">
            <v>0</v>
          </cell>
        </row>
        <row r="198">
          <cell r="D198">
            <v>0</v>
          </cell>
        </row>
        <row r="199">
          <cell r="D199">
            <v>0</v>
          </cell>
        </row>
        <row r="200">
          <cell r="D200">
            <v>0</v>
          </cell>
        </row>
        <row r="201">
          <cell r="D201">
            <v>0</v>
          </cell>
        </row>
        <row r="202">
          <cell r="D202">
            <v>0</v>
          </cell>
        </row>
        <row r="203">
          <cell r="D203">
            <v>0</v>
          </cell>
        </row>
        <row r="204">
          <cell r="D204">
            <v>0</v>
          </cell>
        </row>
        <row r="205">
          <cell r="D205">
            <v>52668</v>
          </cell>
        </row>
        <row r="206">
          <cell r="D206">
            <v>0</v>
          </cell>
        </row>
        <row r="207">
          <cell r="D207">
            <v>0</v>
          </cell>
        </row>
        <row r="208">
          <cell r="D208">
            <v>0</v>
          </cell>
        </row>
        <row r="209">
          <cell r="D209">
            <v>0</v>
          </cell>
        </row>
        <row r="210">
          <cell r="D210">
            <v>42989.82</v>
          </cell>
        </row>
        <row r="211">
          <cell r="D211">
            <v>4831.75</v>
          </cell>
        </row>
        <row r="212">
          <cell r="D212">
            <v>1912768.36</v>
          </cell>
        </row>
        <row r="213">
          <cell r="D213">
            <v>0</v>
          </cell>
        </row>
        <row r="214">
          <cell r="D214">
            <v>3000</v>
          </cell>
        </row>
        <row r="215">
          <cell r="D215">
            <v>0</v>
          </cell>
        </row>
        <row r="216">
          <cell r="D216">
            <v>0</v>
          </cell>
        </row>
        <row r="217">
          <cell r="D217">
            <v>0</v>
          </cell>
        </row>
        <row r="218">
          <cell r="D218">
            <v>0</v>
          </cell>
        </row>
        <row r="219">
          <cell r="D219">
            <v>59761.48</v>
          </cell>
        </row>
        <row r="220">
          <cell r="D220">
            <v>0</v>
          </cell>
        </row>
        <row r="221">
          <cell r="D221">
            <v>0</v>
          </cell>
        </row>
        <row r="222">
          <cell r="D222">
            <v>0</v>
          </cell>
        </row>
        <row r="223">
          <cell r="D223">
            <v>0</v>
          </cell>
        </row>
        <row r="224">
          <cell r="D224">
            <v>0</v>
          </cell>
        </row>
        <row r="225">
          <cell r="D225">
            <v>1647800</v>
          </cell>
        </row>
        <row r="226">
          <cell r="D226">
            <v>0</v>
          </cell>
        </row>
        <row r="227">
          <cell r="D227">
            <v>0</v>
          </cell>
        </row>
        <row r="228">
          <cell r="D228">
            <v>0</v>
          </cell>
        </row>
        <row r="229">
          <cell r="D229">
            <v>0</v>
          </cell>
        </row>
        <row r="230">
          <cell r="D230">
            <v>0</v>
          </cell>
        </row>
        <row r="231">
          <cell r="D231">
            <v>0</v>
          </cell>
        </row>
        <row r="232">
          <cell r="D232">
            <v>0</v>
          </cell>
        </row>
        <row r="233">
          <cell r="D233">
            <v>0</v>
          </cell>
        </row>
        <row r="234">
          <cell r="D234">
            <v>0</v>
          </cell>
        </row>
        <row r="235">
          <cell r="D235">
            <v>6454.8</v>
          </cell>
        </row>
        <row r="236">
          <cell r="D236">
            <v>19438.48</v>
          </cell>
        </row>
        <row r="237">
          <cell r="D237">
            <v>0</v>
          </cell>
        </row>
        <row r="238">
          <cell r="D238">
            <v>0</v>
          </cell>
        </row>
        <row r="239">
          <cell r="D239">
            <v>7677032.04</v>
          </cell>
        </row>
        <row r="240">
          <cell r="D240">
            <v>0</v>
          </cell>
        </row>
        <row r="241">
          <cell r="D241">
            <v>16823244.690000001</v>
          </cell>
        </row>
        <row r="242">
          <cell r="D242">
            <v>0</v>
          </cell>
        </row>
        <row r="243">
          <cell r="D243">
            <v>0</v>
          </cell>
        </row>
        <row r="244">
          <cell r="D244">
            <v>0</v>
          </cell>
        </row>
        <row r="245">
          <cell r="D245">
            <v>2549490.16</v>
          </cell>
        </row>
        <row r="246">
          <cell r="D246">
            <v>261067.92</v>
          </cell>
        </row>
        <row r="247">
          <cell r="D247">
            <v>0</v>
          </cell>
        </row>
        <row r="248">
          <cell r="D248">
            <v>866231.32999999903</v>
          </cell>
        </row>
        <row r="249">
          <cell r="D249">
            <v>148869.899999999</v>
          </cell>
        </row>
        <row r="250">
          <cell r="D250">
            <v>0</v>
          </cell>
        </row>
        <row r="251">
          <cell r="D251">
            <v>0</v>
          </cell>
        </row>
        <row r="252">
          <cell r="D252">
            <v>0</v>
          </cell>
        </row>
        <row r="253">
          <cell r="D253">
            <v>19049.279999999901</v>
          </cell>
        </row>
        <row r="254">
          <cell r="D254">
            <v>503554.72999999899</v>
          </cell>
        </row>
        <row r="255">
          <cell r="D255">
            <v>20790</v>
          </cell>
        </row>
        <row r="256">
          <cell r="D256">
            <v>2096658.6599999899</v>
          </cell>
        </row>
        <row r="257">
          <cell r="D257">
            <v>0</v>
          </cell>
        </row>
        <row r="258">
          <cell r="D258">
            <v>624962.62</v>
          </cell>
        </row>
        <row r="259">
          <cell r="D259">
            <v>1728494.84</v>
          </cell>
        </row>
        <row r="260">
          <cell r="D260">
            <v>66000</v>
          </cell>
        </row>
        <row r="261">
          <cell r="D261">
            <v>238570.859999999</v>
          </cell>
        </row>
        <row r="262">
          <cell r="D262">
            <v>2315257.25999999</v>
          </cell>
        </row>
        <row r="263">
          <cell r="D263">
            <v>0</v>
          </cell>
        </row>
        <row r="264">
          <cell r="D264">
            <v>0</v>
          </cell>
        </row>
        <row r="265">
          <cell r="D265">
            <v>16452.23</v>
          </cell>
        </row>
        <row r="266">
          <cell r="D266">
            <v>354194.84</v>
          </cell>
        </row>
        <row r="267">
          <cell r="D267">
            <v>12815</v>
          </cell>
        </row>
        <row r="268">
          <cell r="D268">
            <v>65110.54</v>
          </cell>
        </row>
        <row r="269">
          <cell r="D269">
            <v>0</v>
          </cell>
        </row>
        <row r="270">
          <cell r="D270">
            <v>131308.56</v>
          </cell>
        </row>
        <row r="271">
          <cell r="D271">
            <v>0</v>
          </cell>
        </row>
        <row r="272">
          <cell r="D272">
            <v>0</v>
          </cell>
        </row>
        <row r="273">
          <cell r="D273">
            <v>39364.57</v>
          </cell>
        </row>
        <row r="274">
          <cell r="D274">
            <v>33530.75</v>
          </cell>
        </row>
        <row r="275">
          <cell r="D275">
            <v>0</v>
          </cell>
        </row>
        <row r="276">
          <cell r="D276">
            <v>17433090.98</v>
          </cell>
        </row>
        <row r="277">
          <cell r="D277">
            <v>0</v>
          </cell>
        </row>
        <row r="278">
          <cell r="D278">
            <v>92664.559999999896</v>
          </cell>
        </row>
        <row r="279">
          <cell r="D279">
            <v>164020.95000000001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5"/>
  <sheetViews>
    <sheetView showGridLines="0" workbookViewId="0">
      <selection activeCell="B31" sqref="B31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3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4"/>
    </row>
    <row r="4" spans="1:10" ht="18" x14ac:dyDescent="0.25">
      <c r="A4" s="5" t="s">
        <v>1</v>
      </c>
      <c r="B4" s="6"/>
      <c r="C4" s="7"/>
      <c r="D4" s="8"/>
      <c r="E4" s="9"/>
      <c r="F4" s="2"/>
      <c r="G4" s="2"/>
      <c r="H4" s="2"/>
      <c r="I4" s="2"/>
      <c r="J4" s="3"/>
    </row>
    <row r="5" spans="1:10" ht="18" x14ac:dyDescent="0.25">
      <c r="A5" s="10"/>
      <c r="B5" s="10"/>
      <c r="C5" s="2"/>
      <c r="D5" s="2"/>
      <c r="E5" s="2"/>
      <c r="F5" s="2"/>
      <c r="G5" s="2"/>
      <c r="H5" s="2"/>
      <c r="I5" s="2"/>
      <c r="J5" s="3"/>
    </row>
    <row r="6" spans="1:10" ht="18" x14ac:dyDescent="0.25">
      <c r="A6" s="11" t="s">
        <v>2</v>
      </c>
      <c r="B6" s="11"/>
      <c r="C6" s="7"/>
      <c r="D6" s="8"/>
      <c r="E6" s="9"/>
      <c r="F6" s="2"/>
      <c r="G6" s="2"/>
      <c r="H6" s="2"/>
      <c r="I6" s="2"/>
      <c r="J6" s="3"/>
    </row>
    <row r="7" spans="1:10" ht="15.75" thickBot="1" x14ac:dyDescent="0.3">
      <c r="A7" s="2"/>
      <c r="B7" s="2"/>
      <c r="C7" s="2"/>
      <c r="D7" s="2"/>
      <c r="E7" s="2"/>
      <c r="F7" s="2"/>
      <c r="G7" s="2"/>
      <c r="H7" s="2"/>
      <c r="I7" s="2"/>
      <c r="J7" s="3"/>
    </row>
    <row r="8" spans="1:10" x14ac:dyDescent="0.25">
      <c r="A8" s="12"/>
      <c r="B8" s="13"/>
      <c r="C8" s="13"/>
      <c r="D8" s="13"/>
      <c r="E8" s="14"/>
      <c r="F8" s="14"/>
      <c r="G8" s="14"/>
      <c r="H8" s="15"/>
      <c r="I8" s="2"/>
      <c r="J8" s="3"/>
    </row>
    <row r="9" spans="1:10" x14ac:dyDescent="0.25">
      <c r="A9" s="16" t="s">
        <v>3</v>
      </c>
      <c r="C9" s="17" t="s">
        <v>4</v>
      </c>
      <c r="D9" s="18"/>
      <c r="E9" s="19"/>
      <c r="F9" s="19"/>
      <c r="G9" s="20"/>
      <c r="H9" s="21"/>
      <c r="I9" s="2"/>
      <c r="J9" s="3"/>
    </row>
    <row r="10" spans="1:10" x14ac:dyDescent="0.25">
      <c r="A10" s="16"/>
      <c r="C10" s="17"/>
      <c r="D10" s="22"/>
      <c r="E10" s="23"/>
      <c r="F10" s="23"/>
      <c r="G10" s="24"/>
      <c r="H10" s="21"/>
      <c r="I10" s="2"/>
      <c r="J10" s="3"/>
    </row>
    <row r="11" spans="1:10" x14ac:dyDescent="0.25">
      <c r="A11" s="16"/>
      <c r="C11" s="17" t="s">
        <v>5</v>
      </c>
      <c r="D11" s="22"/>
      <c r="E11" s="23"/>
      <c r="F11" s="23"/>
      <c r="G11" s="24"/>
      <c r="H11" s="21"/>
      <c r="I11" s="2"/>
      <c r="J11" s="3"/>
    </row>
    <row r="12" spans="1:10" x14ac:dyDescent="0.25">
      <c r="A12" s="16"/>
      <c r="B12" s="25"/>
      <c r="C12" s="17" t="s">
        <v>6</v>
      </c>
      <c r="D12" s="26"/>
      <c r="E12" s="27" t="s">
        <v>7</v>
      </c>
      <c r="F12" s="26"/>
      <c r="G12" s="28"/>
      <c r="H12" s="29"/>
      <c r="I12" s="2"/>
      <c r="J12" s="3"/>
    </row>
    <row r="13" spans="1:10" x14ac:dyDescent="0.25">
      <c r="A13" s="16"/>
      <c r="B13" s="28"/>
      <c r="C13" s="17"/>
      <c r="D13" s="28"/>
      <c r="E13" s="28"/>
      <c r="F13" s="28"/>
      <c r="G13" s="28"/>
      <c r="H13" s="30"/>
      <c r="I13" s="2"/>
      <c r="J13" s="3"/>
    </row>
    <row r="14" spans="1:10" x14ac:dyDescent="0.25">
      <c r="A14" s="16" t="s">
        <v>8</v>
      </c>
      <c r="B14" s="31"/>
      <c r="C14" s="17" t="s">
        <v>4</v>
      </c>
      <c r="D14" s="32"/>
      <c r="E14" s="33"/>
      <c r="F14" s="33"/>
      <c r="G14" s="34"/>
      <c r="H14" s="21"/>
      <c r="I14" s="2"/>
      <c r="J14" s="3"/>
    </row>
    <row r="15" spans="1:10" x14ac:dyDescent="0.25">
      <c r="A15" s="16"/>
      <c r="B15" s="31"/>
      <c r="C15" s="17"/>
      <c r="D15" s="32"/>
      <c r="E15" s="33"/>
      <c r="F15" s="33"/>
      <c r="G15" s="34"/>
      <c r="H15" s="21"/>
      <c r="I15" s="2"/>
      <c r="J15" s="3"/>
    </row>
    <row r="16" spans="1:10" x14ac:dyDescent="0.25">
      <c r="A16" s="16"/>
      <c r="C16" s="17" t="s">
        <v>5</v>
      </c>
      <c r="D16" s="18"/>
      <c r="E16" s="19"/>
      <c r="F16" s="19"/>
      <c r="G16" s="20"/>
      <c r="H16" s="21"/>
      <c r="I16" s="2"/>
      <c r="J16" s="3"/>
    </row>
    <row r="17" spans="1:10" x14ac:dyDescent="0.25">
      <c r="A17" s="35"/>
      <c r="B17" s="25"/>
      <c r="C17" s="17" t="s">
        <v>6</v>
      </c>
      <c r="D17" s="26"/>
      <c r="E17" s="27" t="s">
        <v>7</v>
      </c>
      <c r="F17" s="26"/>
      <c r="G17" s="28"/>
      <c r="H17" s="29"/>
      <c r="I17" s="2"/>
      <c r="J17" s="3"/>
    </row>
    <row r="18" spans="1:10" ht="15.75" thickBot="1" x14ac:dyDescent="0.3">
      <c r="A18" s="36"/>
      <c r="B18" s="37"/>
      <c r="C18" s="37"/>
      <c r="D18" s="37"/>
      <c r="E18" s="38"/>
      <c r="F18" s="38"/>
      <c r="G18" s="38"/>
      <c r="H18" s="39"/>
      <c r="I18" s="2"/>
      <c r="J18" s="3"/>
    </row>
    <row r="19" spans="1:10" x14ac:dyDescent="0.25">
      <c r="A19" s="12"/>
      <c r="B19" s="13"/>
      <c r="C19" s="13"/>
      <c r="D19" s="13"/>
      <c r="E19" s="14"/>
      <c r="F19" s="14"/>
      <c r="G19" s="14"/>
      <c r="H19" s="15"/>
      <c r="I19" s="2"/>
      <c r="J19" s="3"/>
    </row>
    <row r="20" spans="1:10" x14ac:dyDescent="0.25">
      <c r="A20" s="16" t="s">
        <v>9</v>
      </c>
      <c r="B20" s="40"/>
      <c r="C20" s="41"/>
      <c r="D20" s="42"/>
      <c r="E20" s="42"/>
      <c r="F20" s="43"/>
      <c r="G20" s="28"/>
      <c r="H20" s="30"/>
      <c r="I20" s="2"/>
      <c r="J20" s="3"/>
    </row>
    <row r="21" spans="1:10" x14ac:dyDescent="0.25">
      <c r="A21" s="16" t="s">
        <v>10</v>
      </c>
      <c r="B21" s="18"/>
      <c r="C21" s="19"/>
      <c r="D21" s="19"/>
      <c r="E21" s="19"/>
      <c r="F21" s="20"/>
      <c r="G21" s="28"/>
      <c r="H21" s="30"/>
      <c r="I21" s="2"/>
      <c r="J21" s="3"/>
    </row>
    <row r="22" spans="1:10" x14ac:dyDescent="0.25">
      <c r="A22" s="16" t="s">
        <v>11</v>
      </c>
      <c r="B22" s="44"/>
      <c r="C22" s="19"/>
      <c r="D22" s="19"/>
      <c r="E22" s="19"/>
      <c r="F22" s="20"/>
      <c r="G22" s="28"/>
      <c r="H22" s="30"/>
      <c r="I22" s="2"/>
      <c r="J22" s="3"/>
    </row>
    <row r="23" spans="1:10" ht="15.75" thickBot="1" x14ac:dyDescent="0.3">
      <c r="A23" s="36"/>
      <c r="B23" s="37"/>
      <c r="C23" s="37"/>
      <c r="D23" s="37"/>
      <c r="E23" s="38"/>
      <c r="F23" s="38"/>
      <c r="G23" s="38"/>
      <c r="H23" s="39"/>
      <c r="I23" s="2"/>
      <c r="J23" s="3"/>
    </row>
    <row r="24" spans="1:10" x14ac:dyDescent="0.25">
      <c r="A24" s="2"/>
      <c r="B24" s="2"/>
      <c r="C24" s="2"/>
      <c r="D24" s="2"/>
      <c r="E24" s="2"/>
      <c r="F24" s="2"/>
      <c r="G24" s="2"/>
      <c r="H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showGridLines="0" workbookViewId="0">
      <selection activeCell="F28" sqref="F28"/>
    </sheetView>
  </sheetViews>
  <sheetFormatPr defaultRowHeight="15" x14ac:dyDescent="0.25"/>
  <cols>
    <col min="1" max="1" width="4" customWidth="1"/>
  </cols>
  <sheetData>
    <row r="1" spans="1:1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0.25" x14ac:dyDescent="0.3">
      <c r="B2" s="1" t="s">
        <v>12</v>
      </c>
      <c r="C2" s="45"/>
      <c r="D2" s="45"/>
      <c r="E2" s="45"/>
      <c r="F2" s="45"/>
      <c r="G2" s="45"/>
      <c r="H2" s="45"/>
      <c r="I2" s="45"/>
      <c r="J2" s="45"/>
      <c r="K2" s="45"/>
    </row>
    <row r="3" spans="1:1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x14ac:dyDescent="0.25">
      <c r="A4" s="46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1:1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</row>
    <row r="23" spans="1:11" x14ac:dyDescent="0.25">
      <c r="A23" s="45"/>
      <c r="B23" s="45"/>
      <c r="C23" s="45"/>
      <c r="D23" s="45"/>
      <c r="E23" s="45"/>
      <c r="F23" s="45"/>
    </row>
    <row r="24" spans="1:11" x14ac:dyDescent="0.25">
      <c r="A24" s="45"/>
      <c r="B24" s="45"/>
      <c r="C24" s="45"/>
      <c r="D24" s="45"/>
      <c r="E24" s="45"/>
      <c r="F24" s="45"/>
    </row>
    <row r="25" spans="1:11" x14ac:dyDescent="0.25">
      <c r="A25" s="45"/>
      <c r="B25" s="45"/>
      <c r="C25" s="45"/>
      <c r="D25" s="45"/>
      <c r="E25" s="45"/>
      <c r="F25" s="45"/>
    </row>
    <row r="26" spans="1:11" x14ac:dyDescent="0.25">
      <c r="A26" s="45"/>
      <c r="B26" s="45"/>
      <c r="C26" s="45"/>
      <c r="D26" s="45"/>
      <c r="E26" s="45"/>
      <c r="F26" s="45"/>
    </row>
    <row r="27" spans="1:11" x14ac:dyDescent="0.25">
      <c r="A27" s="45"/>
      <c r="B27" s="45"/>
      <c r="C27" s="45"/>
      <c r="D27" s="45"/>
      <c r="E27" s="45"/>
      <c r="F27" s="45"/>
    </row>
    <row r="28" spans="1:11" x14ac:dyDescent="0.25">
      <c r="A28" s="45"/>
      <c r="B28" s="45"/>
      <c r="C28" s="45"/>
      <c r="D28" s="45"/>
      <c r="E28" s="45"/>
      <c r="F28" s="45"/>
    </row>
    <row r="29" spans="1:11" x14ac:dyDescent="0.25">
      <c r="A29" s="45"/>
      <c r="B29" s="45"/>
      <c r="C29" s="45"/>
      <c r="D29" s="45"/>
      <c r="E29" s="45"/>
      <c r="F29" s="45"/>
    </row>
    <row r="30" spans="1:11" x14ac:dyDescent="0.25">
      <c r="A30" s="45"/>
      <c r="B30" s="45"/>
      <c r="C30" s="45"/>
      <c r="D30" s="45"/>
      <c r="E30" s="45"/>
      <c r="F30" s="4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30"/>
  <sheetViews>
    <sheetView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" sqref="E1"/>
    </sheetView>
  </sheetViews>
  <sheetFormatPr defaultRowHeight="15" outlineLevelCol="1" x14ac:dyDescent="0.25"/>
  <cols>
    <col min="1" max="1" width="10.28515625" customWidth="1"/>
    <col min="2" max="2" width="50.85546875" customWidth="1"/>
    <col min="3" max="3" width="6" bestFit="1" customWidth="1"/>
    <col min="4" max="7" width="12.42578125" bestFit="1" customWidth="1" outlineLevel="1"/>
    <col min="8" max="11" width="12.42578125" bestFit="1" customWidth="1"/>
    <col min="12" max="12" width="21.28515625" hidden="1" customWidth="1" outlineLevel="1"/>
    <col min="13" max="13" width="21.42578125" customWidth="1" collapsed="1"/>
    <col min="14" max="21" width="12.42578125" bestFit="1" customWidth="1"/>
  </cols>
  <sheetData>
    <row r="1" spans="1:21" ht="15.75" x14ac:dyDescent="0.25">
      <c r="B1" s="47" t="s">
        <v>13</v>
      </c>
    </row>
    <row r="2" spans="1:21" ht="15" customHeight="1" x14ac:dyDescent="0.25"/>
    <row r="3" spans="1:21" ht="30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21" s="48" customFormat="1" ht="30" x14ac:dyDescent="0.25">
      <c r="A4" s="51" t="s">
        <v>16</v>
      </c>
      <c r="B4" s="48" t="s">
        <v>17</v>
      </c>
      <c r="C4" s="48" t="s">
        <v>18</v>
      </c>
    </row>
    <row r="5" spans="1:21" ht="31.5" x14ac:dyDescent="0.25">
      <c r="B5" s="52" t="s">
        <v>19</v>
      </c>
      <c r="C5" s="53"/>
      <c r="N5" s="48"/>
      <c r="O5" s="48"/>
      <c r="P5" s="48"/>
      <c r="Q5" s="48"/>
      <c r="R5" s="48"/>
      <c r="S5" s="48"/>
      <c r="T5" s="48"/>
      <c r="U5" s="48"/>
    </row>
    <row r="6" spans="1:21" x14ac:dyDescent="0.25">
      <c r="A6" s="54" t="s">
        <v>20</v>
      </c>
      <c r="B6" s="55" t="s">
        <v>21</v>
      </c>
      <c r="C6" s="53" t="s">
        <v>22</v>
      </c>
      <c r="D6" s="56">
        <v>28292</v>
      </c>
      <c r="E6" s="56">
        <v>29879</v>
      </c>
      <c r="F6" s="56">
        <v>31420</v>
      </c>
      <c r="G6" s="56">
        <v>38021</v>
      </c>
      <c r="H6" s="56">
        <v>21181</v>
      </c>
      <c r="I6" s="56">
        <v>24137</v>
      </c>
      <c r="J6" s="56">
        <v>27625</v>
      </c>
      <c r="K6" s="56">
        <v>30244</v>
      </c>
      <c r="L6" s="57"/>
      <c r="M6" s="58"/>
      <c r="N6" s="48"/>
      <c r="O6" s="48"/>
      <c r="P6" s="48"/>
      <c r="Q6" s="48"/>
      <c r="R6" s="48"/>
      <c r="S6" s="48"/>
      <c r="T6" s="48"/>
      <c r="U6" s="48"/>
    </row>
    <row r="7" spans="1:21" x14ac:dyDescent="0.25">
      <c r="A7" s="54" t="s">
        <v>23</v>
      </c>
      <c r="B7" s="55" t="s">
        <v>24</v>
      </c>
      <c r="C7" s="53" t="s">
        <v>22</v>
      </c>
      <c r="D7" s="56">
        <v>0</v>
      </c>
      <c r="E7" s="56">
        <v>0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7"/>
      <c r="M7" s="58"/>
      <c r="N7" s="48"/>
      <c r="O7" s="48"/>
      <c r="P7" s="48"/>
      <c r="Q7" s="48"/>
      <c r="R7" s="48"/>
      <c r="S7" s="48"/>
      <c r="T7" s="48"/>
      <c r="U7" s="48"/>
    </row>
    <row r="8" spans="1:21" x14ac:dyDescent="0.25">
      <c r="A8" s="54" t="s">
        <v>25</v>
      </c>
      <c r="B8" s="55" t="s">
        <v>26</v>
      </c>
      <c r="C8" s="53" t="s">
        <v>22</v>
      </c>
      <c r="D8" s="56">
        <v>4300</v>
      </c>
      <c r="E8" s="56">
        <v>4550</v>
      </c>
      <c r="F8" s="56">
        <v>4784</v>
      </c>
      <c r="G8" s="56">
        <v>5744</v>
      </c>
      <c r="H8" s="56">
        <v>2654</v>
      </c>
      <c r="I8" s="56">
        <v>2789</v>
      </c>
      <c r="J8" s="56">
        <v>2915</v>
      </c>
      <c r="K8" s="56">
        <v>3105</v>
      </c>
      <c r="L8" s="57"/>
      <c r="M8" s="58"/>
      <c r="N8" s="48"/>
      <c r="O8" s="48"/>
      <c r="P8" s="48"/>
      <c r="Q8" s="48"/>
      <c r="R8" s="48"/>
      <c r="S8" s="48"/>
      <c r="T8" s="48"/>
      <c r="U8" s="48"/>
    </row>
    <row r="9" spans="1:21" x14ac:dyDescent="0.25">
      <c r="A9" s="54" t="s">
        <v>27</v>
      </c>
      <c r="B9" s="55" t="s">
        <v>28</v>
      </c>
      <c r="C9" s="53" t="s">
        <v>22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7"/>
      <c r="M9" s="58"/>
      <c r="N9" s="48"/>
      <c r="O9" s="48"/>
      <c r="P9" s="48"/>
      <c r="Q9" s="48"/>
      <c r="R9" s="48"/>
      <c r="S9" s="48"/>
      <c r="T9" s="48"/>
      <c r="U9" s="48"/>
    </row>
    <row r="10" spans="1:21" ht="30" x14ac:dyDescent="0.25">
      <c r="A10" s="54" t="s">
        <v>29</v>
      </c>
      <c r="B10" s="55" t="s">
        <v>30</v>
      </c>
      <c r="C10" s="53" t="s">
        <v>22</v>
      </c>
      <c r="D10" s="56">
        <v>49700</v>
      </c>
      <c r="E10" s="56">
        <v>51805</v>
      </c>
      <c r="F10" s="56">
        <v>57840</v>
      </c>
      <c r="G10" s="56">
        <v>65356</v>
      </c>
      <c r="H10" s="56">
        <v>84671</v>
      </c>
      <c r="I10" s="56">
        <v>96433</v>
      </c>
      <c r="J10" s="56">
        <v>103128</v>
      </c>
      <c r="K10" s="56">
        <v>109214</v>
      </c>
      <c r="L10" s="57"/>
      <c r="M10" s="58"/>
      <c r="N10" s="48"/>
      <c r="O10" s="48"/>
      <c r="P10" s="48"/>
      <c r="Q10" s="48"/>
      <c r="R10" s="48"/>
      <c r="S10" s="48"/>
      <c r="T10" s="48"/>
      <c r="U10" s="48"/>
    </row>
    <row r="11" spans="1:21" ht="30" x14ac:dyDescent="0.25">
      <c r="A11" s="54" t="s">
        <v>31</v>
      </c>
      <c r="B11" s="55" t="s">
        <v>32</v>
      </c>
      <c r="C11" s="53" t="s">
        <v>22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7"/>
      <c r="M11" s="58"/>
      <c r="N11" s="48"/>
      <c r="O11" s="48"/>
      <c r="P11" s="48"/>
      <c r="Q11" s="48"/>
      <c r="R11" s="48"/>
      <c r="S11" s="48"/>
      <c r="T11" s="48"/>
      <c r="U11" s="48"/>
    </row>
    <row r="12" spans="1:21" ht="30" x14ac:dyDescent="0.25">
      <c r="A12" s="54" t="s">
        <v>33</v>
      </c>
      <c r="B12" s="55" t="s">
        <v>34</v>
      </c>
      <c r="C12" s="53" t="s">
        <v>22</v>
      </c>
      <c r="D12" s="56">
        <v>41511.466830000019</v>
      </c>
      <c r="E12" s="56">
        <v>50541.44630334535</v>
      </c>
      <c r="F12" s="56">
        <v>42140.600553175667</v>
      </c>
      <c r="G12" s="56">
        <v>56299.867185966781</v>
      </c>
      <c r="H12" s="56">
        <v>48052.480121790111</v>
      </c>
      <c r="I12" s="56">
        <v>61924.83406431324</v>
      </c>
      <c r="J12" s="56">
        <v>93834.21325249091</v>
      </c>
      <c r="K12" s="56">
        <v>86953.688840911491</v>
      </c>
      <c r="L12" s="57"/>
      <c r="M12" s="58"/>
      <c r="N12" s="48"/>
      <c r="O12" s="48"/>
      <c r="P12" s="48"/>
      <c r="Q12" s="48"/>
      <c r="R12" s="48"/>
      <c r="S12" s="48"/>
      <c r="T12" s="48"/>
      <c r="U12" s="48"/>
    </row>
    <row r="13" spans="1:21" x14ac:dyDescent="0.25">
      <c r="A13" s="54" t="s">
        <v>35</v>
      </c>
      <c r="B13" s="55" t="s">
        <v>36</v>
      </c>
      <c r="C13" s="53" t="s">
        <v>22</v>
      </c>
      <c r="D13" s="56">
        <v>24974</v>
      </c>
      <c r="E13" s="56">
        <v>31230</v>
      </c>
      <c r="F13" s="56">
        <v>42746</v>
      </c>
      <c r="G13" s="56">
        <v>41555</v>
      </c>
      <c r="H13" s="56">
        <v>49028</v>
      </c>
      <c r="I13" s="56">
        <v>59927</v>
      </c>
      <c r="J13" s="56">
        <v>62777</v>
      </c>
      <c r="K13" s="56">
        <v>77149</v>
      </c>
      <c r="L13" s="57"/>
      <c r="M13" s="58"/>
      <c r="N13" s="48"/>
      <c r="O13" s="48"/>
      <c r="P13" s="48"/>
      <c r="Q13" s="48"/>
      <c r="R13" s="48"/>
      <c r="S13" s="48"/>
      <c r="T13" s="48"/>
      <c r="U13" s="48"/>
    </row>
    <row r="14" spans="1:21" x14ac:dyDescent="0.25">
      <c r="A14" s="54" t="s">
        <v>37</v>
      </c>
      <c r="B14" s="55" t="s">
        <v>38</v>
      </c>
      <c r="C14" s="53" t="s">
        <v>22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7"/>
      <c r="M14" s="58"/>
      <c r="N14" s="48"/>
      <c r="O14" s="48"/>
      <c r="P14" s="48"/>
      <c r="Q14" s="48"/>
      <c r="R14" s="48"/>
      <c r="S14" s="48"/>
      <c r="T14" s="48"/>
      <c r="U14" s="48"/>
    </row>
    <row r="15" spans="1:21" x14ac:dyDescent="0.25">
      <c r="A15" s="54" t="s">
        <v>39</v>
      </c>
      <c r="B15" s="55" t="s">
        <v>40</v>
      </c>
      <c r="C15" s="53" t="s">
        <v>22</v>
      </c>
      <c r="D15" s="56">
        <v>21587.533169999981</v>
      </c>
      <c r="E15" s="56">
        <v>11049.55369665465</v>
      </c>
      <c r="F15" s="56">
        <v>7885.3994468243327</v>
      </c>
      <c r="G15" s="56">
        <v>23519.252814033243</v>
      </c>
      <c r="H15" s="56">
        <v>43859.4438492099</v>
      </c>
      <c r="I15" s="56">
        <v>28196.647935686779</v>
      </c>
      <c r="J15" s="56">
        <v>7396.6167475091061</v>
      </c>
      <c r="K15" s="56">
        <v>17800.814695033594</v>
      </c>
      <c r="L15" s="57"/>
      <c r="M15" s="58"/>
      <c r="N15" s="48"/>
      <c r="O15" s="48"/>
      <c r="P15" s="48"/>
      <c r="Q15" s="48"/>
      <c r="R15" s="48"/>
      <c r="S15" s="48"/>
      <c r="T15" s="48"/>
      <c r="U15" s="48"/>
    </row>
    <row r="16" spans="1:21" x14ac:dyDescent="0.25">
      <c r="A16" s="54" t="s">
        <v>41</v>
      </c>
      <c r="B16" s="59" t="s">
        <v>42</v>
      </c>
      <c r="C16" s="53" t="s">
        <v>22</v>
      </c>
      <c r="D16" s="56">
        <v>170365</v>
      </c>
      <c r="E16" s="56">
        <v>179055</v>
      </c>
      <c r="F16" s="56">
        <v>186816</v>
      </c>
      <c r="G16" s="56">
        <v>230495.12000000002</v>
      </c>
      <c r="H16" s="56">
        <v>249445.92397100001</v>
      </c>
      <c r="I16" s="56">
        <v>273407.48200000002</v>
      </c>
      <c r="J16" s="56">
        <v>297675.83</v>
      </c>
      <c r="K16" s="56">
        <v>324466.50353594508</v>
      </c>
      <c r="L16" s="56">
        <f t="shared" ref="L16" si="0">SUM(L6:L15)</f>
        <v>0</v>
      </c>
      <c r="M16" s="58"/>
      <c r="N16" s="48"/>
      <c r="O16" s="48"/>
      <c r="P16" s="48"/>
      <c r="Q16" s="48"/>
      <c r="R16" s="48"/>
      <c r="S16" s="48"/>
      <c r="T16" s="48"/>
      <c r="U16" s="48"/>
    </row>
    <row r="17" spans="1:21" x14ac:dyDescent="0.25">
      <c r="A17" s="54"/>
      <c r="B17" s="59"/>
      <c r="C17" s="53"/>
      <c r="D17" s="60"/>
      <c r="E17" s="60"/>
      <c r="F17" s="60"/>
      <c r="G17" s="60"/>
      <c r="H17" s="60"/>
      <c r="I17" s="60"/>
      <c r="J17" s="60"/>
      <c r="K17" s="60"/>
      <c r="L17" s="57"/>
      <c r="M17" s="58"/>
      <c r="N17" s="48"/>
      <c r="O17" s="48"/>
      <c r="P17" s="48"/>
      <c r="Q17" s="48"/>
      <c r="R17" s="48"/>
      <c r="S17" s="48"/>
      <c r="T17" s="48"/>
      <c r="U17" s="48"/>
    </row>
    <row r="18" spans="1:21" ht="31.5" x14ac:dyDescent="0.25">
      <c r="A18" s="54"/>
      <c r="B18" s="52" t="s">
        <v>43</v>
      </c>
      <c r="C18" s="53"/>
      <c r="D18" s="60"/>
      <c r="E18" s="60"/>
      <c r="F18" s="60"/>
      <c r="G18" s="60"/>
      <c r="H18" s="60"/>
      <c r="I18" s="60"/>
      <c r="J18" s="60"/>
      <c r="K18" s="60"/>
      <c r="L18" s="57"/>
      <c r="M18" s="58"/>
      <c r="N18" s="48"/>
      <c r="O18" s="48"/>
      <c r="P18" s="48"/>
      <c r="Q18" s="48"/>
      <c r="R18" s="48"/>
      <c r="S18" s="48"/>
      <c r="T18" s="48"/>
      <c r="U18" s="48"/>
    </row>
    <row r="19" spans="1:21" x14ac:dyDescent="0.25">
      <c r="A19" s="54" t="s">
        <v>44</v>
      </c>
      <c r="B19" s="55" t="s">
        <v>45</v>
      </c>
      <c r="C19" s="53" t="s">
        <v>22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7"/>
      <c r="M19" s="58"/>
      <c r="N19" s="48"/>
      <c r="O19" s="48"/>
      <c r="P19" s="48"/>
      <c r="Q19" s="48"/>
      <c r="R19" s="48"/>
      <c r="S19" s="48"/>
      <c r="T19" s="48"/>
      <c r="U19" s="48"/>
    </row>
    <row r="20" spans="1:21" x14ac:dyDescent="0.25">
      <c r="A20" s="54" t="s">
        <v>46</v>
      </c>
      <c r="B20" s="55" t="s">
        <v>47</v>
      </c>
      <c r="C20" s="53" t="s">
        <v>22</v>
      </c>
      <c r="D20" s="56">
        <v>133425.09683000002</v>
      </c>
      <c r="E20" s="56">
        <v>151112.81030334535</v>
      </c>
      <c r="F20" s="56">
        <v>160445.42055317567</v>
      </c>
      <c r="G20" s="56">
        <v>183219.8841859668</v>
      </c>
      <c r="H20" s="56">
        <v>185636.22496179014</v>
      </c>
      <c r="I20" s="56">
        <v>221573.09206431324</v>
      </c>
      <c r="J20" s="56">
        <v>263548.50425249088</v>
      </c>
      <c r="K20" s="56">
        <v>278689.27284091152</v>
      </c>
      <c r="L20" s="57"/>
      <c r="M20" s="58"/>
      <c r="N20" s="48"/>
      <c r="O20" s="48"/>
      <c r="P20" s="48"/>
      <c r="Q20" s="48"/>
      <c r="R20" s="48"/>
      <c r="S20" s="48"/>
      <c r="T20" s="48"/>
      <c r="U20" s="48"/>
    </row>
    <row r="21" spans="1:21" x14ac:dyDescent="0.25">
      <c r="A21" s="54" t="s">
        <v>48</v>
      </c>
      <c r="B21" s="55" t="s">
        <v>49</v>
      </c>
      <c r="C21" s="53" t="s">
        <v>22</v>
      </c>
      <c r="D21" s="56">
        <v>11052.338</v>
      </c>
      <c r="E21" s="56">
        <v>12342.076999999999</v>
      </c>
      <c r="F21" s="56">
        <v>13701.227000000001</v>
      </c>
      <c r="G21" s="56">
        <v>18012.04</v>
      </c>
      <c r="H21" s="56">
        <v>17296.024000000001</v>
      </c>
      <c r="I21" s="56">
        <v>20848.93</v>
      </c>
      <c r="J21" s="56">
        <v>23815.972000000002</v>
      </c>
      <c r="K21" s="56">
        <v>24872.593000000001</v>
      </c>
      <c r="L21" s="57"/>
      <c r="M21" s="58"/>
      <c r="N21" s="48"/>
      <c r="O21" s="48"/>
      <c r="P21" s="48"/>
      <c r="Q21" s="48"/>
      <c r="R21" s="48"/>
      <c r="S21" s="48"/>
      <c r="T21" s="48"/>
      <c r="U21" s="48"/>
    </row>
    <row r="22" spans="1:21" x14ac:dyDescent="0.25">
      <c r="A22" s="54" t="s">
        <v>50</v>
      </c>
      <c r="B22" s="55" t="s">
        <v>51</v>
      </c>
      <c r="C22" s="53" t="s">
        <v>22</v>
      </c>
      <c r="D22" s="56">
        <v>4300.0320000000002</v>
      </c>
      <c r="E22" s="56">
        <v>4549.5590000000002</v>
      </c>
      <c r="F22" s="56">
        <v>4783.9530000000004</v>
      </c>
      <c r="G22" s="56">
        <v>5743.7730000000001</v>
      </c>
      <c r="H22" s="56">
        <v>2654.2139999999999</v>
      </c>
      <c r="I22" s="56">
        <v>2788.6</v>
      </c>
      <c r="J22" s="56">
        <v>2914.6909999999998</v>
      </c>
      <c r="K22" s="56">
        <v>3104.8229999999999</v>
      </c>
      <c r="L22" s="57"/>
      <c r="M22" s="58"/>
      <c r="N22" s="48"/>
      <c r="O22" s="48"/>
      <c r="P22" s="48"/>
      <c r="Q22" s="48"/>
      <c r="R22" s="48"/>
      <c r="S22" s="48"/>
      <c r="T22" s="48"/>
      <c r="U22" s="48"/>
    </row>
    <row r="23" spans="1:21" x14ac:dyDescent="0.25">
      <c r="A23" s="54" t="s">
        <v>52</v>
      </c>
      <c r="B23" s="55" t="s">
        <v>53</v>
      </c>
      <c r="C23" s="53" t="s">
        <v>22</v>
      </c>
      <c r="D23" s="56">
        <v>21587.533169999981</v>
      </c>
      <c r="E23" s="56">
        <v>11049.55369665465</v>
      </c>
      <c r="F23" s="56">
        <v>7885.3994468243327</v>
      </c>
      <c r="G23" s="56">
        <v>23519.252814033243</v>
      </c>
      <c r="H23" s="56">
        <v>43859.4438492099</v>
      </c>
      <c r="I23" s="56">
        <v>28196.647935686779</v>
      </c>
      <c r="J23" s="56">
        <v>7396.6167475091061</v>
      </c>
      <c r="K23" s="56">
        <v>17800.814695033594</v>
      </c>
      <c r="L23" s="57"/>
      <c r="M23" s="58"/>
      <c r="N23" s="48"/>
      <c r="O23" s="48"/>
      <c r="P23" s="48"/>
      <c r="Q23" s="48"/>
      <c r="R23" s="48"/>
      <c r="S23" s="48"/>
      <c r="T23" s="48"/>
      <c r="U23" s="48"/>
    </row>
    <row r="24" spans="1:21" x14ac:dyDescent="0.25">
      <c r="A24" s="54" t="s">
        <v>54</v>
      </c>
      <c r="B24" s="59" t="s">
        <v>55</v>
      </c>
      <c r="C24" s="53" t="s">
        <v>22</v>
      </c>
      <c r="D24" s="56">
        <f>SUM(D20:D23)</f>
        <v>170365</v>
      </c>
      <c r="E24" s="56">
        <f t="shared" ref="E24:K24" si="1">SUM(E20:E23)</f>
        <v>179054</v>
      </c>
      <c r="F24" s="56">
        <f t="shared" si="1"/>
        <v>186816.00000000003</v>
      </c>
      <c r="G24" s="56">
        <f t="shared" si="1"/>
        <v>230494.95000000004</v>
      </c>
      <c r="H24" s="56">
        <f t="shared" si="1"/>
        <v>249445.90681100005</v>
      </c>
      <c r="I24" s="56">
        <f t="shared" si="1"/>
        <v>273407.27</v>
      </c>
      <c r="J24" s="56">
        <f t="shared" si="1"/>
        <v>297675.78399999999</v>
      </c>
      <c r="K24" s="56">
        <f t="shared" si="1"/>
        <v>324467.50353594508</v>
      </c>
      <c r="L24" s="57"/>
      <c r="M24" s="58"/>
      <c r="N24" s="48"/>
      <c r="O24" s="48"/>
      <c r="P24" s="48"/>
      <c r="Q24" s="48"/>
      <c r="R24" s="48"/>
      <c r="S24" s="48"/>
      <c r="T24" s="48"/>
      <c r="U24" s="48"/>
    </row>
    <row r="25" spans="1:21" x14ac:dyDescent="0.25">
      <c r="A25" s="54"/>
      <c r="B25" s="59"/>
      <c r="C25" s="53"/>
      <c r="D25" s="60"/>
      <c r="E25" s="60"/>
      <c r="F25" s="60"/>
      <c r="G25" s="60"/>
      <c r="H25" s="60"/>
      <c r="I25" s="60"/>
      <c r="J25" s="60"/>
      <c r="K25" s="60"/>
      <c r="L25" s="57"/>
      <c r="M25" s="58"/>
      <c r="N25" s="57"/>
      <c r="O25" s="57"/>
      <c r="P25" s="57"/>
      <c r="Q25" s="57"/>
    </row>
    <row r="26" spans="1:21" ht="31.5" x14ac:dyDescent="0.25">
      <c r="A26" s="54"/>
      <c r="B26" s="52" t="s">
        <v>56</v>
      </c>
      <c r="C26" s="53"/>
      <c r="D26" s="60"/>
      <c r="E26" s="60"/>
      <c r="F26" s="60"/>
      <c r="G26" s="60"/>
      <c r="H26" s="60"/>
      <c r="I26" s="60"/>
      <c r="J26" s="60"/>
      <c r="K26" s="60"/>
      <c r="L26" s="57"/>
      <c r="M26" s="58"/>
      <c r="N26" s="57"/>
      <c r="O26" s="57"/>
      <c r="P26" s="57"/>
      <c r="Q26" s="57"/>
    </row>
    <row r="27" spans="1:21" ht="30" customHeight="1" x14ac:dyDescent="0.25">
      <c r="A27" s="54" t="s">
        <v>57</v>
      </c>
      <c r="B27" s="55" t="s">
        <v>58</v>
      </c>
      <c r="C27" s="53" t="s">
        <v>22</v>
      </c>
      <c r="D27" s="56">
        <v>0</v>
      </c>
      <c r="E27" s="56">
        <v>0</v>
      </c>
      <c r="F27" s="56">
        <v>0</v>
      </c>
      <c r="G27" s="56">
        <v>3550</v>
      </c>
      <c r="H27" s="56">
        <v>2920</v>
      </c>
      <c r="I27" s="56">
        <v>2250</v>
      </c>
      <c r="J27" s="56">
        <v>1540</v>
      </c>
      <c r="K27" s="56">
        <v>790</v>
      </c>
      <c r="L27" s="57"/>
      <c r="M27" s="143"/>
      <c r="N27" s="57"/>
      <c r="O27" s="57"/>
      <c r="P27" s="57"/>
      <c r="Q27" s="57"/>
    </row>
    <row r="28" spans="1:21" x14ac:dyDescent="0.25">
      <c r="A28" s="54" t="s">
        <v>59</v>
      </c>
      <c r="B28" s="55" t="s">
        <v>60</v>
      </c>
      <c r="C28" s="53" t="s">
        <v>22</v>
      </c>
      <c r="D28" s="56">
        <v>1005</v>
      </c>
      <c r="E28" s="56">
        <v>1177.576</v>
      </c>
      <c r="F28" s="56">
        <v>1028.2940000000001</v>
      </c>
      <c r="G28" s="56">
        <v>504.036</v>
      </c>
      <c r="H28" s="56">
        <v>-190.59899999999999</v>
      </c>
      <c r="I28" s="56">
        <v>1438.88</v>
      </c>
      <c r="J28" s="56">
        <v>0</v>
      </c>
      <c r="K28" s="56">
        <v>2404.5740000000001</v>
      </c>
      <c r="L28" s="57"/>
      <c r="M28" s="143"/>
      <c r="N28" s="57"/>
      <c r="O28" s="57"/>
      <c r="P28" s="57"/>
      <c r="Q28" s="57"/>
    </row>
    <row r="29" spans="1:21" x14ac:dyDescent="0.25">
      <c r="A29" s="54" t="s">
        <v>61</v>
      </c>
      <c r="B29" s="55" t="s">
        <v>62</v>
      </c>
      <c r="C29" s="53" t="s">
        <v>22</v>
      </c>
      <c r="D29" s="56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M29" s="143"/>
    </row>
    <row r="30" spans="1:21" x14ac:dyDescent="0.25">
      <c r="A30" s="54" t="s">
        <v>63</v>
      </c>
      <c r="B30" s="59" t="s">
        <v>64</v>
      </c>
      <c r="C30" s="53" t="s">
        <v>22</v>
      </c>
      <c r="D30" s="56">
        <f>SUM(D27:D29)</f>
        <v>1005</v>
      </c>
      <c r="E30" s="56">
        <f t="shared" ref="E30:K30" si="2">SUM(E27:E29)</f>
        <v>1177.576</v>
      </c>
      <c r="F30" s="56">
        <f t="shared" si="2"/>
        <v>1028.2940000000001</v>
      </c>
      <c r="G30" s="56">
        <f t="shared" si="2"/>
        <v>4054.0360000000001</v>
      </c>
      <c r="H30" s="56">
        <f t="shared" si="2"/>
        <v>2729.4009999999998</v>
      </c>
      <c r="I30" s="56">
        <f t="shared" si="2"/>
        <v>3688.88</v>
      </c>
      <c r="J30" s="56">
        <f t="shared" si="2"/>
        <v>1540</v>
      </c>
      <c r="K30" s="56">
        <f t="shared" si="2"/>
        <v>3194.5740000000001</v>
      </c>
      <c r="M30" s="143"/>
    </row>
  </sheetData>
  <mergeCells count="1">
    <mergeCell ref="M27:M30"/>
  </mergeCells>
  <pageMargins left="0.24" right="0.24" top="0.75" bottom="0.75" header="0.3" footer="0.3"/>
  <pageSetup paperSize="9" scale="7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H210"/>
  <sheetViews>
    <sheetView tabSelected="1" topLeftCell="A45" zoomScale="85" zoomScaleNormal="85" workbookViewId="0">
      <selection activeCell="C46" sqref="C46"/>
    </sheetView>
  </sheetViews>
  <sheetFormatPr defaultRowHeight="15" outlineLevelCol="1" x14ac:dyDescent="0.25"/>
  <cols>
    <col min="1" max="1" width="15.42578125" customWidth="1"/>
    <col min="2" max="2" width="56" customWidth="1"/>
    <col min="3" max="3" width="11" customWidth="1"/>
    <col min="4" max="5" width="11.5703125" bestFit="1" customWidth="1"/>
    <col min="6" max="6" width="11.42578125" bestFit="1" customWidth="1"/>
    <col min="7" max="11" width="11.5703125" bestFit="1" customWidth="1"/>
    <col min="12" max="12" width="21.28515625" hidden="1" customWidth="1" outlineLevel="1"/>
    <col min="13" max="13" width="16.5703125" customWidth="1" collapsed="1"/>
    <col min="14" max="23" width="9.140625" customWidth="1"/>
    <col min="25" max="33" width="9.140625" customWidth="1"/>
    <col min="34" max="34" width="4.7109375" customWidth="1"/>
  </cols>
  <sheetData>
    <row r="1" spans="1:34" ht="15.75" x14ac:dyDescent="0.25">
      <c r="B1" s="47" t="s">
        <v>65</v>
      </c>
      <c r="C1" s="48"/>
    </row>
    <row r="2" spans="1:34" ht="16.5" customHeight="1" x14ac:dyDescent="0.25"/>
    <row r="3" spans="1:34" ht="30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34" x14ac:dyDescent="0.25">
      <c r="A4" s="48" t="s">
        <v>16</v>
      </c>
      <c r="B4" s="48" t="s">
        <v>17</v>
      </c>
      <c r="C4" s="48" t="s">
        <v>18</v>
      </c>
    </row>
    <row r="5" spans="1:34" ht="15.75" x14ac:dyDescent="0.25">
      <c r="A5" s="48"/>
      <c r="B5" s="61" t="s">
        <v>66</v>
      </c>
      <c r="C5" s="62"/>
    </row>
    <row r="6" spans="1:34" x14ac:dyDescent="0.25">
      <c r="B6" s="63" t="s">
        <v>67</v>
      </c>
      <c r="C6" s="62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AE6" s="57"/>
      <c r="AF6" s="57"/>
      <c r="AG6" s="57"/>
      <c r="AH6" s="57"/>
    </row>
    <row r="7" spans="1:34" x14ac:dyDescent="0.25">
      <c r="A7" t="s">
        <v>68</v>
      </c>
      <c r="B7" s="64" t="s">
        <v>69</v>
      </c>
      <c r="C7" s="53" t="s">
        <v>22</v>
      </c>
      <c r="D7" s="65"/>
      <c r="E7" s="65"/>
      <c r="F7" s="65"/>
      <c r="G7" s="65"/>
      <c r="H7" s="65"/>
      <c r="I7" s="65"/>
      <c r="J7" s="65"/>
      <c r="K7" s="65"/>
      <c r="L7" s="57"/>
      <c r="M7" s="57"/>
      <c r="N7" s="57"/>
      <c r="O7" s="57"/>
      <c r="P7" s="57"/>
      <c r="Q7" s="57"/>
      <c r="R7" s="57"/>
      <c r="S7" s="57"/>
      <c r="T7" s="57"/>
      <c r="AE7" s="57"/>
      <c r="AF7" s="57"/>
      <c r="AG7" s="57"/>
      <c r="AH7" s="57"/>
    </row>
    <row r="8" spans="1:34" x14ac:dyDescent="0.25">
      <c r="A8" t="s">
        <v>70</v>
      </c>
      <c r="B8" s="64" t="s">
        <v>71</v>
      </c>
      <c r="C8" s="53" t="s">
        <v>22</v>
      </c>
      <c r="D8" s="65"/>
      <c r="E8" s="65"/>
      <c r="F8" s="65"/>
      <c r="G8" s="65"/>
      <c r="H8" s="65"/>
      <c r="I8" s="65"/>
      <c r="J8" s="65"/>
      <c r="K8" s="65"/>
      <c r="L8" s="57"/>
      <c r="M8" s="57"/>
      <c r="N8" s="57"/>
      <c r="O8" s="57"/>
      <c r="P8" s="57"/>
      <c r="Q8" s="57"/>
      <c r="R8" s="57"/>
      <c r="S8" s="57"/>
      <c r="T8" s="57"/>
      <c r="AE8" s="57"/>
      <c r="AF8" s="57"/>
      <c r="AG8" s="57"/>
      <c r="AH8" s="57"/>
    </row>
    <row r="9" spans="1:34" x14ac:dyDescent="0.25">
      <c r="A9" t="s">
        <v>72</v>
      </c>
      <c r="B9" s="66" t="s">
        <v>73</v>
      </c>
      <c r="C9" s="53" t="s">
        <v>22</v>
      </c>
      <c r="D9" s="65"/>
      <c r="E9" s="65"/>
      <c r="F9" s="65"/>
      <c r="G9" s="65"/>
      <c r="H9" s="65"/>
      <c r="I9" s="65"/>
      <c r="J9" s="65"/>
      <c r="K9" s="65"/>
      <c r="L9" s="57"/>
      <c r="M9" s="57"/>
      <c r="N9" s="57"/>
      <c r="O9" s="57"/>
      <c r="P9" s="57"/>
      <c r="Q9" s="57"/>
      <c r="R9" s="57"/>
      <c r="S9" s="57"/>
      <c r="T9" s="57"/>
      <c r="AE9" s="57"/>
      <c r="AF9" s="57"/>
      <c r="AG9" s="57"/>
      <c r="AH9" s="57"/>
    </row>
    <row r="10" spans="1:34" x14ac:dyDescent="0.25">
      <c r="A10" t="s">
        <v>74</v>
      </c>
      <c r="B10" s="66" t="s">
        <v>75</v>
      </c>
      <c r="C10" s="53" t="s">
        <v>22</v>
      </c>
      <c r="D10" s="65"/>
      <c r="E10" s="65"/>
      <c r="F10" s="65"/>
      <c r="G10" s="65"/>
      <c r="H10" s="65"/>
      <c r="I10" s="65"/>
      <c r="J10" s="65"/>
      <c r="K10" s="65"/>
      <c r="L10" s="57"/>
      <c r="M10" s="57"/>
      <c r="N10" s="57"/>
      <c r="O10" s="57"/>
      <c r="P10" s="57"/>
      <c r="Q10" s="57"/>
      <c r="R10" s="57"/>
      <c r="S10" s="57"/>
      <c r="T10" s="57"/>
      <c r="AE10" s="57"/>
      <c r="AF10" s="57"/>
      <c r="AG10" s="57"/>
      <c r="AH10" s="57"/>
    </row>
    <row r="11" spans="1:34" x14ac:dyDescent="0.25">
      <c r="A11" t="s">
        <v>76</v>
      </c>
      <c r="B11" s="66" t="s">
        <v>77</v>
      </c>
      <c r="C11" s="53" t="s">
        <v>22</v>
      </c>
      <c r="D11" s="65"/>
      <c r="E11" s="65"/>
      <c r="F11" s="65"/>
      <c r="G11" s="65"/>
      <c r="H11" s="65"/>
      <c r="I11" s="65"/>
      <c r="J11" s="65"/>
      <c r="K11" s="65"/>
      <c r="L11" s="57"/>
      <c r="M11" s="57"/>
      <c r="N11" s="57"/>
      <c r="O11" s="57"/>
      <c r="P11" s="57"/>
      <c r="Q11" s="57"/>
      <c r="R11" s="57"/>
      <c r="S11" s="57"/>
      <c r="T11" s="57"/>
      <c r="AE11" s="57"/>
      <c r="AF11" s="57"/>
      <c r="AG11" s="57"/>
      <c r="AH11" s="57"/>
    </row>
    <row r="12" spans="1:34" x14ac:dyDescent="0.25">
      <c r="A12" t="s">
        <v>78</v>
      </c>
      <c r="B12" s="66" t="s">
        <v>79</v>
      </c>
      <c r="C12" s="53" t="s">
        <v>22</v>
      </c>
      <c r="D12" s="65"/>
      <c r="E12" s="65"/>
      <c r="F12" s="65"/>
      <c r="G12" s="65"/>
      <c r="H12" s="65"/>
      <c r="I12" s="65"/>
      <c r="J12" s="65"/>
      <c r="K12" s="65"/>
      <c r="L12" s="57"/>
      <c r="M12" s="57"/>
      <c r="N12" s="57"/>
      <c r="O12" s="57"/>
      <c r="P12" s="57"/>
      <c r="Q12" s="57"/>
      <c r="R12" s="57"/>
      <c r="S12" s="57"/>
      <c r="T12" s="57"/>
      <c r="AE12" s="57"/>
      <c r="AF12" s="57"/>
      <c r="AG12" s="57"/>
      <c r="AH12" s="57"/>
    </row>
    <row r="13" spans="1:34" x14ac:dyDescent="0.25">
      <c r="A13" t="s">
        <v>80</v>
      </c>
      <c r="B13" s="66" t="s">
        <v>81</v>
      </c>
      <c r="C13" s="53" t="s">
        <v>22</v>
      </c>
      <c r="D13" s="65"/>
      <c r="E13" s="65"/>
      <c r="F13" s="65"/>
      <c r="G13" s="65"/>
      <c r="H13" s="65"/>
      <c r="I13" s="65"/>
      <c r="J13" s="65"/>
      <c r="K13" s="65"/>
      <c r="L13" s="57"/>
      <c r="M13" s="57"/>
      <c r="N13" s="57"/>
      <c r="O13" s="57"/>
      <c r="P13" s="57"/>
      <c r="Q13" s="57"/>
      <c r="R13" s="57"/>
      <c r="S13" s="57"/>
      <c r="T13" s="57"/>
      <c r="AE13" s="57"/>
      <c r="AF13" s="57"/>
      <c r="AG13" s="57"/>
      <c r="AH13" s="57"/>
    </row>
    <row r="14" spans="1:34" x14ac:dyDescent="0.25">
      <c r="A14" t="s">
        <v>82</v>
      </c>
      <c r="B14" s="66" t="s">
        <v>83</v>
      </c>
      <c r="C14" s="53" t="s">
        <v>22</v>
      </c>
      <c r="D14" s="65"/>
      <c r="E14" s="65"/>
      <c r="F14" s="65"/>
      <c r="G14" s="65"/>
      <c r="H14" s="65"/>
      <c r="I14" s="65"/>
      <c r="J14" s="65"/>
      <c r="K14" s="65"/>
      <c r="L14" s="57"/>
      <c r="M14" s="57"/>
      <c r="N14" s="57"/>
      <c r="O14" s="57"/>
      <c r="P14" s="57"/>
      <c r="Q14" s="57"/>
      <c r="R14" s="57"/>
      <c r="S14" s="57"/>
      <c r="T14" s="57"/>
      <c r="AE14" s="57"/>
      <c r="AF14" s="57"/>
      <c r="AG14" s="57"/>
      <c r="AH14" s="57"/>
    </row>
    <row r="15" spans="1:34" x14ac:dyDescent="0.25">
      <c r="A15" t="s">
        <v>84</v>
      </c>
      <c r="B15" s="66" t="s">
        <v>85</v>
      </c>
      <c r="C15" s="53" t="s">
        <v>22</v>
      </c>
      <c r="D15" s="65"/>
      <c r="E15" s="65"/>
      <c r="F15" s="65"/>
      <c r="G15" s="65"/>
      <c r="H15" s="65"/>
      <c r="I15" s="65"/>
      <c r="J15" s="65"/>
      <c r="K15" s="65"/>
      <c r="L15" s="57"/>
      <c r="M15" s="57"/>
      <c r="N15" s="57"/>
      <c r="O15" s="57"/>
      <c r="P15" s="57"/>
      <c r="Q15" s="57"/>
      <c r="R15" s="57"/>
      <c r="S15" s="57"/>
      <c r="T15" s="57"/>
      <c r="AE15" s="57"/>
      <c r="AF15" s="57"/>
      <c r="AG15" s="57"/>
      <c r="AH15" s="57"/>
    </row>
    <row r="16" spans="1:34" x14ac:dyDescent="0.25">
      <c r="A16" t="s">
        <v>86</v>
      </c>
      <c r="B16" s="66" t="s">
        <v>87</v>
      </c>
      <c r="C16" s="53" t="s">
        <v>22</v>
      </c>
      <c r="D16" s="65"/>
      <c r="E16" s="65"/>
      <c r="F16" s="65"/>
      <c r="G16" s="65"/>
      <c r="H16" s="65"/>
      <c r="I16" s="65"/>
      <c r="J16" s="65"/>
      <c r="K16" s="65"/>
      <c r="L16" s="57"/>
      <c r="M16" s="57"/>
      <c r="N16" s="57"/>
      <c r="O16" s="57"/>
      <c r="P16" s="57"/>
      <c r="Q16" s="57"/>
      <c r="R16" s="57"/>
      <c r="S16" s="57"/>
      <c r="T16" s="57"/>
      <c r="AE16" s="57"/>
      <c r="AF16" s="57"/>
      <c r="AG16" s="57"/>
      <c r="AH16" s="57"/>
    </row>
    <row r="17" spans="1:34" x14ac:dyDescent="0.25">
      <c r="A17" t="s">
        <v>88</v>
      </c>
      <c r="B17" s="66" t="s">
        <v>89</v>
      </c>
      <c r="C17" s="53" t="s">
        <v>22</v>
      </c>
      <c r="D17" s="65"/>
      <c r="E17" s="65"/>
      <c r="F17" s="65"/>
      <c r="G17" s="65"/>
      <c r="H17" s="65"/>
      <c r="I17" s="65"/>
      <c r="J17" s="65"/>
      <c r="K17" s="65"/>
      <c r="L17" s="57"/>
      <c r="M17" s="57"/>
      <c r="N17" s="57"/>
      <c r="O17" s="57"/>
      <c r="P17" s="57"/>
      <c r="Q17" s="57"/>
      <c r="R17" s="57"/>
      <c r="S17" s="57"/>
      <c r="T17" s="57"/>
      <c r="AE17" s="57"/>
      <c r="AF17" s="57"/>
      <c r="AG17" s="57"/>
      <c r="AH17" s="57"/>
    </row>
    <row r="18" spans="1:34" x14ac:dyDescent="0.25">
      <c r="A18" t="s">
        <v>90</v>
      </c>
      <c r="B18" s="66" t="s">
        <v>91</v>
      </c>
      <c r="C18" s="53" t="s">
        <v>22</v>
      </c>
      <c r="D18" s="65"/>
      <c r="E18" s="65"/>
      <c r="F18" s="65"/>
      <c r="G18" s="65"/>
      <c r="H18" s="65"/>
      <c r="I18" s="65"/>
      <c r="J18" s="65"/>
      <c r="K18" s="65"/>
      <c r="L18" s="57"/>
      <c r="M18" s="57"/>
      <c r="N18" s="57"/>
      <c r="O18" s="57"/>
      <c r="P18" s="57"/>
      <c r="Q18" s="57"/>
      <c r="R18" s="57"/>
      <c r="S18" s="57"/>
      <c r="T18" s="57"/>
      <c r="AE18" s="57"/>
      <c r="AF18" s="57"/>
      <c r="AG18" s="57"/>
      <c r="AH18" s="57"/>
    </row>
    <row r="19" spans="1:34" x14ac:dyDescent="0.25">
      <c r="A19" t="s">
        <v>92</v>
      </c>
      <c r="B19" s="66"/>
      <c r="C19" s="53" t="s">
        <v>22</v>
      </c>
      <c r="D19" s="65"/>
      <c r="E19" s="65"/>
      <c r="F19" s="65"/>
      <c r="G19" s="65"/>
      <c r="H19" s="65"/>
      <c r="I19" s="65"/>
      <c r="J19" s="65"/>
      <c r="K19" s="65"/>
      <c r="L19" s="57"/>
      <c r="M19" s="57"/>
      <c r="N19" s="57"/>
      <c r="O19" s="57"/>
      <c r="P19" s="57"/>
      <c r="Q19" s="57"/>
      <c r="R19" s="57"/>
      <c r="S19" s="57"/>
      <c r="T19" s="57"/>
      <c r="AE19" s="57"/>
      <c r="AF19" s="57"/>
      <c r="AG19" s="57"/>
      <c r="AH19" s="57"/>
    </row>
    <row r="20" spans="1:34" x14ac:dyDescent="0.25">
      <c r="A20" t="s">
        <v>93</v>
      </c>
      <c r="B20" s="66"/>
      <c r="C20" s="53" t="s">
        <v>22</v>
      </c>
      <c r="D20" s="65"/>
      <c r="E20" s="65"/>
      <c r="F20" s="65"/>
      <c r="G20" s="65"/>
      <c r="H20" s="65"/>
      <c r="I20" s="65"/>
      <c r="J20" s="65"/>
      <c r="K20" s="65"/>
      <c r="L20" s="57"/>
      <c r="M20" s="57"/>
      <c r="N20" s="57"/>
      <c r="O20" s="57"/>
      <c r="P20" s="57"/>
      <c r="Q20" s="57"/>
      <c r="R20" s="57"/>
      <c r="S20" s="57"/>
      <c r="T20" s="57"/>
      <c r="AE20" s="57"/>
      <c r="AF20" s="57"/>
      <c r="AG20" s="57"/>
      <c r="AH20" s="57"/>
    </row>
    <row r="21" spans="1:34" x14ac:dyDescent="0.25">
      <c r="A21" t="s">
        <v>94</v>
      </c>
      <c r="B21" s="66"/>
      <c r="C21" s="53" t="s">
        <v>22</v>
      </c>
      <c r="D21" s="65"/>
      <c r="E21" s="65"/>
      <c r="F21" s="65"/>
      <c r="G21" s="65"/>
      <c r="H21" s="65"/>
      <c r="I21" s="65"/>
      <c r="J21" s="65"/>
      <c r="K21" s="65"/>
      <c r="L21" s="57"/>
      <c r="M21" s="57"/>
      <c r="N21" s="57"/>
      <c r="O21" s="57"/>
      <c r="P21" s="57"/>
      <c r="Q21" s="57"/>
      <c r="R21" s="57"/>
      <c r="S21" s="57"/>
      <c r="T21" s="57"/>
      <c r="AE21" s="57"/>
      <c r="AF21" s="57"/>
      <c r="AG21" s="57"/>
      <c r="AH21" s="57"/>
    </row>
    <row r="22" spans="1:34" x14ac:dyDescent="0.25">
      <c r="A22" t="s">
        <v>95</v>
      </c>
      <c r="B22" s="66"/>
      <c r="C22" s="53" t="s">
        <v>22</v>
      </c>
      <c r="D22" s="65"/>
      <c r="E22" s="65"/>
      <c r="F22" s="65"/>
      <c r="G22" s="65"/>
      <c r="H22" s="65"/>
      <c r="I22" s="65"/>
      <c r="J22" s="65"/>
      <c r="K22" s="65"/>
      <c r="L22" s="57"/>
      <c r="M22" s="57"/>
      <c r="N22" s="57"/>
      <c r="O22" s="57"/>
      <c r="P22" s="57"/>
      <c r="Q22" s="57"/>
      <c r="R22" s="57"/>
      <c r="S22" s="57"/>
      <c r="T22" s="57"/>
      <c r="AE22" s="57"/>
      <c r="AF22" s="57"/>
      <c r="AG22" s="57"/>
      <c r="AH22" s="57"/>
    </row>
    <row r="23" spans="1:34" ht="15" customHeight="1" x14ac:dyDescent="0.25">
      <c r="A23" s="67"/>
      <c r="B23" s="144" t="s">
        <v>96</v>
      </c>
      <c r="C23" s="145"/>
      <c r="D23" s="145"/>
      <c r="E23" s="145"/>
      <c r="F23" s="145"/>
      <c r="G23" s="145"/>
      <c r="H23" s="145"/>
      <c r="I23" s="145"/>
      <c r="J23" s="145"/>
      <c r="K23" s="146"/>
      <c r="L23" s="57"/>
      <c r="M23" s="57"/>
      <c r="N23" s="57"/>
      <c r="O23" s="57"/>
      <c r="P23" s="57"/>
      <c r="Q23" s="57"/>
      <c r="R23" s="57"/>
      <c r="S23" s="57"/>
      <c r="T23" s="57"/>
      <c r="AE23" s="57"/>
      <c r="AF23" s="57"/>
      <c r="AG23" s="57"/>
      <c r="AH23" s="57"/>
    </row>
    <row r="24" spans="1:34" x14ac:dyDescent="0.25">
      <c r="A24" s="68" t="s">
        <v>97</v>
      </c>
      <c r="B24" s="59" t="s">
        <v>98</v>
      </c>
      <c r="C24" s="53" t="s">
        <v>22</v>
      </c>
      <c r="D24" s="65"/>
      <c r="E24" s="65"/>
      <c r="F24" s="65"/>
      <c r="G24" s="65"/>
      <c r="H24" s="65"/>
      <c r="I24" s="65"/>
      <c r="J24" s="65"/>
      <c r="K24" s="65"/>
      <c r="L24" s="57"/>
      <c r="M24" s="57"/>
      <c r="N24" s="57"/>
      <c r="O24" s="57"/>
      <c r="P24" s="57"/>
      <c r="Q24" s="57"/>
      <c r="R24" s="57"/>
      <c r="S24" s="57"/>
      <c r="T24" s="57"/>
      <c r="AE24" s="57"/>
      <c r="AF24" s="57"/>
      <c r="AG24" s="57"/>
      <c r="AH24" s="57"/>
    </row>
    <row r="25" spans="1:34" x14ac:dyDescent="0.25">
      <c r="A25" s="68"/>
      <c r="B25" s="59"/>
      <c r="C25" s="53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AE25" s="57"/>
      <c r="AF25" s="57"/>
      <c r="AG25" s="57"/>
      <c r="AH25" s="57"/>
    </row>
    <row r="26" spans="1:34" x14ac:dyDescent="0.25">
      <c r="A26" s="69"/>
      <c r="B26" s="63" t="s">
        <v>99</v>
      </c>
      <c r="C26" s="53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AE26" s="57"/>
      <c r="AF26" s="57"/>
      <c r="AG26" s="57"/>
      <c r="AH26" s="57"/>
    </row>
    <row r="27" spans="1:34" x14ac:dyDescent="0.25">
      <c r="A27" s="68" t="str">
        <f t="shared" ref="A27:A42" si="0">A7&amp;"A"</f>
        <v>TOPEX0101A</v>
      </c>
      <c r="B27" s="70" t="s">
        <v>69</v>
      </c>
      <c r="C27" s="53" t="s">
        <v>22</v>
      </c>
      <c r="D27" s="56">
        <v>452</v>
      </c>
      <c r="E27" s="56">
        <v>785</v>
      </c>
      <c r="F27" s="56">
        <v>1912</v>
      </c>
      <c r="G27" s="56">
        <v>1070</v>
      </c>
      <c r="H27" s="56">
        <v>1433</v>
      </c>
      <c r="I27" s="56">
        <v>1429</v>
      </c>
      <c r="J27" s="56">
        <v>2070</v>
      </c>
      <c r="K27" s="56">
        <v>1910</v>
      </c>
      <c r="L27" s="57"/>
      <c r="M27" s="57"/>
      <c r="N27" s="57"/>
      <c r="O27" s="57"/>
      <c r="P27" s="57"/>
      <c r="Q27" s="57"/>
      <c r="R27" s="57"/>
      <c r="S27" s="57"/>
      <c r="T27" s="57"/>
      <c r="AE27" s="57"/>
      <c r="AF27" s="57"/>
      <c r="AG27" s="57"/>
      <c r="AH27" s="57"/>
    </row>
    <row r="28" spans="1:34" x14ac:dyDescent="0.25">
      <c r="A28" s="68" t="str">
        <f t="shared" si="0"/>
        <v>TOPEX0102A</v>
      </c>
      <c r="B28" s="70" t="s">
        <v>71</v>
      </c>
      <c r="C28" s="53" t="s">
        <v>22</v>
      </c>
      <c r="D28" s="56">
        <v>3684</v>
      </c>
      <c r="E28" s="56">
        <v>3475</v>
      </c>
      <c r="F28" s="56">
        <v>6696</v>
      </c>
      <c r="G28" s="56">
        <v>4529.9999999999991</v>
      </c>
      <c r="H28" s="56">
        <v>5562.0000000000009</v>
      </c>
      <c r="I28" s="56">
        <v>9500</v>
      </c>
      <c r="J28" s="56">
        <v>13762</v>
      </c>
      <c r="K28" s="56">
        <v>9274</v>
      </c>
      <c r="L28" s="57"/>
      <c r="M28" s="57"/>
      <c r="N28" s="57"/>
      <c r="O28" s="57"/>
      <c r="P28" s="57"/>
      <c r="Q28" s="57"/>
      <c r="R28" s="57"/>
      <c r="S28" s="57"/>
      <c r="T28" s="57"/>
      <c r="AE28" s="57"/>
      <c r="AF28" s="57"/>
      <c r="AG28" s="57"/>
      <c r="AH28" s="57"/>
    </row>
    <row r="29" spans="1:34" x14ac:dyDescent="0.25">
      <c r="A29" s="68" t="str">
        <f t="shared" si="0"/>
        <v>TOPEX0103A</v>
      </c>
      <c r="B29" s="70" t="s">
        <v>73</v>
      </c>
      <c r="C29" s="53" t="s">
        <v>22</v>
      </c>
      <c r="D29" s="56">
        <v>3996</v>
      </c>
      <c r="E29" s="56">
        <v>2905</v>
      </c>
      <c r="F29" s="56">
        <v>729</v>
      </c>
      <c r="G29" s="56">
        <v>2050</v>
      </c>
      <c r="H29" s="56">
        <v>2752</v>
      </c>
      <c r="I29" s="56">
        <v>1650.9999999999998</v>
      </c>
      <c r="J29" s="56">
        <v>2017</v>
      </c>
      <c r="K29" s="56">
        <v>1705</v>
      </c>
      <c r="L29" s="57"/>
      <c r="M29" s="147"/>
      <c r="N29" s="57"/>
      <c r="O29" s="57"/>
      <c r="P29" s="57"/>
      <c r="Q29" s="57"/>
      <c r="R29" s="57"/>
      <c r="S29" s="57"/>
      <c r="T29" s="57"/>
      <c r="AE29" s="57"/>
      <c r="AF29" s="57"/>
      <c r="AG29" s="57"/>
      <c r="AH29" s="57"/>
    </row>
    <row r="30" spans="1:34" x14ac:dyDescent="0.25">
      <c r="A30" s="68" t="str">
        <f t="shared" si="0"/>
        <v>TOPEX0104A</v>
      </c>
      <c r="B30" s="70" t="s">
        <v>75</v>
      </c>
      <c r="C30" s="53" t="s">
        <v>22</v>
      </c>
      <c r="D30" s="56">
        <v>7953</v>
      </c>
      <c r="E30" s="56">
        <v>12437</v>
      </c>
      <c r="F30" s="56">
        <v>9251</v>
      </c>
      <c r="G30" s="56">
        <v>10110</v>
      </c>
      <c r="H30" s="56">
        <v>11543.000000000002</v>
      </c>
      <c r="I30" s="56">
        <v>11775</v>
      </c>
      <c r="J30" s="56">
        <v>11919</v>
      </c>
      <c r="K30" s="56">
        <v>12782</v>
      </c>
      <c r="L30" s="57"/>
      <c r="M30" s="147"/>
      <c r="N30" s="57"/>
      <c r="O30" s="57"/>
      <c r="P30" s="57"/>
      <c r="Q30" s="57"/>
      <c r="R30" s="57"/>
      <c r="S30" s="57"/>
      <c r="T30" s="57"/>
      <c r="AE30" s="57"/>
      <c r="AF30" s="57"/>
      <c r="AG30" s="57"/>
      <c r="AH30" s="57"/>
    </row>
    <row r="31" spans="1:34" x14ac:dyDescent="0.25">
      <c r="A31" s="68" t="str">
        <f t="shared" si="0"/>
        <v>TOPEX0105A</v>
      </c>
      <c r="B31" s="70" t="s">
        <v>77</v>
      </c>
      <c r="C31" s="53" t="s">
        <v>22</v>
      </c>
      <c r="D31" s="56">
        <v>966</v>
      </c>
      <c r="E31" s="56">
        <v>1108</v>
      </c>
      <c r="F31" s="56">
        <v>421</v>
      </c>
      <c r="G31" s="56">
        <v>1520</v>
      </c>
      <c r="H31" s="56">
        <v>1640</v>
      </c>
      <c r="I31" s="56">
        <v>1594.9999999999998</v>
      </c>
      <c r="J31" s="56">
        <v>1538</v>
      </c>
      <c r="K31" s="56">
        <v>1599</v>
      </c>
      <c r="L31" s="57"/>
      <c r="M31" s="57"/>
      <c r="N31" s="57"/>
      <c r="O31" s="57"/>
      <c r="P31" s="57"/>
      <c r="Q31" s="57"/>
      <c r="R31" s="57"/>
      <c r="S31" s="57"/>
      <c r="T31" s="57"/>
      <c r="AE31" s="57"/>
      <c r="AF31" s="57"/>
      <c r="AG31" s="57"/>
      <c r="AH31" s="57"/>
    </row>
    <row r="32" spans="1:34" x14ac:dyDescent="0.25">
      <c r="A32" s="68" t="str">
        <f t="shared" si="0"/>
        <v>TOPEX0106A</v>
      </c>
      <c r="B32" s="70" t="s">
        <v>79</v>
      </c>
      <c r="C32" s="53" t="s">
        <v>22</v>
      </c>
      <c r="D32" s="56">
        <v>6149</v>
      </c>
      <c r="E32" s="56">
        <v>6559</v>
      </c>
      <c r="F32" s="56">
        <v>5828</v>
      </c>
      <c r="G32" s="56">
        <v>9280</v>
      </c>
      <c r="H32" s="56">
        <v>8137</v>
      </c>
      <c r="I32" s="56">
        <v>9216</v>
      </c>
      <c r="J32" s="56">
        <v>9196</v>
      </c>
      <c r="K32" s="56">
        <v>9989</v>
      </c>
      <c r="L32" s="57"/>
      <c r="M32" s="57"/>
      <c r="N32" s="57"/>
      <c r="O32" s="57"/>
      <c r="P32" s="57"/>
      <c r="Q32" s="57"/>
      <c r="R32" s="57"/>
      <c r="S32" s="57"/>
      <c r="T32" s="57"/>
      <c r="AE32" s="57"/>
      <c r="AF32" s="57"/>
      <c r="AG32" s="57"/>
      <c r="AH32" s="57"/>
    </row>
    <row r="33" spans="1:34" x14ac:dyDescent="0.25">
      <c r="A33" s="68" t="str">
        <f t="shared" si="0"/>
        <v>TOPEX0107A</v>
      </c>
      <c r="B33" s="70" t="s">
        <v>81</v>
      </c>
      <c r="C33" s="53" t="s">
        <v>22</v>
      </c>
      <c r="D33" s="56">
        <v>1691</v>
      </c>
      <c r="E33" s="56">
        <v>1738</v>
      </c>
      <c r="F33" s="56">
        <v>2248</v>
      </c>
      <c r="G33" s="56">
        <v>2300.0000000000005</v>
      </c>
      <c r="H33" s="56">
        <v>2100</v>
      </c>
      <c r="I33" s="56">
        <v>2147</v>
      </c>
      <c r="J33" s="56">
        <v>2559</v>
      </c>
      <c r="K33" s="56">
        <v>2582</v>
      </c>
      <c r="L33" s="57"/>
      <c r="M33" s="57"/>
      <c r="N33" s="57"/>
      <c r="O33" s="57"/>
      <c r="P33" s="57"/>
      <c r="Q33" s="57"/>
      <c r="R33" s="57"/>
      <c r="S33" s="57"/>
      <c r="T33" s="57"/>
      <c r="AE33" s="57"/>
      <c r="AF33" s="57"/>
      <c r="AG33" s="57"/>
      <c r="AH33" s="57"/>
    </row>
    <row r="34" spans="1:34" x14ac:dyDescent="0.25">
      <c r="A34" s="68" t="str">
        <f t="shared" si="0"/>
        <v>TOPEX0108A</v>
      </c>
      <c r="B34" s="70" t="s">
        <v>83</v>
      </c>
      <c r="C34" s="53" t="s">
        <v>22</v>
      </c>
      <c r="D34" s="56">
        <v>5123</v>
      </c>
      <c r="E34" s="56">
        <v>4911</v>
      </c>
      <c r="F34" s="56">
        <v>6130</v>
      </c>
      <c r="G34" s="56">
        <v>6340</v>
      </c>
      <c r="H34" s="56">
        <v>5990.0000000000009</v>
      </c>
      <c r="I34" s="56">
        <v>7120</v>
      </c>
      <c r="J34" s="56">
        <v>7163.0000000000009</v>
      </c>
      <c r="K34" s="56">
        <v>5613</v>
      </c>
      <c r="L34" s="57"/>
      <c r="M34" s="57"/>
      <c r="N34" s="57"/>
      <c r="O34" s="57"/>
      <c r="P34" s="57"/>
      <c r="Q34" s="57"/>
      <c r="R34" s="57"/>
      <c r="S34" s="57"/>
      <c r="T34" s="57"/>
      <c r="AE34" s="57"/>
      <c r="AF34" s="57"/>
      <c r="AG34" s="57"/>
      <c r="AH34" s="57"/>
    </row>
    <row r="35" spans="1:34" x14ac:dyDescent="0.25">
      <c r="A35" s="68" t="str">
        <f t="shared" si="0"/>
        <v>TOPEX0109A</v>
      </c>
      <c r="B35" s="70" t="s">
        <v>85</v>
      </c>
      <c r="C35" s="53" t="s">
        <v>22</v>
      </c>
      <c r="D35" s="56">
        <v>4162</v>
      </c>
      <c r="E35" s="56">
        <v>4102</v>
      </c>
      <c r="F35" s="56">
        <v>4259.6360000000004</v>
      </c>
      <c r="G35" s="56">
        <v>3553.0000000000005</v>
      </c>
      <c r="H35" s="56">
        <v>3640</v>
      </c>
      <c r="I35" s="56">
        <v>4102</v>
      </c>
      <c r="J35" s="56">
        <v>4404</v>
      </c>
      <c r="K35" s="56">
        <v>4773</v>
      </c>
      <c r="L35" s="57"/>
      <c r="M35" s="57"/>
      <c r="N35" s="57"/>
      <c r="O35" s="57"/>
      <c r="P35" s="57"/>
      <c r="Q35" s="57"/>
      <c r="R35" s="57"/>
      <c r="S35" s="57"/>
      <c r="T35" s="57"/>
      <c r="AE35" s="57"/>
      <c r="AF35" s="57"/>
      <c r="AG35" s="57"/>
      <c r="AH35" s="57"/>
    </row>
    <row r="36" spans="1:34" x14ac:dyDescent="0.25">
      <c r="A36" s="68" t="str">
        <f t="shared" si="0"/>
        <v>TOPEX0110A</v>
      </c>
      <c r="B36" s="70" t="s">
        <v>87</v>
      </c>
      <c r="C36" s="53" t="s">
        <v>22</v>
      </c>
      <c r="D36" s="56">
        <v>10007</v>
      </c>
      <c r="E36" s="56">
        <v>9955</v>
      </c>
      <c r="F36" s="56">
        <v>7421</v>
      </c>
      <c r="G36" s="56">
        <v>9340</v>
      </c>
      <c r="H36" s="56">
        <v>9930</v>
      </c>
      <c r="I36" s="56">
        <v>9217</v>
      </c>
      <c r="J36" s="56">
        <v>11476</v>
      </c>
      <c r="K36" s="56">
        <v>12932</v>
      </c>
      <c r="L36" s="57"/>
      <c r="M36" s="57"/>
      <c r="N36" s="57"/>
      <c r="O36" s="57"/>
      <c r="P36" s="57"/>
      <c r="Q36" s="57"/>
      <c r="R36" s="57"/>
      <c r="S36" s="57"/>
      <c r="T36" s="57"/>
      <c r="AE36" s="57"/>
      <c r="AF36" s="57"/>
      <c r="AG36" s="57"/>
      <c r="AH36" s="57"/>
    </row>
    <row r="37" spans="1:34" x14ac:dyDescent="0.25">
      <c r="A37" s="68" t="str">
        <f t="shared" si="0"/>
        <v>TOPEX0111A</v>
      </c>
      <c r="B37" s="70" t="s">
        <v>91</v>
      </c>
      <c r="C37" s="53" t="s">
        <v>22</v>
      </c>
      <c r="D37" s="56">
        <v>4248</v>
      </c>
      <c r="E37" s="56">
        <v>4955</v>
      </c>
      <c r="F37" s="56">
        <v>4549</v>
      </c>
      <c r="G37" s="56">
        <v>4760</v>
      </c>
      <c r="H37" s="56">
        <v>4840</v>
      </c>
      <c r="I37" s="56">
        <v>6618</v>
      </c>
      <c r="J37" s="56">
        <v>6480</v>
      </c>
      <c r="K37" s="56">
        <v>7368</v>
      </c>
      <c r="L37" s="57"/>
      <c r="M37" s="57"/>
      <c r="N37" s="57"/>
      <c r="O37" s="57"/>
      <c r="P37" s="57"/>
      <c r="Q37" s="57"/>
      <c r="R37" s="57"/>
      <c r="S37" s="57"/>
      <c r="T37" s="57"/>
      <c r="AE37" s="57"/>
      <c r="AF37" s="57"/>
      <c r="AG37" s="57"/>
      <c r="AH37" s="57"/>
    </row>
    <row r="38" spans="1:34" x14ac:dyDescent="0.25">
      <c r="A38" s="68" t="str">
        <f t="shared" si="0"/>
        <v>TOPEX0112A</v>
      </c>
      <c r="B38" s="70"/>
      <c r="C38" s="53" t="s">
        <v>22</v>
      </c>
      <c r="D38" s="71"/>
      <c r="E38" s="71"/>
      <c r="F38" s="71"/>
      <c r="G38" s="71"/>
      <c r="H38" s="71"/>
      <c r="I38" s="71"/>
      <c r="J38" s="71"/>
      <c r="K38" s="71"/>
      <c r="L38" s="57"/>
      <c r="M38" s="57"/>
      <c r="N38" s="57"/>
      <c r="O38" s="57"/>
      <c r="P38" s="57"/>
      <c r="Q38" s="57"/>
      <c r="R38" s="57"/>
      <c r="S38" s="57"/>
      <c r="T38" s="57"/>
      <c r="AE38" s="57"/>
      <c r="AF38" s="57"/>
      <c r="AG38" s="57"/>
      <c r="AH38" s="57"/>
    </row>
    <row r="39" spans="1:34" x14ac:dyDescent="0.25">
      <c r="A39" s="68" t="str">
        <f t="shared" si="0"/>
        <v>TOPEX0113A</v>
      </c>
      <c r="B39" s="70"/>
      <c r="C39" s="53" t="s">
        <v>22</v>
      </c>
      <c r="D39" s="71"/>
      <c r="E39" s="71"/>
      <c r="F39" s="71"/>
      <c r="G39" s="71"/>
      <c r="H39" s="71"/>
      <c r="I39" s="71"/>
      <c r="J39" s="71"/>
      <c r="K39" s="71"/>
      <c r="L39" s="57"/>
      <c r="M39" s="57"/>
      <c r="N39" s="57"/>
      <c r="O39" s="57"/>
      <c r="P39" s="57"/>
      <c r="Q39" s="57"/>
      <c r="R39" s="57"/>
      <c r="S39" s="57"/>
      <c r="T39" s="57"/>
      <c r="AE39" s="57"/>
      <c r="AF39" s="57"/>
      <c r="AG39" s="57"/>
      <c r="AH39" s="57"/>
    </row>
    <row r="40" spans="1:34" x14ac:dyDescent="0.25">
      <c r="A40" s="68" t="str">
        <f t="shared" si="0"/>
        <v>TOPEX0114A</v>
      </c>
      <c r="B40" s="70"/>
      <c r="C40" s="53" t="s">
        <v>22</v>
      </c>
      <c r="D40" s="71"/>
      <c r="E40" s="71"/>
      <c r="F40" s="71"/>
      <c r="G40" s="71"/>
      <c r="H40" s="71"/>
      <c r="I40" s="71"/>
      <c r="J40" s="71"/>
      <c r="K40" s="71"/>
      <c r="L40" s="57"/>
      <c r="M40" s="57"/>
      <c r="N40" s="57"/>
      <c r="O40" s="57"/>
      <c r="P40" s="57"/>
      <c r="Q40" s="57"/>
      <c r="R40" s="57"/>
      <c r="S40" s="57"/>
      <c r="T40" s="57"/>
      <c r="AE40" s="57"/>
      <c r="AF40" s="57"/>
      <c r="AG40" s="57"/>
      <c r="AH40" s="57"/>
    </row>
    <row r="41" spans="1:34" x14ac:dyDescent="0.25">
      <c r="A41" s="68" t="str">
        <f t="shared" si="0"/>
        <v>TOPEX0115A</v>
      </c>
      <c r="B41" s="70"/>
      <c r="C41" s="53" t="s">
        <v>22</v>
      </c>
      <c r="D41" s="71"/>
      <c r="E41" s="71"/>
      <c r="F41" s="71"/>
      <c r="G41" s="71"/>
      <c r="H41" s="71"/>
      <c r="I41" s="71"/>
      <c r="J41" s="71"/>
      <c r="K41" s="71"/>
      <c r="L41" s="57"/>
      <c r="M41" s="57"/>
      <c r="N41" s="57"/>
      <c r="O41" s="57"/>
      <c r="P41" s="57"/>
      <c r="Q41" s="57"/>
      <c r="R41" s="57"/>
      <c r="S41" s="57"/>
      <c r="T41" s="57"/>
      <c r="AE41" s="57"/>
      <c r="AF41" s="57"/>
      <c r="AG41" s="57"/>
      <c r="AH41" s="57"/>
    </row>
    <row r="42" spans="1:34" x14ac:dyDescent="0.25">
      <c r="A42" s="68" t="str">
        <f t="shared" si="0"/>
        <v>TOPEX0116A</v>
      </c>
      <c r="B42" s="70"/>
      <c r="C42" s="53" t="s">
        <v>22</v>
      </c>
      <c r="D42" s="71"/>
      <c r="E42" s="71"/>
      <c r="F42" s="71"/>
      <c r="G42" s="71"/>
      <c r="H42" s="71"/>
      <c r="I42" s="71"/>
      <c r="J42" s="71"/>
      <c r="K42" s="71"/>
      <c r="L42" s="57"/>
      <c r="M42" s="57"/>
      <c r="N42" s="57"/>
      <c r="O42" s="57"/>
      <c r="P42" s="57"/>
      <c r="Q42" s="57"/>
      <c r="R42" s="57"/>
      <c r="S42" s="57"/>
      <c r="T42" s="57"/>
      <c r="AE42" s="57"/>
      <c r="AF42" s="57"/>
      <c r="AG42" s="57"/>
      <c r="AH42" s="57"/>
    </row>
    <row r="43" spans="1:34" x14ac:dyDescent="0.25">
      <c r="A43" s="67"/>
      <c r="B43" s="144" t="s">
        <v>96</v>
      </c>
      <c r="C43" s="145"/>
      <c r="D43" s="145"/>
      <c r="E43" s="145"/>
      <c r="F43" s="145"/>
      <c r="G43" s="145"/>
      <c r="H43" s="145"/>
      <c r="I43" s="145"/>
      <c r="J43" s="145"/>
      <c r="K43" s="146"/>
      <c r="L43" s="57"/>
      <c r="M43" s="57"/>
      <c r="N43" s="57"/>
      <c r="O43" s="57"/>
      <c r="P43" s="57"/>
      <c r="Q43" s="57"/>
      <c r="R43" s="57"/>
      <c r="S43" s="57"/>
      <c r="T43" s="57"/>
      <c r="AE43" s="57"/>
      <c r="AF43" s="57"/>
      <c r="AG43" s="57"/>
      <c r="AH43" s="57"/>
    </row>
    <row r="44" spans="1:34" x14ac:dyDescent="0.25">
      <c r="A44" s="68" t="s">
        <v>100</v>
      </c>
      <c r="B44" s="72" t="s">
        <v>98</v>
      </c>
      <c r="C44" s="53" t="s">
        <v>22</v>
      </c>
      <c r="D44" s="56">
        <f t="shared" ref="D44:F44" si="1">SUM(D27:D42)</f>
        <v>48431</v>
      </c>
      <c r="E44" s="56">
        <f t="shared" si="1"/>
        <v>52930</v>
      </c>
      <c r="F44" s="56">
        <f t="shared" si="1"/>
        <v>49444.635999999999</v>
      </c>
      <c r="G44" s="56">
        <f>SUM(G27:G42)</f>
        <v>54853</v>
      </c>
      <c r="H44" s="56">
        <f t="shared" ref="H44:K44" si="2">SUM(H27:H42)</f>
        <v>57567</v>
      </c>
      <c r="I44" s="56">
        <f t="shared" si="2"/>
        <v>64370</v>
      </c>
      <c r="J44" s="56">
        <f t="shared" si="2"/>
        <v>72584</v>
      </c>
      <c r="K44" s="56">
        <f t="shared" si="2"/>
        <v>70527</v>
      </c>
      <c r="L44" s="57"/>
      <c r="M44" s="57"/>
      <c r="N44" s="57"/>
      <c r="O44" s="57"/>
      <c r="P44" s="57"/>
      <c r="Q44" s="57"/>
      <c r="R44" s="57"/>
      <c r="S44" s="57"/>
      <c r="T44" s="57"/>
      <c r="AE44" s="57"/>
      <c r="AF44" s="57"/>
      <c r="AG44" s="57"/>
      <c r="AH44" s="57"/>
    </row>
    <row r="45" spans="1:34" x14ac:dyDescent="0.25">
      <c r="B45" s="73"/>
      <c r="C45" s="73"/>
      <c r="D45" s="74"/>
      <c r="E45" s="74"/>
      <c r="F45" s="74"/>
      <c r="G45" s="74"/>
      <c r="H45" s="74"/>
      <c r="I45" s="74"/>
      <c r="J45" s="74"/>
      <c r="K45" s="74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</row>
    <row r="46" spans="1:34" ht="15.75" x14ac:dyDescent="0.25">
      <c r="B46" s="75" t="s">
        <v>101</v>
      </c>
      <c r="C46" s="76"/>
      <c r="D46" s="76"/>
      <c r="E46" s="76"/>
      <c r="F46" s="76"/>
      <c r="G46" s="76"/>
      <c r="H46" s="76"/>
      <c r="I46" s="76"/>
      <c r="J46" s="76"/>
      <c r="K46" s="76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</row>
    <row r="47" spans="1:34" ht="15.75" x14ac:dyDescent="0.25">
      <c r="A47" s="73"/>
      <c r="B47" s="75" t="s">
        <v>102</v>
      </c>
      <c r="C47" s="76"/>
      <c r="D47" s="76"/>
      <c r="E47" s="76"/>
      <c r="F47" s="76"/>
      <c r="G47" s="76"/>
      <c r="H47" s="76"/>
      <c r="I47" s="76"/>
      <c r="J47" s="76"/>
      <c r="K47" s="76"/>
    </row>
    <row r="48" spans="1:34" x14ac:dyDescent="0.25">
      <c r="A48" s="73" t="s">
        <v>103</v>
      </c>
      <c r="B48" s="77" t="s">
        <v>104</v>
      </c>
      <c r="C48" s="78"/>
      <c r="D48" s="78"/>
      <c r="E48" s="78"/>
      <c r="F48" s="78"/>
      <c r="G48" s="78"/>
      <c r="H48" s="78"/>
      <c r="I48" s="78"/>
      <c r="J48" s="78"/>
      <c r="K48" s="78"/>
      <c r="L48" s="79"/>
    </row>
    <row r="49" spans="1:12" x14ac:dyDescent="0.25">
      <c r="A49" s="73"/>
      <c r="B49" s="77" t="s">
        <v>105</v>
      </c>
      <c r="C49" s="78"/>
      <c r="D49" s="78"/>
      <c r="E49" s="78"/>
      <c r="F49" s="78"/>
      <c r="G49" s="78"/>
      <c r="H49" s="78"/>
      <c r="I49" s="78"/>
      <c r="J49" s="78"/>
      <c r="K49" s="78"/>
      <c r="L49" s="79"/>
    </row>
    <row r="50" spans="1:12" x14ac:dyDescent="0.25">
      <c r="A50" s="73" t="s">
        <v>106</v>
      </c>
      <c r="B50" s="80" t="s">
        <v>107</v>
      </c>
      <c r="C50" s="53" t="s">
        <v>22</v>
      </c>
      <c r="D50" s="56">
        <v>705.45957542478936</v>
      </c>
      <c r="E50" s="56">
        <v>735.63198089102286</v>
      </c>
      <c r="F50" s="56">
        <v>765.018399938882</v>
      </c>
      <c r="G50" s="56">
        <v>756.25659909187573</v>
      </c>
      <c r="H50" s="56">
        <v>871</v>
      </c>
      <c r="I50" s="56">
        <v>970.18148373763643</v>
      </c>
      <c r="J50" s="56">
        <v>1014.3912775737874</v>
      </c>
      <c r="K50" s="56">
        <v>1170.314019676546</v>
      </c>
    </row>
    <row r="51" spans="1:12" x14ac:dyDescent="0.25">
      <c r="A51" s="73" t="s">
        <v>108</v>
      </c>
      <c r="B51" s="81" t="s">
        <v>109</v>
      </c>
      <c r="C51" s="53" t="s">
        <v>22</v>
      </c>
      <c r="D51" s="56">
        <v>529.69334040720776</v>
      </c>
      <c r="E51" s="56">
        <v>560.01008366712119</v>
      </c>
      <c r="F51" s="56">
        <v>559.98133235016473</v>
      </c>
      <c r="G51" s="56">
        <v>750.74340090812427</v>
      </c>
      <c r="H51" s="56">
        <v>891.22</v>
      </c>
      <c r="I51" s="56">
        <v>1069.4197223133847</v>
      </c>
      <c r="J51" s="56">
        <v>1022.4945240152939</v>
      </c>
      <c r="K51" s="56">
        <v>1276.6289417898793</v>
      </c>
    </row>
    <row r="52" spans="1:12" ht="30" x14ac:dyDescent="0.25">
      <c r="A52" s="73" t="s">
        <v>110</v>
      </c>
      <c r="B52" s="81" t="s">
        <v>111</v>
      </c>
      <c r="C52" s="53" t="s">
        <v>22</v>
      </c>
      <c r="D52" s="56">
        <v>-499.52093494097437</v>
      </c>
      <c r="E52" s="56">
        <v>-530.62366461926206</v>
      </c>
      <c r="F52" s="56">
        <v>-568.74313319717101</v>
      </c>
      <c r="G52" s="56">
        <v>-636</v>
      </c>
      <c r="H52" s="56">
        <v>-799.22</v>
      </c>
      <c r="I52" s="56">
        <v>-923.84212688234788</v>
      </c>
      <c r="J52" s="56">
        <v>-902.04987119276302</v>
      </c>
      <c r="K52" s="56">
        <v>-1025.847366144905</v>
      </c>
    </row>
    <row r="53" spans="1:12" x14ac:dyDescent="0.25">
      <c r="A53" s="73" t="s">
        <v>112</v>
      </c>
      <c r="B53" s="76" t="s">
        <v>113</v>
      </c>
      <c r="C53" s="53" t="s">
        <v>22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</row>
    <row r="54" spans="1:12" ht="45" x14ac:dyDescent="0.25">
      <c r="A54" s="73" t="s">
        <v>114</v>
      </c>
      <c r="B54" s="76" t="s">
        <v>115</v>
      </c>
      <c r="C54" s="53" t="s">
        <v>22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</row>
    <row r="55" spans="1:12" x14ac:dyDescent="0.25">
      <c r="A55" s="73" t="s">
        <v>116</v>
      </c>
      <c r="B55" s="80" t="s">
        <v>117</v>
      </c>
      <c r="C55" s="53" t="s">
        <v>22</v>
      </c>
      <c r="D55" s="56">
        <v>735.63198089102286</v>
      </c>
      <c r="E55" s="56">
        <v>765.018399938882</v>
      </c>
      <c r="F55" s="56">
        <v>756.25659909187573</v>
      </c>
      <c r="G55" s="56">
        <v>871</v>
      </c>
      <c r="H55" s="56">
        <v>963</v>
      </c>
      <c r="I55" s="56">
        <v>1115.7590791686732</v>
      </c>
      <c r="J55" s="56">
        <v>1134.8359303963184</v>
      </c>
      <c r="K55" s="56">
        <v>1421.09559532152</v>
      </c>
    </row>
    <row r="56" spans="1:12" x14ac:dyDescent="0.25">
      <c r="A56" s="73"/>
      <c r="B56" s="82" t="s">
        <v>118</v>
      </c>
      <c r="C56" s="78"/>
      <c r="D56" s="83"/>
      <c r="E56" s="83"/>
      <c r="F56" s="83"/>
      <c r="G56" s="83"/>
      <c r="H56" s="83"/>
      <c r="I56" s="83"/>
      <c r="J56" s="83"/>
      <c r="K56" s="83"/>
    </row>
    <row r="57" spans="1:12" x14ac:dyDescent="0.25">
      <c r="A57" s="73" t="s">
        <v>119</v>
      </c>
      <c r="B57" s="80" t="s">
        <v>107</v>
      </c>
      <c r="C57" s="53" t="s">
        <v>22</v>
      </c>
      <c r="D57" s="56">
        <v>705.45957542478936</v>
      </c>
      <c r="E57" s="56">
        <v>735.63198089102286</v>
      </c>
      <c r="F57" s="56">
        <v>765.018399938882</v>
      </c>
      <c r="G57" s="56">
        <v>756.25659909187573</v>
      </c>
      <c r="H57" s="56">
        <v>871</v>
      </c>
      <c r="I57" s="56">
        <v>955.81851626236357</v>
      </c>
      <c r="J57" s="56">
        <v>1200.6087224262126</v>
      </c>
      <c r="K57" s="56">
        <v>1307.685980323454</v>
      </c>
    </row>
    <row r="58" spans="1:12" x14ac:dyDescent="0.25">
      <c r="A58" s="73" t="s">
        <v>120</v>
      </c>
      <c r="B58" s="81" t="s">
        <v>109</v>
      </c>
      <c r="C58" s="53" t="s">
        <v>22</v>
      </c>
      <c r="D58" s="56">
        <v>529.69334040720776</v>
      </c>
      <c r="E58" s="56">
        <v>560.01008366712119</v>
      </c>
      <c r="F58" s="56">
        <v>559.98133235016473</v>
      </c>
      <c r="G58" s="56">
        <v>750.74340090812427</v>
      </c>
      <c r="H58" s="56">
        <v>891.22</v>
      </c>
      <c r="I58" s="56">
        <v>1053.5875909580968</v>
      </c>
      <c r="J58" s="56">
        <v>1210.1995268551616</v>
      </c>
      <c r="K58" s="56">
        <v>1426.4801935083992</v>
      </c>
    </row>
    <row r="59" spans="1:12" ht="30" x14ac:dyDescent="0.25">
      <c r="A59" s="73" t="s">
        <v>121</v>
      </c>
      <c r="B59" s="81" t="s">
        <v>111</v>
      </c>
      <c r="C59" s="53" t="s">
        <v>22</v>
      </c>
      <c r="D59" s="56">
        <v>-499.52093494097437</v>
      </c>
      <c r="E59" s="56">
        <v>-530.62366461926206</v>
      </c>
      <c r="F59" s="56">
        <v>-568.74313319717101</v>
      </c>
      <c r="G59" s="56">
        <v>-636</v>
      </c>
      <c r="H59" s="56">
        <v>-799.22</v>
      </c>
      <c r="I59" s="56">
        <v>-910.16518638913362</v>
      </c>
      <c r="J59" s="56">
        <v>-1067.6441796776926</v>
      </c>
      <c r="K59" s="56">
        <v>-1146.2617691533731</v>
      </c>
    </row>
    <row r="60" spans="1:12" x14ac:dyDescent="0.25">
      <c r="A60" s="73" t="s">
        <v>122</v>
      </c>
      <c r="B60" s="76" t="s">
        <v>113</v>
      </c>
      <c r="C60" s="53" t="s">
        <v>22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</row>
    <row r="61" spans="1:12" ht="45" x14ac:dyDescent="0.25">
      <c r="A61" s="73" t="s">
        <v>123</v>
      </c>
      <c r="B61" s="76" t="s">
        <v>115</v>
      </c>
      <c r="C61" s="53" t="s">
        <v>22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</row>
    <row r="62" spans="1:12" x14ac:dyDescent="0.25">
      <c r="A62" s="73" t="s">
        <v>124</v>
      </c>
      <c r="B62" s="80" t="s">
        <v>117</v>
      </c>
      <c r="C62" s="53" t="s">
        <v>22</v>
      </c>
      <c r="D62" s="56">
        <v>735.63198089102286</v>
      </c>
      <c r="E62" s="56">
        <v>765.018399938882</v>
      </c>
      <c r="F62" s="56">
        <v>756.25659909187573</v>
      </c>
      <c r="G62" s="56">
        <v>871</v>
      </c>
      <c r="H62" s="56">
        <v>963</v>
      </c>
      <c r="I62" s="56">
        <v>1099.2409208313268</v>
      </c>
      <c r="J62" s="56">
        <v>1343.1640696036816</v>
      </c>
      <c r="K62" s="56">
        <v>1587.9044046784804</v>
      </c>
    </row>
    <row r="63" spans="1:12" x14ac:dyDescent="0.25">
      <c r="A63" s="78"/>
      <c r="B63" s="80"/>
      <c r="C63" s="78"/>
      <c r="D63" s="84"/>
      <c r="E63" s="84"/>
      <c r="F63" s="84"/>
      <c r="G63" s="84"/>
      <c r="H63" s="84"/>
      <c r="I63" s="84"/>
      <c r="J63" s="84"/>
      <c r="K63" s="84"/>
    </row>
    <row r="64" spans="1:12" x14ac:dyDescent="0.25">
      <c r="A64" s="78"/>
      <c r="B64" s="80"/>
      <c r="C64" s="78"/>
      <c r="D64" s="84"/>
      <c r="E64" s="84"/>
      <c r="F64" s="84"/>
      <c r="G64" s="84"/>
      <c r="H64" s="84"/>
      <c r="I64" s="84"/>
      <c r="J64" s="84"/>
      <c r="K64" s="84"/>
    </row>
    <row r="65" spans="1:11" x14ac:dyDescent="0.25">
      <c r="A65" s="78" t="s">
        <v>125</v>
      </c>
      <c r="B65" s="82" t="s">
        <v>126</v>
      </c>
      <c r="C65" s="78"/>
      <c r="D65" s="84"/>
      <c r="E65" s="84"/>
      <c r="F65" s="84"/>
      <c r="G65" s="84"/>
      <c r="H65" s="84"/>
      <c r="I65" s="84"/>
      <c r="J65" s="84"/>
      <c r="K65" s="84"/>
    </row>
    <row r="66" spans="1:11" x14ac:dyDescent="0.25">
      <c r="A66" s="78"/>
      <c r="B66" s="82" t="s">
        <v>127</v>
      </c>
      <c r="C66" s="78"/>
      <c r="D66" s="84"/>
      <c r="E66" s="84"/>
      <c r="F66" s="84"/>
      <c r="G66" s="84"/>
      <c r="H66" s="84"/>
      <c r="I66" s="84"/>
      <c r="J66" s="84"/>
      <c r="K66" s="84"/>
    </row>
    <row r="67" spans="1:11" x14ac:dyDescent="0.25">
      <c r="A67" s="78" t="s">
        <v>128</v>
      </c>
      <c r="B67" s="80" t="s">
        <v>107</v>
      </c>
      <c r="C67" s="53" t="s">
        <v>22</v>
      </c>
      <c r="D67" s="56">
        <v>1306.0341223241007</v>
      </c>
      <c r="E67" s="56">
        <v>1514.8463252332713</v>
      </c>
      <c r="F67" s="56">
        <v>1579.4082880943708</v>
      </c>
      <c r="G67" s="56">
        <v>1629.8880394308187</v>
      </c>
      <c r="H67" s="56">
        <v>2018</v>
      </c>
      <c r="I67" s="56">
        <v>2346.8720315335659</v>
      </c>
      <c r="J67" s="56">
        <v>2506.4394863030871</v>
      </c>
      <c r="K67" s="56">
        <v>3070.7755270124708</v>
      </c>
    </row>
    <row r="68" spans="1:11" x14ac:dyDescent="0.25">
      <c r="A68" s="78" t="s">
        <v>129</v>
      </c>
      <c r="B68" s="81" t="s">
        <v>109</v>
      </c>
      <c r="C68" s="53" t="s">
        <v>22</v>
      </c>
      <c r="D68" s="56">
        <v>355.84281367319653</v>
      </c>
      <c r="E68" s="56">
        <v>241.43651773418696</v>
      </c>
      <c r="F68" s="56">
        <v>108.2129049579728</v>
      </c>
      <c r="G68" s="56">
        <v>429.37326277465718</v>
      </c>
      <c r="H68" s="56">
        <v>366.92084349999999</v>
      </c>
      <c r="I68" s="56">
        <v>482.13070948641018</v>
      </c>
      <c r="J68" s="56">
        <v>479.89782279614383</v>
      </c>
      <c r="K68" s="56">
        <v>260.5348272345978</v>
      </c>
    </row>
    <row r="69" spans="1:11" ht="30" x14ac:dyDescent="0.25">
      <c r="A69" s="78" t="s">
        <v>130</v>
      </c>
      <c r="B69" s="81" t="s">
        <v>111</v>
      </c>
      <c r="C69" s="53" t="s">
        <v>22</v>
      </c>
      <c r="D69" s="56">
        <v>-147.03061076402602</v>
      </c>
      <c r="E69" s="56">
        <v>-176.87455487308736</v>
      </c>
      <c r="F69" s="56">
        <v>-57.733153621524906</v>
      </c>
      <c r="G69" s="56">
        <v>-59.5</v>
      </c>
      <c r="H69" s="56">
        <v>-64.771000000000001</v>
      </c>
      <c r="I69" s="56">
        <v>-67.691962578791404</v>
      </c>
      <c r="J69" s="56">
        <v>-60.612597301886375</v>
      </c>
      <c r="K69" s="56">
        <v>-80.478807414882397</v>
      </c>
    </row>
    <row r="70" spans="1:11" x14ac:dyDescent="0.25">
      <c r="A70" s="78" t="s">
        <v>131</v>
      </c>
      <c r="B70" s="76" t="s">
        <v>113</v>
      </c>
      <c r="C70" s="53" t="s">
        <v>22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</row>
    <row r="71" spans="1:11" ht="45" x14ac:dyDescent="0.25">
      <c r="A71" s="78" t="s">
        <v>132</v>
      </c>
      <c r="B71" s="76" t="s">
        <v>115</v>
      </c>
      <c r="C71" s="53" t="s">
        <v>22</v>
      </c>
      <c r="D71" s="56">
        <v>0</v>
      </c>
      <c r="E71" s="56">
        <v>0</v>
      </c>
      <c r="F71" s="56">
        <v>0</v>
      </c>
      <c r="G71" s="56">
        <v>18.238697794524143</v>
      </c>
      <c r="H71" s="56">
        <v>9.3501565000000006</v>
      </c>
      <c r="I71" s="56">
        <v>-4.4035819219300709</v>
      </c>
      <c r="J71" s="56">
        <v>51.960203229637543</v>
      </c>
      <c r="K71" s="56">
        <v>-11.923739349638449</v>
      </c>
    </row>
    <row r="72" spans="1:11" x14ac:dyDescent="0.25">
      <c r="A72" s="78" t="s">
        <v>133</v>
      </c>
      <c r="B72" s="80" t="s">
        <v>117</v>
      </c>
      <c r="C72" s="53" t="s">
        <v>22</v>
      </c>
      <c r="D72" s="56">
        <v>1514.8463252332713</v>
      </c>
      <c r="E72" s="56">
        <v>1579.4082880943708</v>
      </c>
      <c r="F72" s="56">
        <v>1629.8880394308187</v>
      </c>
      <c r="G72" s="56">
        <v>2017.9999999999998</v>
      </c>
      <c r="H72" s="56">
        <v>2329.5</v>
      </c>
      <c r="I72" s="56">
        <v>2756.9071965192543</v>
      </c>
      <c r="J72" s="56">
        <v>2977.6849150269818</v>
      </c>
      <c r="K72" s="56">
        <v>3238.9078074825479</v>
      </c>
    </row>
    <row r="73" spans="1:11" x14ac:dyDescent="0.25">
      <c r="A73" s="78"/>
      <c r="B73" s="82" t="s">
        <v>134</v>
      </c>
      <c r="C73" s="78"/>
      <c r="D73" s="83"/>
      <c r="E73" s="83"/>
      <c r="F73" s="83"/>
      <c r="G73" s="83"/>
      <c r="H73" s="83"/>
      <c r="I73" s="83"/>
      <c r="J73" s="83"/>
      <c r="K73" s="83"/>
    </row>
    <row r="74" spans="1:11" x14ac:dyDescent="0.25">
      <c r="A74" s="78" t="s">
        <v>135</v>
      </c>
      <c r="B74" s="80" t="s">
        <v>107</v>
      </c>
      <c r="C74" s="53" t="s">
        <v>22</v>
      </c>
      <c r="D74" s="56">
        <v>1306.0341223241007</v>
      </c>
      <c r="E74" s="56">
        <v>1514.8463252332713</v>
      </c>
      <c r="F74" s="56">
        <v>1579.4082880943708</v>
      </c>
      <c r="G74" s="56">
        <v>1629.8880394308187</v>
      </c>
      <c r="H74" s="56">
        <v>2018</v>
      </c>
      <c r="I74" s="56">
        <v>2312.1279684664341</v>
      </c>
      <c r="J74" s="56">
        <v>2966.5605136969129</v>
      </c>
      <c r="K74" s="56">
        <v>3431.2244729875292</v>
      </c>
    </row>
    <row r="75" spans="1:11" x14ac:dyDescent="0.25">
      <c r="A75" s="78" t="s">
        <v>136</v>
      </c>
      <c r="B75" s="81" t="s">
        <v>109</v>
      </c>
      <c r="C75" s="53" t="s">
        <v>22</v>
      </c>
      <c r="D75" s="56">
        <v>355.84281367319653</v>
      </c>
      <c r="E75" s="56">
        <v>241.43651773418696</v>
      </c>
      <c r="F75" s="56">
        <v>108.2129049579728</v>
      </c>
      <c r="G75" s="56">
        <v>429.37326277465718</v>
      </c>
      <c r="H75" s="56">
        <v>366.92084349999999</v>
      </c>
      <c r="I75" s="56">
        <v>474.99304729097685</v>
      </c>
      <c r="J75" s="56">
        <v>567.99533341855681</v>
      </c>
      <c r="K75" s="56">
        <v>291.11651679165522</v>
      </c>
    </row>
    <row r="76" spans="1:11" ht="30" x14ac:dyDescent="0.25">
      <c r="A76" s="78" t="s">
        <v>137</v>
      </c>
      <c r="B76" s="81" t="s">
        <v>111</v>
      </c>
      <c r="C76" s="53" t="s">
        <v>22</v>
      </c>
      <c r="D76" s="56">
        <v>-147.03061076402602</v>
      </c>
      <c r="E76" s="56">
        <v>-176.87455487308736</v>
      </c>
      <c r="F76" s="56">
        <v>-57.733153621524906</v>
      </c>
      <c r="G76" s="56">
        <v>-59.5</v>
      </c>
      <c r="H76" s="56">
        <v>-64.771000000000001</v>
      </c>
      <c r="I76" s="56">
        <v>-66.689822800663578</v>
      </c>
      <c r="J76" s="56">
        <v>-71.739588675888257</v>
      </c>
      <c r="K76" s="56">
        <v>-89.92544428262056</v>
      </c>
    </row>
    <row r="77" spans="1:11" x14ac:dyDescent="0.25">
      <c r="A77" s="78" t="s">
        <v>138</v>
      </c>
      <c r="B77" s="76" t="s">
        <v>113</v>
      </c>
      <c r="C77" s="53" t="s">
        <v>22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</row>
    <row r="78" spans="1:11" ht="45" x14ac:dyDescent="0.25">
      <c r="A78" s="78" t="s">
        <v>139</v>
      </c>
      <c r="B78" s="76" t="s">
        <v>115</v>
      </c>
      <c r="C78" s="53" t="s">
        <v>22</v>
      </c>
      <c r="D78" s="56">
        <v>0</v>
      </c>
      <c r="E78" s="56">
        <v>0</v>
      </c>
      <c r="F78" s="56">
        <v>0</v>
      </c>
      <c r="G78" s="56">
        <v>18.238697794524143</v>
      </c>
      <c r="H78" s="56">
        <v>9.3501565000000006</v>
      </c>
      <c r="I78" s="56">
        <v>-4.3383894760015878</v>
      </c>
      <c r="J78" s="56">
        <v>61.498826533436613</v>
      </c>
      <c r="K78" s="56">
        <v>-13.323352979111359</v>
      </c>
    </row>
    <row r="79" spans="1:11" x14ac:dyDescent="0.25">
      <c r="A79" s="78" t="s">
        <v>140</v>
      </c>
      <c r="B79" s="80" t="s">
        <v>117</v>
      </c>
      <c r="C79" s="53" t="s">
        <v>22</v>
      </c>
      <c r="D79" s="56">
        <v>1514.8463252332713</v>
      </c>
      <c r="E79" s="56">
        <v>1579.4082880943708</v>
      </c>
      <c r="F79" s="56">
        <v>1629.8880394308187</v>
      </c>
      <c r="G79" s="56">
        <v>2017.9999999999998</v>
      </c>
      <c r="H79" s="56">
        <v>2329.5</v>
      </c>
      <c r="I79" s="56">
        <v>2716.0928034807457</v>
      </c>
      <c r="J79" s="56">
        <v>3524.3150849730182</v>
      </c>
      <c r="K79" s="56">
        <v>3619.0921925174525</v>
      </c>
    </row>
    <row r="80" spans="1:11" x14ac:dyDescent="0.25">
      <c r="A80" s="78"/>
      <c r="B80" s="80"/>
      <c r="C80" s="78"/>
      <c r="D80" s="84"/>
      <c r="E80" s="84"/>
      <c r="F80" s="84"/>
      <c r="G80" s="84"/>
      <c r="H80" s="84"/>
      <c r="I80" s="84"/>
      <c r="J80" s="84"/>
      <c r="K80" s="84"/>
    </row>
    <row r="81" spans="1:13" x14ac:dyDescent="0.25">
      <c r="A81" s="78"/>
      <c r="B81" s="80"/>
      <c r="C81" s="78"/>
      <c r="D81" s="84"/>
      <c r="E81" s="84"/>
      <c r="F81" s="84"/>
      <c r="G81" s="84"/>
      <c r="H81" s="84"/>
      <c r="I81" s="84"/>
      <c r="J81" s="84"/>
      <c r="K81" s="84"/>
    </row>
    <row r="82" spans="1:13" x14ac:dyDescent="0.25">
      <c r="A82" s="78" t="s">
        <v>141</v>
      </c>
      <c r="B82" s="82" t="s">
        <v>142</v>
      </c>
      <c r="C82" s="78"/>
      <c r="D82" s="84"/>
      <c r="E82" s="84"/>
      <c r="F82" s="84"/>
      <c r="G82" s="84"/>
      <c r="H82" s="84"/>
      <c r="I82" s="84"/>
      <c r="J82" s="84"/>
      <c r="K82" s="84"/>
    </row>
    <row r="83" spans="1:13" x14ac:dyDescent="0.25">
      <c r="A83" s="78"/>
      <c r="B83" s="82" t="s">
        <v>143</v>
      </c>
      <c r="C83" s="78"/>
      <c r="D83" s="84"/>
      <c r="E83" s="84"/>
      <c r="F83" s="84"/>
      <c r="G83" s="84"/>
      <c r="H83" s="84"/>
      <c r="I83" s="84"/>
      <c r="J83" s="84"/>
      <c r="K83" s="84"/>
    </row>
    <row r="84" spans="1:13" ht="30" customHeight="1" x14ac:dyDescent="0.25">
      <c r="A84" s="78" t="s">
        <v>144</v>
      </c>
      <c r="B84" s="80" t="s">
        <v>107</v>
      </c>
      <c r="C84" s="53" t="s">
        <v>22</v>
      </c>
      <c r="D84" s="56">
        <v>5586.2053548912036</v>
      </c>
      <c r="E84" s="56">
        <v>2811.7808332104132</v>
      </c>
      <c r="F84" s="56">
        <v>1271.1959878683672</v>
      </c>
      <c r="G84" s="56">
        <v>769.13954715511386</v>
      </c>
      <c r="H84" s="56">
        <v>7466.8525820482209</v>
      </c>
      <c r="I84" s="56">
        <v>8441.5401740031139</v>
      </c>
      <c r="J84" s="56">
        <v>7117.8286632259769</v>
      </c>
      <c r="K84" s="56">
        <v>16137.812084016765</v>
      </c>
      <c r="M84" s="73"/>
    </row>
    <row r="85" spans="1:13" x14ac:dyDescent="0.25">
      <c r="A85" s="78" t="s">
        <v>145</v>
      </c>
      <c r="B85" s="81" t="s">
        <v>109</v>
      </c>
      <c r="C85" s="53" t="s">
        <v>22</v>
      </c>
      <c r="D85" s="56">
        <v>521.07265313114112</v>
      </c>
      <c r="E85" s="56">
        <v>486.52218056116953</v>
      </c>
      <c r="F85" s="56">
        <v>312.88757900215592</v>
      </c>
      <c r="G85" s="56">
        <v>366.93700520403263</v>
      </c>
      <c r="H85" s="56">
        <v>542.08156795177888</v>
      </c>
      <c r="I85" s="56">
        <v>656.78895664563231</v>
      </c>
      <c r="J85" s="56">
        <v>870.97401906140522</v>
      </c>
      <c r="K85" s="56">
        <v>1186.7162064342665</v>
      </c>
      <c r="M85" s="73"/>
    </row>
    <row r="86" spans="1:13" ht="30" x14ac:dyDescent="0.25">
      <c r="A86" s="78" t="s">
        <v>146</v>
      </c>
      <c r="B86" s="81" t="s">
        <v>111</v>
      </c>
      <c r="C86" s="53" t="s">
        <v>22</v>
      </c>
      <c r="D86" s="56">
        <v>-943.96525672930056</v>
      </c>
      <c r="E86" s="56">
        <v>-733.86163553034351</v>
      </c>
      <c r="F86" s="56">
        <v>-502.89871005857231</v>
      </c>
      <c r="G86" s="56">
        <v>-505.86143058370925</v>
      </c>
      <c r="H86" s="56">
        <v>-726.82315000000006</v>
      </c>
      <c r="I86" s="56">
        <v>-850.9903309522017</v>
      </c>
      <c r="J86" s="56">
        <v>-1011.4523149269453</v>
      </c>
      <c r="K86" s="56">
        <v>-1064.2406042190651</v>
      </c>
      <c r="M86" s="73"/>
    </row>
    <row r="87" spans="1:13" x14ac:dyDescent="0.25">
      <c r="A87" s="78" t="s">
        <v>147</v>
      </c>
      <c r="B87" s="76" t="s">
        <v>113</v>
      </c>
      <c r="C87" s="53" t="s">
        <v>22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M87" s="73"/>
    </row>
    <row r="88" spans="1:13" ht="45" x14ac:dyDescent="0.25">
      <c r="A88" s="78" t="s">
        <v>148</v>
      </c>
      <c r="B88" s="76" t="s">
        <v>115</v>
      </c>
      <c r="C88" s="53" t="s">
        <v>22</v>
      </c>
      <c r="D88" s="56">
        <v>-2351.5319180826314</v>
      </c>
      <c r="E88" s="56">
        <v>-1293.245390372872</v>
      </c>
      <c r="F88" s="56">
        <v>-312.04530965683711</v>
      </c>
      <c r="G88" s="56">
        <v>6836.6374602727838</v>
      </c>
      <c r="H88" s="56">
        <v>1096.9431499999998</v>
      </c>
      <c r="I88" s="56">
        <v>-418.22775493628865</v>
      </c>
      <c r="J88" s="56">
        <v>8671.2436706634035</v>
      </c>
      <c r="K88" s="56">
        <v>-8412.6738581122372</v>
      </c>
      <c r="M88" s="73"/>
    </row>
    <row r="89" spans="1:13" x14ac:dyDescent="0.25">
      <c r="A89" s="78" t="s">
        <v>149</v>
      </c>
      <c r="B89" s="80" t="s">
        <v>117</v>
      </c>
      <c r="C89" s="53" t="s">
        <v>22</v>
      </c>
      <c r="D89" s="56">
        <v>2811.7808332104128</v>
      </c>
      <c r="E89" s="56">
        <v>1271.1959878683674</v>
      </c>
      <c r="F89" s="56">
        <v>769.13954715511363</v>
      </c>
      <c r="G89" s="56">
        <v>7466.8525820482209</v>
      </c>
      <c r="H89" s="56">
        <v>8379.0541499999999</v>
      </c>
      <c r="I89" s="56">
        <v>7829.1110447602559</v>
      </c>
      <c r="J89" s="56">
        <v>15648.594038023839</v>
      </c>
      <c r="K89" s="56">
        <v>7847.6138281197291</v>
      </c>
      <c r="M89" s="73"/>
    </row>
    <row r="90" spans="1:13" x14ac:dyDescent="0.25">
      <c r="A90" s="78"/>
      <c r="B90" s="82" t="s">
        <v>150</v>
      </c>
      <c r="C90" s="78"/>
      <c r="D90" s="83"/>
      <c r="E90" s="83"/>
      <c r="F90" s="83"/>
      <c r="G90" s="83"/>
      <c r="H90" s="83"/>
      <c r="I90" s="83"/>
      <c r="J90" s="83"/>
      <c r="K90" s="83"/>
      <c r="M90" s="73"/>
    </row>
    <row r="91" spans="1:13" x14ac:dyDescent="0.25">
      <c r="A91" s="78" t="s">
        <v>151</v>
      </c>
      <c r="B91" s="80" t="s">
        <v>107</v>
      </c>
      <c r="C91" s="53" t="s">
        <v>22</v>
      </c>
      <c r="D91" s="56">
        <v>5586.2053548912036</v>
      </c>
      <c r="E91" s="56">
        <v>2811.7808332104132</v>
      </c>
      <c r="F91" s="56">
        <v>1271.1959878683672</v>
      </c>
      <c r="G91" s="56">
        <v>769.13954715511386</v>
      </c>
      <c r="H91" s="56">
        <v>7466.8525820482209</v>
      </c>
      <c r="I91" s="56">
        <v>8316.5681259968824</v>
      </c>
      <c r="J91" s="56">
        <v>8424.4880321171695</v>
      </c>
      <c r="K91" s="56">
        <v>18032.075375116579</v>
      </c>
      <c r="M91" s="73"/>
    </row>
    <row r="92" spans="1:13" x14ac:dyDescent="0.25">
      <c r="A92" s="78" t="s">
        <v>152</v>
      </c>
      <c r="B92" s="81" t="s">
        <v>109</v>
      </c>
      <c r="C92" s="53" t="s">
        <v>22</v>
      </c>
      <c r="D92" s="56">
        <v>521.07265313114112</v>
      </c>
      <c r="E92" s="56">
        <v>486.52218056116953</v>
      </c>
      <c r="F92" s="56">
        <v>312.88757900215592</v>
      </c>
      <c r="G92" s="56">
        <v>366.93700520403263</v>
      </c>
      <c r="H92" s="56">
        <v>542.08156795177888</v>
      </c>
      <c r="I92" s="56">
        <v>647.06558160648285</v>
      </c>
      <c r="J92" s="56">
        <v>1030.8635606497246</v>
      </c>
      <c r="K92" s="56">
        <v>1326.0134627846537</v>
      </c>
      <c r="M92" s="73"/>
    </row>
    <row r="93" spans="1:13" ht="30" x14ac:dyDescent="0.25">
      <c r="A93" s="78" t="s">
        <v>153</v>
      </c>
      <c r="B93" s="81" t="s">
        <v>111</v>
      </c>
      <c r="C93" s="53" t="s">
        <v>22</v>
      </c>
      <c r="D93" s="56">
        <v>-943.96525672930056</v>
      </c>
      <c r="E93" s="56">
        <v>-733.86163553034351</v>
      </c>
      <c r="F93" s="56">
        <v>-502.89871005857231</v>
      </c>
      <c r="G93" s="56">
        <v>-505.86143058370925</v>
      </c>
      <c r="H93" s="56">
        <v>-726.82315000000006</v>
      </c>
      <c r="I93" s="56">
        <v>-838.39191854161868</v>
      </c>
      <c r="J93" s="56">
        <v>-1197.1302380714151</v>
      </c>
      <c r="K93" s="56">
        <v>-1189.1616219490152</v>
      </c>
      <c r="M93" s="73"/>
    </row>
    <row r="94" spans="1:13" x14ac:dyDescent="0.25">
      <c r="A94" s="78" t="s">
        <v>154</v>
      </c>
      <c r="B94" s="76" t="s">
        <v>113</v>
      </c>
      <c r="C94" s="53" t="s">
        <v>22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M94" s="73"/>
    </row>
    <row r="95" spans="1:13" ht="45" x14ac:dyDescent="0.25">
      <c r="A95" s="78" t="s">
        <v>155</v>
      </c>
      <c r="B95" s="76" t="s">
        <v>115</v>
      </c>
      <c r="C95" s="53" t="s">
        <v>22</v>
      </c>
      <c r="D95" s="56">
        <v>-2351.5319180826314</v>
      </c>
      <c r="E95" s="56">
        <v>-1293.245390372872</v>
      </c>
      <c r="F95" s="56">
        <v>-312.04530965683711</v>
      </c>
      <c r="G95" s="56">
        <v>6836.6374602727838</v>
      </c>
      <c r="H95" s="56">
        <v>1096.9431499999998</v>
      </c>
      <c r="I95" s="56">
        <v>-412.03613847885606</v>
      </c>
      <c r="J95" s="56">
        <v>10263.072066414024</v>
      </c>
      <c r="K95" s="56">
        <v>-9400.1571170851312</v>
      </c>
      <c r="M95" s="73"/>
    </row>
    <row r="96" spans="1:13" x14ac:dyDescent="0.25">
      <c r="A96" s="78" t="s">
        <v>156</v>
      </c>
      <c r="B96" s="80" t="s">
        <v>117</v>
      </c>
      <c r="C96" s="53" t="s">
        <v>22</v>
      </c>
      <c r="D96" s="56">
        <v>2811.7808332104128</v>
      </c>
      <c r="E96" s="56">
        <v>1271.1959878683674</v>
      </c>
      <c r="F96" s="56">
        <v>769.13954715511363</v>
      </c>
      <c r="G96" s="56">
        <v>7466.8525820482209</v>
      </c>
      <c r="H96" s="56">
        <v>8379.0541499999999</v>
      </c>
      <c r="I96" s="56">
        <v>7713.2056505828905</v>
      </c>
      <c r="J96" s="56">
        <v>18521.293421109505</v>
      </c>
      <c r="K96" s="56">
        <v>8768.770098867084</v>
      </c>
      <c r="M96" s="73"/>
    </row>
    <row r="97" spans="1:11" x14ac:dyDescent="0.25">
      <c r="A97" s="78"/>
      <c r="B97" s="80"/>
      <c r="C97" s="78"/>
      <c r="D97" s="84"/>
      <c r="E97" s="84"/>
      <c r="F97" s="84"/>
      <c r="G97" s="84"/>
      <c r="H97" s="84"/>
      <c r="I97" s="84"/>
      <c r="J97" s="84"/>
      <c r="K97" s="84"/>
    </row>
    <row r="98" spans="1:11" x14ac:dyDescent="0.25">
      <c r="A98" s="78"/>
      <c r="B98" s="80"/>
      <c r="C98" s="78"/>
      <c r="D98" s="84"/>
      <c r="E98" s="84"/>
      <c r="F98" s="84"/>
      <c r="G98" s="84"/>
      <c r="H98" s="84"/>
      <c r="I98" s="84"/>
      <c r="J98" s="84"/>
      <c r="K98" s="84"/>
    </row>
    <row r="99" spans="1:11" x14ac:dyDescent="0.25">
      <c r="A99" s="78" t="s">
        <v>157</v>
      </c>
      <c r="B99" s="82" t="s">
        <v>158</v>
      </c>
      <c r="C99" s="78"/>
      <c r="D99" s="84"/>
      <c r="E99" s="84"/>
      <c r="F99" s="84"/>
      <c r="G99" s="84"/>
      <c r="H99" s="84"/>
      <c r="I99" s="84"/>
      <c r="J99" s="84"/>
      <c r="K99" s="84"/>
    </row>
    <row r="100" spans="1:11" x14ac:dyDescent="0.25">
      <c r="A100" s="78"/>
      <c r="B100" s="82" t="s">
        <v>159</v>
      </c>
      <c r="C100" s="78"/>
      <c r="D100" s="84"/>
      <c r="E100" s="84"/>
      <c r="F100" s="84"/>
      <c r="G100" s="84"/>
      <c r="H100" s="84"/>
      <c r="I100" s="84"/>
      <c r="J100" s="84"/>
      <c r="K100" s="84"/>
    </row>
    <row r="101" spans="1:11" x14ac:dyDescent="0.25">
      <c r="A101" s="78" t="s">
        <v>160</v>
      </c>
      <c r="B101" s="80" t="s">
        <v>107</v>
      </c>
      <c r="C101" s="53" t="s">
        <v>22</v>
      </c>
      <c r="D101" s="56">
        <v>0</v>
      </c>
      <c r="E101" s="56">
        <v>0</v>
      </c>
      <c r="F101" s="56">
        <v>0</v>
      </c>
      <c r="G101" s="56">
        <v>0</v>
      </c>
      <c r="H101" s="56">
        <v>1753</v>
      </c>
      <c r="I101" s="56">
        <v>3503.15</v>
      </c>
      <c r="J101" s="56">
        <v>4271.1499999999996</v>
      </c>
      <c r="K101" s="56">
        <v>5338.0836899999995</v>
      </c>
    </row>
    <row r="102" spans="1:11" x14ac:dyDescent="0.25">
      <c r="A102" s="78" t="s">
        <v>161</v>
      </c>
      <c r="B102" s="81" t="s">
        <v>109</v>
      </c>
      <c r="C102" s="53" t="s">
        <v>22</v>
      </c>
      <c r="D102" s="56">
        <v>0</v>
      </c>
      <c r="E102" s="56">
        <v>0</v>
      </c>
      <c r="F102" s="56">
        <v>0</v>
      </c>
      <c r="G102" s="56">
        <v>1753</v>
      </c>
      <c r="H102" s="56">
        <v>1750.15</v>
      </c>
      <c r="I102" s="56">
        <v>1874</v>
      </c>
      <c r="J102" s="56">
        <v>1066.9336899999998</v>
      </c>
      <c r="K102" s="56">
        <v>-1679.9572699999999</v>
      </c>
    </row>
    <row r="103" spans="1:11" ht="30" x14ac:dyDescent="0.25">
      <c r="A103" s="78" t="s">
        <v>162</v>
      </c>
      <c r="B103" s="81" t="s">
        <v>111</v>
      </c>
      <c r="C103" s="53" t="s">
        <v>22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-1106</v>
      </c>
      <c r="J103" s="56">
        <v>0</v>
      </c>
      <c r="K103" s="56">
        <v>0</v>
      </c>
    </row>
    <row r="104" spans="1:11" x14ac:dyDescent="0.25">
      <c r="A104" s="78" t="s">
        <v>163</v>
      </c>
      <c r="B104" s="76" t="s">
        <v>113</v>
      </c>
      <c r="C104" s="53" t="s">
        <v>22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</row>
    <row r="105" spans="1:11" ht="45" x14ac:dyDescent="0.25">
      <c r="A105" s="78" t="s">
        <v>164</v>
      </c>
      <c r="B105" s="76" t="s">
        <v>115</v>
      </c>
      <c r="C105" s="53" t="s">
        <v>22</v>
      </c>
      <c r="D105" s="56">
        <v>0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</row>
    <row r="106" spans="1:11" x14ac:dyDescent="0.25">
      <c r="A106" s="78" t="s">
        <v>165</v>
      </c>
      <c r="B106" s="80" t="s">
        <v>117</v>
      </c>
      <c r="C106" s="53" t="s">
        <v>22</v>
      </c>
      <c r="D106" s="56">
        <v>0</v>
      </c>
      <c r="E106" s="56">
        <v>0</v>
      </c>
      <c r="F106" s="56">
        <v>0</v>
      </c>
      <c r="G106" s="56">
        <v>1753</v>
      </c>
      <c r="H106" s="56">
        <v>3503.15</v>
      </c>
      <c r="I106" s="56">
        <v>4271.1499999999996</v>
      </c>
      <c r="J106" s="56">
        <v>5338.0836899999995</v>
      </c>
      <c r="K106" s="56">
        <v>3658.1264199999996</v>
      </c>
    </row>
    <row r="107" spans="1:11" x14ac:dyDescent="0.25">
      <c r="A107" s="78"/>
      <c r="B107" s="82" t="s">
        <v>166</v>
      </c>
      <c r="C107" s="78"/>
      <c r="D107" s="83"/>
      <c r="E107" s="83"/>
      <c r="F107" s="83"/>
      <c r="G107" s="83"/>
      <c r="H107" s="83"/>
      <c r="I107" s="83"/>
      <c r="J107" s="83"/>
      <c r="K107" s="83"/>
    </row>
    <row r="108" spans="1:11" x14ac:dyDescent="0.25">
      <c r="A108" s="78" t="s">
        <v>167</v>
      </c>
      <c r="B108" s="80" t="s">
        <v>107</v>
      </c>
      <c r="C108" s="53" t="s">
        <v>22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</row>
    <row r="109" spans="1:11" x14ac:dyDescent="0.25">
      <c r="A109" s="78" t="s">
        <v>168</v>
      </c>
      <c r="B109" s="81" t="s">
        <v>109</v>
      </c>
      <c r="C109" s="53" t="s">
        <v>22</v>
      </c>
      <c r="D109" s="56"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</row>
    <row r="110" spans="1:11" ht="30" x14ac:dyDescent="0.25">
      <c r="A110" s="78" t="s">
        <v>169</v>
      </c>
      <c r="B110" s="81" t="s">
        <v>111</v>
      </c>
      <c r="C110" s="53" t="s">
        <v>22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</row>
    <row r="111" spans="1:11" x14ac:dyDescent="0.25">
      <c r="A111" s="78" t="s">
        <v>170</v>
      </c>
      <c r="B111" s="76" t="s">
        <v>113</v>
      </c>
      <c r="C111" s="53" t="s">
        <v>22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</row>
    <row r="112" spans="1:11" ht="45" x14ac:dyDescent="0.25">
      <c r="A112" s="78" t="s">
        <v>171</v>
      </c>
      <c r="B112" s="76" t="s">
        <v>115</v>
      </c>
      <c r="C112" s="53" t="s">
        <v>22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</row>
    <row r="113" spans="1:11" x14ac:dyDescent="0.25">
      <c r="A113" s="78" t="s">
        <v>172</v>
      </c>
      <c r="B113" s="80" t="s">
        <v>117</v>
      </c>
      <c r="C113" s="53" t="s">
        <v>22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</row>
    <row r="163" ht="54.75" customHeight="1" x14ac:dyDescent="0.25"/>
    <row r="165" ht="57.75" customHeight="1" x14ac:dyDescent="0.25"/>
    <row r="166" ht="15" customHeight="1" x14ac:dyDescent="0.25"/>
    <row r="177" spans="4:4" x14ac:dyDescent="0.25">
      <c r="D177" s="68"/>
    </row>
    <row r="195" ht="68.25" customHeight="1" x14ac:dyDescent="0.25"/>
    <row r="196" ht="15.75" customHeight="1" x14ac:dyDescent="0.25"/>
    <row r="197" ht="15" customHeight="1" x14ac:dyDescent="0.25"/>
    <row r="198" ht="15" customHeight="1" x14ac:dyDescent="0.25"/>
    <row r="199" ht="75.75" customHeight="1" x14ac:dyDescent="0.25"/>
    <row r="208" ht="36" customHeight="1" x14ac:dyDescent="0.25"/>
    <row r="209" ht="32.25" customHeight="1" x14ac:dyDescent="0.25"/>
    <row r="210" ht="15" customHeight="1" x14ac:dyDescent="0.25"/>
  </sheetData>
  <mergeCells count="3">
    <mergeCell ref="B23:K23"/>
    <mergeCell ref="M29:M30"/>
    <mergeCell ref="B43:K43"/>
  </mergeCells>
  <pageMargins left="0.24" right="0.24" top="0.28999999999999998" bottom="0.22" header="0.17" footer="0.17"/>
  <pageSetup paperSize="8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C103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25" sqref="C25"/>
    </sheetView>
  </sheetViews>
  <sheetFormatPr defaultRowHeight="15" outlineLevelRow="1" outlineLevelCol="1" x14ac:dyDescent="0.25"/>
  <cols>
    <col min="1" max="1" width="10.7109375" customWidth="1"/>
    <col min="2" max="2" width="69.85546875" style="86" customWidth="1"/>
    <col min="3" max="3" width="16.42578125" bestFit="1" customWidth="1"/>
    <col min="4" max="4" width="20" bestFit="1" customWidth="1" outlineLevel="1"/>
    <col min="5" max="10" width="16" bestFit="1" customWidth="1" outlineLevel="1"/>
    <col min="11" max="11" width="16" bestFit="1" customWidth="1"/>
    <col min="12" max="12" width="23.5703125" hidden="1" customWidth="1" outlineLevel="1"/>
    <col min="13" max="13" width="16.28515625" customWidth="1" collapsed="1"/>
    <col min="15" max="16" width="9.28515625" bestFit="1" customWidth="1"/>
    <col min="17" max="17" width="10.28515625" bestFit="1" customWidth="1"/>
    <col min="18" max="24" width="9.28515625" bestFit="1" customWidth="1"/>
  </cols>
  <sheetData>
    <row r="1" spans="1:29" ht="15.75" x14ac:dyDescent="0.25">
      <c r="B1" s="85" t="s">
        <v>173</v>
      </c>
    </row>
    <row r="2" spans="1:29" ht="16.5" hidden="1" customHeight="1" outlineLevel="1" x14ac:dyDescent="0.25"/>
    <row r="3" spans="1:29" ht="30" collapsed="1" x14ac:dyDescent="0.25">
      <c r="B3" s="87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29" ht="30" x14ac:dyDescent="0.25">
      <c r="A4" s="51" t="s">
        <v>16</v>
      </c>
      <c r="B4" s="87" t="s">
        <v>17</v>
      </c>
      <c r="C4" s="48" t="s">
        <v>18</v>
      </c>
    </row>
    <row r="5" spans="1:29" ht="15.75" x14ac:dyDescent="0.25">
      <c r="B5" s="85" t="s">
        <v>174</v>
      </c>
      <c r="C5" s="53"/>
    </row>
    <row r="6" spans="1:29" x14ac:dyDescent="0.25">
      <c r="B6" s="88" t="s">
        <v>175</v>
      </c>
      <c r="C6" s="53"/>
    </row>
    <row r="7" spans="1:29" x14ac:dyDescent="0.25">
      <c r="A7" t="s">
        <v>176</v>
      </c>
      <c r="B7" s="89" t="s">
        <v>177</v>
      </c>
      <c r="C7" s="53" t="s">
        <v>22</v>
      </c>
      <c r="D7" s="90">
        <v>972255.64715022582</v>
      </c>
      <c r="E7" s="90">
        <v>1044740.5017476069</v>
      </c>
      <c r="F7" s="90">
        <v>1100079.8938119845</v>
      </c>
      <c r="G7" s="90">
        <v>1260834.2322580481</v>
      </c>
      <c r="H7" s="90">
        <v>1296024.7339933619</v>
      </c>
      <c r="I7" s="90">
        <v>1293760.5719179104</v>
      </c>
      <c r="J7" s="90">
        <v>1369197.4383241083</v>
      </c>
      <c r="K7" s="90">
        <v>1639883.9410163155</v>
      </c>
      <c r="L7" s="57"/>
      <c r="O7" s="91"/>
      <c r="P7" s="91"/>
      <c r="Q7" s="91"/>
      <c r="R7" s="91"/>
      <c r="S7" s="91"/>
      <c r="T7" s="91"/>
      <c r="U7" s="91"/>
      <c r="V7" s="91"/>
      <c r="W7" s="91"/>
      <c r="X7" s="91"/>
      <c r="Y7" s="57"/>
      <c r="Z7" s="57"/>
      <c r="AA7" s="57"/>
      <c r="AB7" s="57" t="e">
        <f>S7-#REF!</f>
        <v>#REF!</v>
      </c>
      <c r="AC7" s="57" t="e">
        <f>T7-#REF!</f>
        <v>#REF!</v>
      </c>
    </row>
    <row r="8" spans="1:29" ht="15.75" customHeight="1" x14ac:dyDescent="0.25">
      <c r="A8" t="s">
        <v>178</v>
      </c>
      <c r="B8" s="89" t="s">
        <v>179</v>
      </c>
      <c r="C8" s="53" t="s">
        <v>22</v>
      </c>
      <c r="D8" s="90">
        <v>29018.589761276045</v>
      </c>
      <c r="E8" s="90">
        <v>25454.905786606847</v>
      </c>
      <c r="F8" s="90">
        <v>46665.712188765821</v>
      </c>
      <c r="G8" s="90">
        <v>31093.322620420553</v>
      </c>
      <c r="H8" s="90">
        <v>37430.317227245061</v>
      </c>
      <c r="I8" s="90">
        <v>43125.352397263516</v>
      </c>
      <c r="J8" s="90">
        <v>21696.302607683821</v>
      </c>
      <c r="K8" s="90">
        <v>41038.136662069941</v>
      </c>
      <c r="L8" s="57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9" ht="15.75" customHeight="1" x14ac:dyDescent="0.25">
      <c r="A9" t="s">
        <v>180</v>
      </c>
      <c r="B9" s="89" t="s">
        <v>181</v>
      </c>
      <c r="C9" s="53" t="s">
        <v>22</v>
      </c>
      <c r="D9" s="90">
        <v>-45791.849417636906</v>
      </c>
      <c r="E9" s="90">
        <v>-50958.501088076984</v>
      </c>
      <c r="F9" s="90">
        <v>-48204.850280116312</v>
      </c>
      <c r="G9" s="90">
        <v>-55008.877124563965</v>
      </c>
      <c r="H9" s="90">
        <v>-60040.104570401381</v>
      </c>
      <c r="I9" s="90">
        <v>-63337.177692221783</v>
      </c>
      <c r="J9" s="90">
        <v>-66722.89939335885</v>
      </c>
      <c r="K9" s="90">
        <v>-73303.01352783374</v>
      </c>
      <c r="L9" s="57"/>
      <c r="O9" s="91"/>
      <c r="P9" s="91"/>
      <c r="Q9" s="91"/>
      <c r="R9" s="91"/>
      <c r="S9" s="91"/>
      <c r="T9" s="91"/>
      <c r="U9" s="91"/>
      <c r="V9" s="91"/>
      <c r="W9" s="91"/>
      <c r="X9" s="91"/>
    </row>
    <row r="10" spans="1:29" ht="15.75" customHeight="1" x14ac:dyDescent="0.25">
      <c r="A10" t="s">
        <v>182</v>
      </c>
      <c r="B10" s="89" t="s">
        <v>183</v>
      </c>
      <c r="C10" s="53" t="s">
        <v>22</v>
      </c>
      <c r="D10" s="90">
        <v>-16773.259656360853</v>
      </c>
      <c r="E10" s="90">
        <v>-25503.595301470144</v>
      </c>
      <c r="F10" s="90">
        <v>-1539.1380913504704</v>
      </c>
      <c r="G10" s="90">
        <v>-23915.554504143416</v>
      </c>
      <c r="H10" s="90">
        <v>-22609.787343156328</v>
      </c>
      <c r="I10" s="90">
        <v>-20211.825294958275</v>
      </c>
      <c r="J10" s="90">
        <v>-45026.596785675021</v>
      </c>
      <c r="K10" s="90">
        <v>-32264.87686576381</v>
      </c>
      <c r="L10" s="57"/>
      <c r="O10" s="91"/>
      <c r="P10" s="91"/>
      <c r="Q10" s="91"/>
      <c r="R10" s="91"/>
      <c r="S10" s="91"/>
      <c r="T10" s="91"/>
      <c r="U10" s="91"/>
      <c r="V10" s="91"/>
      <c r="W10" s="91"/>
      <c r="X10" s="91"/>
    </row>
    <row r="11" spans="1:29" ht="15.75" customHeight="1" x14ac:dyDescent="0.25">
      <c r="A11" t="s">
        <v>184</v>
      </c>
      <c r="B11" s="89" t="s">
        <v>185</v>
      </c>
      <c r="C11" s="53" t="s">
        <v>22</v>
      </c>
      <c r="D11" s="90">
        <v>89258.11425374214</v>
      </c>
      <c r="E11" s="90">
        <v>80842.987365847715</v>
      </c>
      <c r="F11" s="90">
        <v>162293.47653741398</v>
      </c>
      <c r="G11" s="90">
        <v>59106.056239456964</v>
      </c>
      <c r="H11" s="90">
        <v>20345.625267704796</v>
      </c>
      <c r="I11" s="90">
        <v>97061.100193905717</v>
      </c>
      <c r="J11" s="90">
        <v>315713.09947788186</v>
      </c>
      <c r="K11" s="90">
        <v>178283.85468255344</v>
      </c>
      <c r="L11" s="57"/>
      <c r="O11" s="91"/>
      <c r="P11" s="91"/>
      <c r="Q11" s="91"/>
      <c r="R11" s="91"/>
      <c r="S11" s="91"/>
      <c r="T11" s="91"/>
      <c r="U11" s="91"/>
      <c r="V11" s="91"/>
      <c r="W11" s="91"/>
      <c r="X11" s="91"/>
    </row>
    <row r="12" spans="1:29" ht="15.75" customHeight="1" x14ac:dyDescent="0.25">
      <c r="A12" t="s">
        <v>186</v>
      </c>
      <c r="B12" s="89" t="s">
        <v>187</v>
      </c>
      <c r="C12" s="53" t="s">
        <v>22</v>
      </c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-1412.4084927491538</v>
      </c>
      <c r="J12" s="90">
        <v>0</v>
      </c>
      <c r="K12" s="90">
        <v>0</v>
      </c>
      <c r="L12" s="57"/>
      <c r="O12" s="91"/>
      <c r="P12" s="91"/>
      <c r="Q12" s="91"/>
      <c r="R12" s="91"/>
      <c r="S12" s="91"/>
      <c r="T12" s="91"/>
      <c r="U12" s="91"/>
      <c r="V12" s="91"/>
      <c r="W12" s="91"/>
      <c r="X12" s="91"/>
    </row>
    <row r="13" spans="1:29" ht="15.75" customHeight="1" x14ac:dyDescent="0.25">
      <c r="A13" t="s">
        <v>188</v>
      </c>
      <c r="B13" s="89" t="s">
        <v>189</v>
      </c>
      <c r="C13" s="53" t="s">
        <v>22</v>
      </c>
      <c r="D13" s="90">
        <v>1044740.5017476071</v>
      </c>
      <c r="E13" s="90">
        <v>1100079.8938119845</v>
      </c>
      <c r="F13" s="90">
        <v>1260834.2322580479</v>
      </c>
      <c r="G13" s="90">
        <v>1296024.7339933617</v>
      </c>
      <c r="H13" s="90">
        <v>1293760.5719179104</v>
      </c>
      <c r="I13" s="90">
        <v>1369197.4383241085</v>
      </c>
      <c r="J13" s="90">
        <v>1639883.941016315</v>
      </c>
      <c r="K13" s="90">
        <v>1785902.9188331054</v>
      </c>
      <c r="L13" s="57"/>
      <c r="O13" s="91"/>
      <c r="P13" s="91"/>
      <c r="Q13" s="91"/>
      <c r="R13" s="91"/>
      <c r="S13" s="91"/>
      <c r="T13" s="91"/>
      <c r="U13" s="91"/>
      <c r="V13" s="91"/>
      <c r="W13" s="91"/>
      <c r="X13" s="91"/>
    </row>
    <row r="14" spans="1:29" ht="15.75" customHeight="1" x14ac:dyDescent="0.25">
      <c r="B14" s="92" t="s">
        <v>190</v>
      </c>
      <c r="C14" s="53"/>
      <c r="D14" s="93"/>
      <c r="E14" s="93"/>
      <c r="F14" s="93"/>
      <c r="G14" s="93"/>
      <c r="H14" s="93"/>
      <c r="I14" s="93"/>
      <c r="J14" s="93"/>
      <c r="K14" s="93"/>
      <c r="L14" s="57"/>
      <c r="O14" s="91"/>
      <c r="P14" s="91"/>
      <c r="Q14" s="91"/>
      <c r="R14" s="91"/>
      <c r="S14" s="91"/>
      <c r="T14" s="91"/>
      <c r="U14" s="91"/>
      <c r="V14" s="91"/>
      <c r="W14" s="91"/>
      <c r="X14" s="91"/>
    </row>
    <row r="15" spans="1:29" ht="15.75" customHeight="1" x14ac:dyDescent="0.25">
      <c r="B15" s="94" t="s">
        <v>191</v>
      </c>
      <c r="C15" s="53"/>
      <c r="D15" s="93"/>
      <c r="E15" s="93"/>
      <c r="F15" s="93"/>
      <c r="G15" s="93"/>
      <c r="H15" s="93"/>
      <c r="I15" s="93"/>
      <c r="J15" s="93"/>
      <c r="K15" s="93"/>
      <c r="L15" s="57"/>
      <c r="O15" s="91"/>
      <c r="P15" s="91"/>
      <c r="Q15" s="91"/>
      <c r="R15" s="91"/>
      <c r="S15" s="91"/>
      <c r="T15" s="91"/>
      <c r="U15" s="91"/>
      <c r="V15" s="91"/>
      <c r="W15" s="91"/>
      <c r="X15" s="91"/>
    </row>
    <row r="16" spans="1:29" ht="15.75" customHeight="1" x14ac:dyDescent="0.25">
      <c r="B16" s="95" t="s">
        <v>192</v>
      </c>
      <c r="C16" s="53"/>
      <c r="D16" s="93"/>
      <c r="E16" s="93"/>
      <c r="F16" s="93"/>
      <c r="G16" s="93"/>
      <c r="H16" s="93"/>
      <c r="I16" s="93"/>
      <c r="J16" s="93"/>
      <c r="K16" s="93"/>
      <c r="L16" s="57"/>
      <c r="O16" s="91"/>
      <c r="P16" s="91"/>
      <c r="Q16" s="91"/>
      <c r="R16" s="91"/>
      <c r="S16" s="91"/>
      <c r="T16" s="91"/>
      <c r="U16" s="91"/>
      <c r="V16" s="91"/>
      <c r="W16" s="91"/>
      <c r="X16" s="91"/>
    </row>
    <row r="17" spans="1:24" ht="15.75" customHeight="1" x14ac:dyDescent="0.25">
      <c r="A17" t="s">
        <v>193</v>
      </c>
      <c r="B17" s="96" t="s">
        <v>177</v>
      </c>
      <c r="C17" s="53" t="s">
        <v>22</v>
      </c>
      <c r="D17" s="90">
        <v>436052.84853087494</v>
      </c>
      <c r="E17" s="90">
        <v>458979.27137393574</v>
      </c>
      <c r="F17" s="90">
        <v>476717.67599701579</v>
      </c>
      <c r="G17" s="90">
        <v>485419.99490799592</v>
      </c>
      <c r="H17" s="90">
        <v>501807.834060241</v>
      </c>
      <c r="I17" s="90">
        <v>497430.01679132233</v>
      </c>
      <c r="J17" s="90">
        <v>504352.03085025819</v>
      </c>
      <c r="K17" s="90">
        <v>490882.86055593973</v>
      </c>
      <c r="L17" s="57"/>
      <c r="O17" s="91"/>
      <c r="P17" s="91"/>
      <c r="Q17" s="91"/>
      <c r="R17" s="91"/>
      <c r="S17" s="91"/>
      <c r="T17" s="91"/>
      <c r="U17" s="91"/>
      <c r="V17" s="91"/>
      <c r="W17" s="91"/>
      <c r="X17" s="91"/>
    </row>
    <row r="18" spans="1:24" ht="15.75" customHeight="1" x14ac:dyDescent="0.25">
      <c r="A18" t="s">
        <v>194</v>
      </c>
      <c r="B18" s="96" t="s">
        <v>179</v>
      </c>
      <c r="C18" s="53" t="s">
        <v>22</v>
      </c>
      <c r="D18" s="90">
        <v>13007.678193463376</v>
      </c>
      <c r="E18" s="90">
        <v>11179.87691957579</v>
      </c>
      <c r="F18" s="90">
        <v>20220.672632264126</v>
      </c>
      <c r="G18" s="90">
        <v>11970.899997731149</v>
      </c>
      <c r="H18" s="90">
        <v>14492.645027010554</v>
      </c>
      <c r="I18" s="90">
        <v>16581.000559710683</v>
      </c>
      <c r="J18" s="90">
        <v>7991.9622808531904</v>
      </c>
      <c r="K18" s="90">
        <v>12284.355869768257</v>
      </c>
      <c r="L18" s="57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ht="15.75" customHeight="1" x14ac:dyDescent="0.25">
      <c r="A19" t="s">
        <v>195</v>
      </c>
      <c r="B19" s="96" t="s">
        <v>181</v>
      </c>
      <c r="C19" s="53" t="s">
        <v>22</v>
      </c>
      <c r="D19" s="90">
        <v>-17480.323426260809</v>
      </c>
      <c r="E19" s="90">
        <v>-19765.243692137887</v>
      </c>
      <c r="F19" s="90">
        <v>-21996.344764136316</v>
      </c>
      <c r="G19" s="90">
        <v>-17535.650318201675</v>
      </c>
      <c r="H19" s="90">
        <v>-19463.748492832274</v>
      </c>
      <c r="I19" s="90">
        <v>-20078.746330473088</v>
      </c>
      <c r="J19" s="90">
        <v>-20943.023606773142</v>
      </c>
      <c r="K19" s="90">
        <v>-21265.317323880401</v>
      </c>
      <c r="L19" s="57"/>
      <c r="O19" s="91"/>
      <c r="P19" s="91"/>
      <c r="Q19" s="91"/>
      <c r="R19" s="91"/>
      <c r="S19" s="91"/>
      <c r="T19" s="91"/>
      <c r="U19" s="91"/>
      <c r="V19" s="91"/>
      <c r="W19" s="91"/>
      <c r="X19" s="91"/>
    </row>
    <row r="20" spans="1:24" ht="15.75" customHeight="1" x14ac:dyDescent="0.25">
      <c r="A20" t="s">
        <v>196</v>
      </c>
      <c r="B20" s="96" t="s">
        <v>183</v>
      </c>
      <c r="C20" s="53" t="s">
        <v>22</v>
      </c>
      <c r="D20" s="90">
        <v>-4472.6452327974312</v>
      </c>
      <c r="E20" s="90">
        <v>-8585.3667725620962</v>
      </c>
      <c r="F20" s="90">
        <v>-1775.6721318721925</v>
      </c>
      <c r="G20" s="90">
        <v>-5564.7503204705281</v>
      </c>
      <c r="H20" s="90">
        <v>-4971.1034658217168</v>
      </c>
      <c r="I20" s="90">
        <v>-3497.7457707624053</v>
      </c>
      <c r="J20" s="90">
        <v>-12951.061325919951</v>
      </c>
      <c r="K20" s="90">
        <v>-8980.9614541121446</v>
      </c>
      <c r="L20" s="57"/>
      <c r="O20" s="91"/>
      <c r="P20" s="91"/>
      <c r="Q20" s="91"/>
      <c r="R20" s="91"/>
      <c r="S20" s="91"/>
      <c r="T20" s="91"/>
      <c r="U20" s="91"/>
      <c r="V20" s="91"/>
      <c r="W20" s="91"/>
      <c r="X20" s="91"/>
    </row>
    <row r="21" spans="1:24" ht="15.75" customHeight="1" x14ac:dyDescent="0.25">
      <c r="A21" t="s">
        <v>197</v>
      </c>
      <c r="B21" s="96" t="s">
        <v>185</v>
      </c>
      <c r="C21" s="53" t="s">
        <v>22</v>
      </c>
      <c r="D21" s="90">
        <v>27399.068075858173</v>
      </c>
      <c r="E21" s="90">
        <v>26323.771395642139</v>
      </c>
      <c r="F21" s="90">
        <v>10477.991042852436</v>
      </c>
      <c r="G21" s="90">
        <v>21952.589472715597</v>
      </c>
      <c r="H21" s="90">
        <v>593.28619690301878</v>
      </c>
      <c r="I21" s="90">
        <v>10419.759829698283</v>
      </c>
      <c r="J21" s="90">
        <v>-518.10896839854968</v>
      </c>
      <c r="K21" s="90">
        <v>47690.162554982278</v>
      </c>
      <c r="L21" s="57"/>
      <c r="O21" s="91"/>
      <c r="P21" s="91"/>
      <c r="Q21" s="91"/>
      <c r="R21" s="91"/>
      <c r="S21" s="91"/>
      <c r="T21" s="91"/>
      <c r="U21" s="91"/>
      <c r="V21" s="91"/>
      <c r="W21" s="91"/>
      <c r="X21" s="91"/>
    </row>
    <row r="22" spans="1:24" ht="15.75" customHeight="1" x14ac:dyDescent="0.25">
      <c r="A22" t="s">
        <v>198</v>
      </c>
      <c r="B22" s="96" t="s">
        <v>187</v>
      </c>
      <c r="C22" s="53" t="s">
        <v>22</v>
      </c>
      <c r="D22" s="90">
        <v>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57"/>
      <c r="O22" s="91"/>
      <c r="P22" s="91"/>
      <c r="Q22" s="91"/>
      <c r="R22" s="91"/>
      <c r="S22" s="91"/>
      <c r="T22" s="91"/>
      <c r="U22" s="91"/>
      <c r="V22" s="91"/>
      <c r="W22" s="91"/>
      <c r="X22" s="91"/>
    </row>
    <row r="23" spans="1:24" ht="15.75" customHeight="1" x14ac:dyDescent="0.25">
      <c r="A23" t="s">
        <v>199</v>
      </c>
      <c r="B23" s="96" t="s">
        <v>200</v>
      </c>
      <c r="C23" s="53" t="s">
        <v>22</v>
      </c>
      <c r="D23" s="90">
        <v>458979.27137393568</v>
      </c>
      <c r="E23" s="90">
        <v>476717.67599701579</v>
      </c>
      <c r="F23" s="90">
        <v>485419.99490799604</v>
      </c>
      <c r="G23" s="90">
        <v>501807.834060241</v>
      </c>
      <c r="H23" s="90">
        <v>497430.01679132238</v>
      </c>
      <c r="I23" s="90">
        <v>504352.03085025813</v>
      </c>
      <c r="J23" s="90">
        <v>490882.86055593973</v>
      </c>
      <c r="K23" s="90">
        <v>529592.06165680988</v>
      </c>
      <c r="L23" s="57"/>
      <c r="O23" s="91"/>
      <c r="P23" s="91"/>
      <c r="Q23" s="91"/>
      <c r="R23" s="91"/>
      <c r="S23" s="91"/>
      <c r="T23" s="91"/>
      <c r="U23" s="91"/>
      <c r="V23" s="91"/>
      <c r="W23" s="91"/>
      <c r="X23" s="91"/>
    </row>
    <row r="24" spans="1:24" ht="15.75" customHeight="1" x14ac:dyDescent="0.25">
      <c r="B24" s="96"/>
      <c r="C24" s="53"/>
      <c r="D24" s="93"/>
      <c r="E24" s="93"/>
      <c r="F24" s="93"/>
      <c r="G24" s="93"/>
      <c r="H24" s="93"/>
      <c r="I24" s="93"/>
      <c r="J24" s="93"/>
      <c r="K24" s="93"/>
      <c r="L24" s="53"/>
      <c r="O24" s="91"/>
      <c r="P24" s="91"/>
      <c r="Q24" s="91"/>
      <c r="R24" s="91"/>
      <c r="S24" s="91"/>
      <c r="T24" s="91"/>
      <c r="U24" s="91"/>
      <c r="V24" s="91"/>
      <c r="W24" s="91"/>
      <c r="X24" s="91"/>
    </row>
    <row r="25" spans="1:24" ht="15.75" customHeight="1" x14ac:dyDescent="0.25">
      <c r="B25" s="87" t="s">
        <v>201</v>
      </c>
      <c r="C25" s="53"/>
      <c r="D25" s="93"/>
      <c r="E25" s="93"/>
      <c r="F25" s="93"/>
      <c r="G25" s="93"/>
      <c r="H25" s="93"/>
      <c r="I25" s="93"/>
      <c r="J25" s="93"/>
      <c r="K25" s="93"/>
      <c r="L25" s="57"/>
      <c r="O25" s="91"/>
      <c r="P25" s="91"/>
      <c r="Q25" s="91"/>
      <c r="R25" s="91"/>
      <c r="S25" s="91"/>
      <c r="T25" s="91"/>
      <c r="U25" s="91"/>
      <c r="V25" s="91"/>
      <c r="W25" s="91"/>
      <c r="X25" s="91"/>
    </row>
    <row r="26" spans="1:24" ht="15.75" customHeight="1" x14ac:dyDescent="0.25">
      <c r="A26" t="s">
        <v>202</v>
      </c>
      <c r="B26" s="96" t="s">
        <v>177</v>
      </c>
      <c r="C26" s="53" t="s">
        <v>22</v>
      </c>
      <c r="D26" s="90">
        <v>13635.814121360278</v>
      </c>
      <c r="E26" s="90">
        <v>34321.644341555126</v>
      </c>
      <c r="F26" s="90">
        <v>33828.513632053844</v>
      </c>
      <c r="G26" s="90">
        <v>12849.93811092155</v>
      </c>
      <c r="H26" s="90">
        <v>12324.283151633901</v>
      </c>
      <c r="I26" s="90">
        <v>11924.360556911255</v>
      </c>
      <c r="J26" s="90">
        <v>11666.283765057889</v>
      </c>
      <c r="K26" s="90">
        <v>107784.33864850263</v>
      </c>
      <c r="L26" s="57"/>
      <c r="O26" s="91"/>
      <c r="P26" s="91"/>
      <c r="Q26" s="91"/>
      <c r="R26" s="91"/>
      <c r="S26" s="91"/>
      <c r="T26" s="91"/>
      <c r="U26" s="91"/>
      <c r="V26" s="91"/>
      <c r="W26" s="91"/>
      <c r="X26" s="91"/>
    </row>
    <row r="27" spans="1:24" ht="15.75" customHeight="1" x14ac:dyDescent="0.25">
      <c r="A27" t="s">
        <v>203</v>
      </c>
      <c r="B27" s="96" t="s">
        <v>179</v>
      </c>
      <c r="C27" s="53" t="s">
        <v>22</v>
      </c>
      <c r="D27" s="90">
        <v>406.76326870498417</v>
      </c>
      <c r="E27" s="90">
        <v>836.01108666065829</v>
      </c>
      <c r="F27" s="90">
        <v>1434.8855396629494</v>
      </c>
      <c r="G27" s="90">
        <v>316.89119878968205</v>
      </c>
      <c r="H27" s="90">
        <v>355.93597549845163</v>
      </c>
      <c r="I27" s="90">
        <v>397.4786852303738</v>
      </c>
      <c r="J27" s="90">
        <v>184.86393254110732</v>
      </c>
      <c r="K27" s="90">
        <v>2697.3057719845492</v>
      </c>
      <c r="L27" s="57"/>
      <c r="O27" s="91"/>
      <c r="P27" s="91"/>
      <c r="Q27" s="91"/>
      <c r="R27" s="91"/>
      <c r="S27" s="91"/>
      <c r="T27" s="91"/>
      <c r="U27" s="91"/>
      <c r="V27" s="91"/>
      <c r="W27" s="91"/>
      <c r="X27" s="91"/>
    </row>
    <row r="28" spans="1:24" ht="15.75" customHeight="1" x14ac:dyDescent="0.25">
      <c r="A28" t="s">
        <v>204</v>
      </c>
      <c r="B28" s="96" t="s">
        <v>181</v>
      </c>
      <c r="C28" s="53" t="s">
        <v>22</v>
      </c>
      <c r="D28" s="90">
        <v>-786.82390154796644</v>
      </c>
      <c r="E28" s="90">
        <v>-1329.1417961619402</v>
      </c>
      <c r="F28" s="90">
        <v>-1361.5598163058689</v>
      </c>
      <c r="G28" s="90">
        <v>-704.99931050990244</v>
      </c>
      <c r="H28" s="90">
        <v>-718.86176482800931</v>
      </c>
      <c r="I28" s="90">
        <v>-738.67148280706454</v>
      </c>
      <c r="J28" s="90">
        <v>-765.4410290484858</v>
      </c>
      <c r="K28" s="90">
        <v>-3233.3431701524491</v>
      </c>
      <c r="L28" s="57"/>
      <c r="O28" s="91"/>
      <c r="P28" s="91"/>
      <c r="Q28" s="91"/>
      <c r="R28" s="91"/>
      <c r="S28" s="91"/>
      <c r="T28" s="91"/>
      <c r="U28" s="91"/>
      <c r="V28" s="91"/>
      <c r="W28" s="91"/>
      <c r="X28" s="91"/>
    </row>
    <row r="29" spans="1:24" ht="15.75" customHeight="1" x14ac:dyDescent="0.25">
      <c r="A29" t="s">
        <v>205</v>
      </c>
      <c r="B29" s="96" t="s">
        <v>183</v>
      </c>
      <c r="C29" s="53" t="s">
        <v>22</v>
      </c>
      <c r="D29" s="90">
        <v>-380.06063284298227</v>
      </c>
      <c r="E29" s="90">
        <v>-493.1307095012819</v>
      </c>
      <c r="F29" s="90">
        <v>73.325723357080506</v>
      </c>
      <c r="G29" s="90">
        <v>-388.10811172022045</v>
      </c>
      <c r="H29" s="90">
        <v>-362.92578932955769</v>
      </c>
      <c r="I29" s="90">
        <v>-341.19279757669074</v>
      </c>
      <c r="J29" s="90">
        <v>-580.57709650737843</v>
      </c>
      <c r="K29" s="90">
        <v>-536.03739816789982</v>
      </c>
      <c r="L29" s="57"/>
      <c r="O29" s="91"/>
      <c r="P29" s="91"/>
      <c r="Q29" s="91"/>
      <c r="R29" s="91"/>
      <c r="S29" s="91"/>
      <c r="T29" s="91"/>
      <c r="U29" s="91"/>
      <c r="V29" s="91"/>
      <c r="W29" s="91"/>
      <c r="X29" s="91"/>
    </row>
    <row r="30" spans="1:24" ht="15.75" customHeight="1" x14ac:dyDescent="0.25">
      <c r="A30" t="s">
        <v>206</v>
      </c>
      <c r="B30" s="96" t="s">
        <v>185</v>
      </c>
      <c r="C30" s="53" t="s">
        <v>22</v>
      </c>
      <c r="D30" s="90">
        <v>21065.890853037832</v>
      </c>
      <c r="E30" s="90">
        <v>0</v>
      </c>
      <c r="F30" s="90">
        <v>-21051.901244489371</v>
      </c>
      <c r="G30" s="90">
        <v>-137.54684756742975</v>
      </c>
      <c r="H30" s="90">
        <v>-36.996805393090185</v>
      </c>
      <c r="I30" s="90">
        <v>83.11600572332425</v>
      </c>
      <c r="J30" s="90">
        <v>96698.63197995213</v>
      </c>
      <c r="K30" s="90">
        <v>1188.3007343041168</v>
      </c>
      <c r="L30" s="57"/>
      <c r="O30" s="91"/>
      <c r="P30" s="91"/>
      <c r="Q30" s="91"/>
      <c r="R30" s="91"/>
      <c r="S30" s="91"/>
      <c r="T30" s="91"/>
      <c r="U30" s="91"/>
      <c r="V30" s="91"/>
      <c r="W30" s="91"/>
      <c r="X30" s="91"/>
    </row>
    <row r="31" spans="1:24" ht="15.75" customHeight="1" x14ac:dyDescent="0.25">
      <c r="A31" t="s">
        <v>207</v>
      </c>
      <c r="B31" s="96" t="s">
        <v>187</v>
      </c>
      <c r="C31" s="53" t="s">
        <v>22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57"/>
      <c r="O31" s="91"/>
      <c r="P31" s="91"/>
      <c r="Q31" s="91"/>
      <c r="R31" s="91"/>
      <c r="S31" s="91"/>
      <c r="T31" s="91"/>
      <c r="U31" s="91"/>
      <c r="V31" s="91"/>
      <c r="W31" s="91"/>
      <c r="X31" s="91"/>
    </row>
    <row r="32" spans="1:24" ht="15.75" customHeight="1" x14ac:dyDescent="0.25">
      <c r="A32" t="s">
        <v>208</v>
      </c>
      <c r="B32" s="96" t="s">
        <v>209</v>
      </c>
      <c r="C32" s="53" t="s">
        <v>22</v>
      </c>
      <c r="D32" s="90">
        <v>34321.644341555126</v>
      </c>
      <c r="E32" s="90">
        <v>33828.513632053851</v>
      </c>
      <c r="F32" s="90">
        <v>12849.938110921548</v>
      </c>
      <c r="G32" s="90">
        <v>12324.283151633899</v>
      </c>
      <c r="H32" s="90">
        <v>11924.360556911255</v>
      </c>
      <c r="I32" s="90">
        <v>11666.283765057889</v>
      </c>
      <c r="J32" s="90">
        <v>107784.33864850264</v>
      </c>
      <c r="K32" s="90">
        <v>108436.60198463884</v>
      </c>
      <c r="L32" s="57"/>
      <c r="O32" s="91"/>
      <c r="P32" s="91"/>
      <c r="Q32" s="91"/>
      <c r="R32" s="91"/>
      <c r="S32" s="91"/>
      <c r="T32" s="91"/>
      <c r="U32" s="91"/>
      <c r="V32" s="91"/>
      <c r="W32" s="91"/>
      <c r="X32" s="91"/>
    </row>
    <row r="33" spans="1:24" ht="15.75" customHeight="1" x14ac:dyDescent="0.25">
      <c r="B33" s="96"/>
      <c r="C33" s="53"/>
      <c r="D33" s="93"/>
      <c r="E33" s="93"/>
      <c r="F33" s="93"/>
      <c r="G33" s="93"/>
      <c r="H33" s="93"/>
      <c r="I33" s="93"/>
      <c r="J33" s="93"/>
      <c r="K33" s="93"/>
      <c r="L33" s="53"/>
      <c r="O33" s="91"/>
      <c r="P33" s="91"/>
      <c r="Q33" s="91"/>
      <c r="R33" s="91"/>
      <c r="S33" s="91"/>
      <c r="T33" s="91"/>
      <c r="U33" s="91"/>
      <c r="V33" s="91"/>
      <c r="W33" s="91"/>
      <c r="X33" s="91"/>
    </row>
    <row r="34" spans="1:24" ht="15.75" customHeight="1" x14ac:dyDescent="0.25">
      <c r="B34" s="87" t="s">
        <v>210</v>
      </c>
      <c r="C34" s="53"/>
      <c r="D34" s="93"/>
      <c r="E34" s="93"/>
      <c r="F34" s="93"/>
      <c r="G34" s="93"/>
      <c r="H34" s="93"/>
      <c r="I34" s="93"/>
      <c r="J34" s="93"/>
      <c r="K34" s="93"/>
      <c r="L34" s="57"/>
      <c r="O34" s="91"/>
      <c r="P34" s="91"/>
      <c r="Q34" s="91"/>
      <c r="R34" s="91"/>
      <c r="S34" s="91"/>
      <c r="T34" s="91"/>
      <c r="U34" s="91"/>
      <c r="V34" s="91"/>
      <c r="W34" s="91"/>
      <c r="X34" s="91"/>
    </row>
    <row r="35" spans="1:24" ht="15.75" customHeight="1" x14ac:dyDescent="0.25">
      <c r="A35" t="s">
        <v>211</v>
      </c>
      <c r="B35" s="96" t="s">
        <v>177</v>
      </c>
      <c r="C35" s="53" t="s">
        <v>22</v>
      </c>
      <c r="D35" s="90">
        <v>338966.60236865113</v>
      </c>
      <c r="E35" s="90">
        <v>360284.35536341142</v>
      </c>
      <c r="F35" s="90">
        <v>382357.83854779822</v>
      </c>
      <c r="G35" s="90">
        <v>429291.55538443109</v>
      </c>
      <c r="H35" s="90">
        <v>443525.11043652688</v>
      </c>
      <c r="I35" s="90">
        <v>447655.40451620985</v>
      </c>
      <c r="J35" s="90">
        <v>492615.71471810684</v>
      </c>
      <c r="K35" s="90">
        <v>643340.37437330629</v>
      </c>
      <c r="L35" s="57"/>
      <c r="O35" s="91"/>
      <c r="P35" s="91"/>
      <c r="Q35" s="91"/>
      <c r="R35" s="91"/>
      <c r="S35" s="91"/>
      <c r="T35" s="91"/>
      <c r="U35" s="91"/>
      <c r="V35" s="91"/>
      <c r="W35" s="91"/>
      <c r="X35" s="91"/>
    </row>
    <row r="36" spans="1:24" ht="15.75" customHeight="1" x14ac:dyDescent="0.25">
      <c r="A36" t="s">
        <v>212</v>
      </c>
      <c r="B36" s="96" t="s">
        <v>179</v>
      </c>
      <c r="C36" s="53" t="s">
        <v>22</v>
      </c>
      <c r="D36" s="90">
        <v>10111.546104556364</v>
      </c>
      <c r="E36" s="90">
        <v>8775.8532906163418</v>
      </c>
      <c r="F36" s="90">
        <v>16218.263074649511</v>
      </c>
      <c r="G36" s="90">
        <v>10585.760332639808</v>
      </c>
      <c r="H36" s="90">
        <v>12797.222510398353</v>
      </c>
      <c r="I36" s="90">
        <v>14962.887296365718</v>
      </c>
      <c r="J36" s="90">
        <v>7773.5351084345666</v>
      </c>
      <c r="K36" s="90">
        <v>15977.376323995437</v>
      </c>
      <c r="L36" s="57"/>
      <c r="O36" s="91"/>
      <c r="P36" s="91"/>
      <c r="Q36" s="91"/>
      <c r="R36" s="91"/>
      <c r="S36" s="91"/>
      <c r="T36" s="91"/>
      <c r="U36" s="91"/>
      <c r="V36" s="91"/>
      <c r="W36" s="91"/>
      <c r="X36" s="91"/>
    </row>
    <row r="37" spans="1:24" ht="15.75" customHeight="1" x14ac:dyDescent="0.25">
      <c r="A37" t="s">
        <v>213</v>
      </c>
      <c r="B37" s="96" t="s">
        <v>181</v>
      </c>
      <c r="C37" s="53" t="s">
        <v>22</v>
      </c>
      <c r="D37" s="90">
        <v>-16884.270724394275</v>
      </c>
      <c r="E37" s="90">
        <v>-18025.67321570843</v>
      </c>
      <c r="F37" s="90">
        <v>-13097.148990530588</v>
      </c>
      <c r="G37" s="90">
        <v>-17007.506935942365</v>
      </c>
      <c r="H37" s="90">
        <v>-17880.334489858964</v>
      </c>
      <c r="I37" s="90">
        <v>-18584.819311718187</v>
      </c>
      <c r="J37" s="90">
        <v>-20247.720469624775</v>
      </c>
      <c r="K37" s="90">
        <v>-24024.506204581387</v>
      </c>
      <c r="L37" s="57"/>
      <c r="O37" s="91"/>
      <c r="P37" s="91"/>
      <c r="Q37" s="91"/>
      <c r="R37" s="91"/>
      <c r="S37" s="91"/>
      <c r="T37" s="91"/>
      <c r="U37" s="91"/>
      <c r="V37" s="91"/>
      <c r="W37" s="91"/>
      <c r="X37" s="91"/>
    </row>
    <row r="38" spans="1:24" ht="15.75" customHeight="1" x14ac:dyDescent="0.25">
      <c r="A38" t="s">
        <v>214</v>
      </c>
      <c r="B38" s="96" t="s">
        <v>183</v>
      </c>
      <c r="C38" s="53" t="s">
        <v>22</v>
      </c>
      <c r="D38" s="90">
        <v>-6772.7246198379107</v>
      </c>
      <c r="E38" s="90">
        <v>-9249.8199250920879</v>
      </c>
      <c r="F38" s="90">
        <v>3121.1140841189208</v>
      </c>
      <c r="G38" s="90">
        <v>-6421.7466033025576</v>
      </c>
      <c r="H38" s="90">
        <v>-5083.1119794606147</v>
      </c>
      <c r="I38" s="90">
        <v>-3621.9320153524704</v>
      </c>
      <c r="J38" s="90">
        <v>-12474.185361190208</v>
      </c>
      <c r="K38" s="90">
        <v>-8047.1298805859542</v>
      </c>
      <c r="L38" s="57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4" ht="15.75" customHeight="1" x14ac:dyDescent="0.25">
      <c r="A39" t="s">
        <v>215</v>
      </c>
      <c r="B39" s="96" t="s">
        <v>185</v>
      </c>
      <c r="C39" s="53" t="s">
        <v>22</v>
      </c>
      <c r="D39" s="90">
        <v>28090.4776145982</v>
      </c>
      <c r="E39" s="90">
        <v>31323.303109478897</v>
      </c>
      <c r="F39" s="90">
        <v>43812.602752513878</v>
      </c>
      <c r="G39" s="90">
        <v>20655.301655398343</v>
      </c>
      <c r="H39" s="90">
        <v>9213.4060591435591</v>
      </c>
      <c r="I39" s="90">
        <v>48582.242217249463</v>
      </c>
      <c r="J39" s="90">
        <v>163198.84501638974</v>
      </c>
      <c r="K39" s="90">
        <v>91030.038277789092</v>
      </c>
      <c r="L39" s="57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4" ht="15.75" customHeight="1" x14ac:dyDescent="0.25">
      <c r="A40" t="s">
        <v>216</v>
      </c>
      <c r="B40" s="96" t="s">
        <v>187</v>
      </c>
      <c r="C40" s="53" t="s">
        <v>22</v>
      </c>
      <c r="D40" s="90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57"/>
      <c r="O40" s="91"/>
      <c r="P40" s="91"/>
      <c r="Q40" s="91"/>
      <c r="R40" s="91"/>
      <c r="S40" s="91"/>
      <c r="T40" s="91"/>
      <c r="U40" s="91"/>
      <c r="V40" s="91"/>
      <c r="W40" s="91"/>
      <c r="X40" s="91"/>
    </row>
    <row r="41" spans="1:24" ht="15.75" customHeight="1" x14ac:dyDescent="0.25">
      <c r="A41" t="s">
        <v>217</v>
      </c>
      <c r="B41" s="96" t="s">
        <v>218</v>
      </c>
      <c r="C41" s="53" t="s">
        <v>22</v>
      </c>
      <c r="D41" s="90">
        <v>360284.35536341148</v>
      </c>
      <c r="E41" s="90">
        <v>382357.83854779822</v>
      </c>
      <c r="F41" s="90">
        <v>429291.55538443103</v>
      </c>
      <c r="G41" s="90">
        <v>443525.11043652688</v>
      </c>
      <c r="H41" s="90">
        <v>447655.40451620979</v>
      </c>
      <c r="I41" s="90">
        <v>492615.71471810678</v>
      </c>
      <c r="J41" s="90">
        <v>643340.37437330629</v>
      </c>
      <c r="K41" s="90">
        <v>726323.28277050948</v>
      </c>
      <c r="L41" s="57"/>
      <c r="O41" s="91"/>
      <c r="P41" s="91"/>
      <c r="Q41" s="91"/>
      <c r="R41" s="91"/>
      <c r="S41" s="91"/>
      <c r="T41" s="91"/>
      <c r="U41" s="91"/>
      <c r="V41" s="91"/>
      <c r="W41" s="91"/>
      <c r="X41" s="91"/>
    </row>
    <row r="42" spans="1:24" ht="15.75" customHeight="1" x14ac:dyDescent="0.25">
      <c r="B42" s="96"/>
      <c r="C42" s="97"/>
      <c r="D42" s="93"/>
      <c r="E42" s="93"/>
      <c r="F42" s="93"/>
      <c r="G42" s="93"/>
      <c r="H42" s="93"/>
      <c r="I42" s="93"/>
      <c r="J42" s="93"/>
      <c r="K42" s="93"/>
      <c r="L42" s="97"/>
      <c r="O42" s="91"/>
      <c r="P42" s="91"/>
      <c r="Q42" s="91"/>
      <c r="R42" s="91"/>
      <c r="S42" s="91"/>
      <c r="T42" s="91"/>
      <c r="U42" s="91"/>
      <c r="V42" s="91"/>
      <c r="W42" s="91"/>
      <c r="X42" s="91"/>
    </row>
    <row r="43" spans="1:24" ht="15.75" customHeight="1" x14ac:dyDescent="0.25">
      <c r="B43" s="87" t="s">
        <v>219</v>
      </c>
      <c r="C43" s="53"/>
      <c r="D43" s="93"/>
      <c r="E43" s="93"/>
      <c r="F43" s="93"/>
      <c r="G43" s="93"/>
      <c r="H43" s="93"/>
      <c r="I43" s="93"/>
      <c r="J43" s="93"/>
      <c r="K43" s="93"/>
      <c r="L43" s="57"/>
      <c r="O43" s="91"/>
      <c r="P43" s="91"/>
      <c r="Q43" s="91"/>
      <c r="R43" s="91"/>
      <c r="S43" s="91"/>
      <c r="T43" s="91"/>
      <c r="U43" s="91"/>
      <c r="V43" s="91"/>
      <c r="W43" s="91"/>
      <c r="X43" s="91"/>
    </row>
    <row r="44" spans="1:24" ht="15.75" customHeight="1" x14ac:dyDescent="0.25">
      <c r="A44" t="s">
        <v>220</v>
      </c>
      <c r="B44" s="96" t="s">
        <v>177</v>
      </c>
      <c r="C44" s="53" t="s">
        <v>22</v>
      </c>
      <c r="D44" s="90">
        <v>8813.5612470221295</v>
      </c>
      <c r="E44" s="90">
        <v>10598.460759747977</v>
      </c>
      <c r="F44" s="90">
        <v>11517.519447665214</v>
      </c>
      <c r="G44" s="90">
        <v>87745.070162328295</v>
      </c>
      <c r="H44" s="90">
        <v>91880.592649442435</v>
      </c>
      <c r="I44" s="90">
        <v>94530.169968533359</v>
      </c>
      <c r="J44" s="90">
        <v>97644.229587547394</v>
      </c>
      <c r="K44" s="90">
        <v>99202.399668089434</v>
      </c>
      <c r="L44" s="57"/>
      <c r="O44" s="91"/>
      <c r="P44" s="91"/>
      <c r="Q44" s="91"/>
      <c r="R44" s="91"/>
      <c r="S44" s="91"/>
      <c r="T44" s="91"/>
      <c r="U44" s="91"/>
      <c r="V44" s="91"/>
      <c r="W44" s="91"/>
      <c r="X44" s="91"/>
    </row>
    <row r="45" spans="1:24" ht="15.75" customHeight="1" x14ac:dyDescent="0.25">
      <c r="A45" t="s">
        <v>221</v>
      </c>
      <c r="B45" s="96" t="s">
        <v>179</v>
      </c>
      <c r="C45" s="53" t="s">
        <v>22</v>
      </c>
      <c r="D45" s="90">
        <v>278.62245297711911</v>
      </c>
      <c r="E45" s="90">
        <v>265.13915293285226</v>
      </c>
      <c r="F45" s="90">
        <v>492.75800621767081</v>
      </c>
      <c r="G45" s="90">
        <v>2163.8734935222856</v>
      </c>
      <c r="H45" s="90">
        <v>2653.5911234495975</v>
      </c>
      <c r="I45" s="90">
        <v>3151.0056656177671</v>
      </c>
      <c r="J45" s="90">
        <v>1547.2704620442762</v>
      </c>
      <c r="K45" s="90">
        <v>2482.5425342364715</v>
      </c>
      <c r="L45" s="57"/>
      <c r="O45" s="91"/>
      <c r="P45" s="91"/>
      <c r="Q45" s="91"/>
      <c r="R45" s="91"/>
      <c r="S45" s="91"/>
      <c r="T45" s="91"/>
      <c r="U45" s="91"/>
      <c r="V45" s="91"/>
      <c r="W45" s="91"/>
      <c r="X45" s="91"/>
    </row>
    <row r="46" spans="1:24" ht="15.75" customHeight="1" x14ac:dyDescent="0.25">
      <c r="B46" s="96" t="s">
        <v>181</v>
      </c>
      <c r="C46" s="53"/>
      <c r="D46" s="90"/>
      <c r="E46" s="90"/>
      <c r="F46" s="90"/>
      <c r="G46" s="90"/>
      <c r="H46" s="90"/>
      <c r="I46" s="90"/>
      <c r="J46" s="90"/>
      <c r="K46" s="90"/>
      <c r="L46" s="57"/>
      <c r="O46" s="91"/>
      <c r="P46" s="91"/>
      <c r="Q46" s="91"/>
      <c r="R46" s="91"/>
      <c r="S46" s="91"/>
      <c r="T46" s="91"/>
      <c r="U46" s="91"/>
      <c r="V46" s="91"/>
      <c r="W46" s="91"/>
      <c r="X46" s="91"/>
    </row>
    <row r="47" spans="1:24" ht="15.75" customHeight="1" x14ac:dyDescent="0.25">
      <c r="B47" s="96" t="s">
        <v>183</v>
      </c>
      <c r="C47" s="53"/>
      <c r="D47" s="90">
        <v>278.62245297711911</v>
      </c>
      <c r="E47" s="90">
        <v>265.13915293285226</v>
      </c>
      <c r="F47" s="90">
        <v>492.75800621767081</v>
      </c>
      <c r="G47" s="90">
        <v>2163.8734935222856</v>
      </c>
      <c r="H47" s="90">
        <v>2653.5911234495975</v>
      </c>
      <c r="I47" s="90">
        <v>3151.0056656177671</v>
      </c>
      <c r="J47" s="90">
        <v>1547.2704620442762</v>
      </c>
      <c r="K47" s="90">
        <v>2482.5425342364715</v>
      </c>
      <c r="L47" s="57"/>
      <c r="O47" s="91"/>
      <c r="P47" s="91"/>
      <c r="Q47" s="91"/>
      <c r="R47" s="91"/>
      <c r="S47" s="91"/>
      <c r="T47" s="91"/>
      <c r="U47" s="91"/>
      <c r="V47" s="91"/>
      <c r="W47" s="91"/>
      <c r="X47" s="91"/>
    </row>
    <row r="48" spans="1:24" ht="15.75" customHeight="1" x14ac:dyDescent="0.25">
      <c r="A48" t="s">
        <v>222</v>
      </c>
      <c r="B48" s="96" t="s">
        <v>185</v>
      </c>
      <c r="C48" s="53" t="s">
        <v>22</v>
      </c>
      <c r="D48" s="90">
        <v>1506.2770597487283</v>
      </c>
      <c r="E48" s="90">
        <v>653.91953498438534</v>
      </c>
      <c r="F48" s="90">
        <v>75734.792708445399</v>
      </c>
      <c r="G48" s="90">
        <v>1971.6489935918582</v>
      </c>
      <c r="H48" s="90">
        <v>-4.0138043586843128</v>
      </c>
      <c r="I48" s="90">
        <v>-32.578132896579355</v>
      </c>
      <c r="J48" s="90">
        <v>10.899618497766117</v>
      </c>
      <c r="K48" s="90">
        <v>-14727.184101906343</v>
      </c>
      <c r="L48" s="57"/>
      <c r="O48" s="91"/>
      <c r="P48" s="91"/>
      <c r="Q48" s="91"/>
      <c r="R48" s="91"/>
      <c r="S48" s="91"/>
      <c r="T48" s="91"/>
      <c r="U48" s="91"/>
      <c r="V48" s="91"/>
      <c r="W48" s="91"/>
      <c r="X48" s="91"/>
    </row>
    <row r="49" spans="1:24" ht="15.75" customHeight="1" x14ac:dyDescent="0.25">
      <c r="A49" t="s">
        <v>223</v>
      </c>
      <c r="B49" s="96" t="s">
        <v>187</v>
      </c>
      <c r="C49" s="53" t="s">
        <v>22</v>
      </c>
      <c r="D49" s="90">
        <v>0</v>
      </c>
      <c r="E49" s="90">
        <v>0</v>
      </c>
      <c r="F49" s="90">
        <v>0</v>
      </c>
      <c r="G49" s="90">
        <v>0</v>
      </c>
      <c r="H49" s="90">
        <v>0</v>
      </c>
      <c r="I49" s="90">
        <v>-4.3679137071535896</v>
      </c>
      <c r="J49" s="90">
        <v>0</v>
      </c>
      <c r="K49" s="90">
        <v>0</v>
      </c>
      <c r="L49" s="57"/>
      <c r="O49" s="91"/>
      <c r="P49" s="91"/>
      <c r="Q49" s="91"/>
      <c r="R49" s="91"/>
      <c r="S49" s="91"/>
      <c r="T49" s="91"/>
      <c r="U49" s="91"/>
      <c r="V49" s="91"/>
      <c r="W49" s="91"/>
      <c r="X49" s="91"/>
    </row>
    <row r="50" spans="1:24" ht="15.75" customHeight="1" x14ac:dyDescent="0.25">
      <c r="A50" t="s">
        <v>224</v>
      </c>
      <c r="B50" s="96" t="s">
        <v>225</v>
      </c>
      <c r="C50" s="53" t="s">
        <v>22</v>
      </c>
      <c r="D50" s="90">
        <v>10598.460759747975</v>
      </c>
      <c r="E50" s="90">
        <v>11517.519447665216</v>
      </c>
      <c r="F50" s="90">
        <v>87745.07016232828</v>
      </c>
      <c r="G50" s="90">
        <v>91880.592649442435</v>
      </c>
      <c r="H50" s="90">
        <v>94530.169968533359</v>
      </c>
      <c r="I50" s="90">
        <v>97644.229587547394</v>
      </c>
      <c r="J50" s="90">
        <v>99202.399668089434</v>
      </c>
      <c r="K50" s="90">
        <v>86957.758100419567</v>
      </c>
      <c r="L50" s="57"/>
      <c r="O50" s="91"/>
      <c r="P50" s="91"/>
      <c r="Q50" s="91"/>
      <c r="R50" s="91"/>
      <c r="S50" s="91"/>
      <c r="T50" s="91"/>
      <c r="U50" s="91"/>
      <c r="V50" s="91"/>
      <c r="W50" s="91"/>
      <c r="X50" s="91"/>
    </row>
    <row r="51" spans="1:24" ht="15.75" customHeight="1" x14ac:dyDescent="0.25">
      <c r="B51" s="96"/>
      <c r="C51" s="53"/>
      <c r="D51" s="93"/>
      <c r="E51" s="93"/>
      <c r="F51" s="93"/>
      <c r="G51" s="93"/>
      <c r="H51" s="93"/>
      <c r="I51" s="93"/>
      <c r="J51" s="93"/>
      <c r="K51" s="93"/>
      <c r="L51" s="53"/>
      <c r="O51" s="91"/>
      <c r="P51" s="91"/>
      <c r="Q51" s="91"/>
      <c r="R51" s="91"/>
      <c r="S51" s="91"/>
      <c r="T51" s="91"/>
      <c r="U51" s="91"/>
      <c r="V51" s="91"/>
      <c r="W51" s="91"/>
      <c r="X51" s="91"/>
    </row>
    <row r="52" spans="1:24" ht="15.75" customHeight="1" x14ac:dyDescent="0.25">
      <c r="B52" s="87" t="s">
        <v>226</v>
      </c>
      <c r="C52" s="53"/>
      <c r="D52" s="93"/>
      <c r="E52" s="93"/>
      <c r="F52" s="93"/>
      <c r="G52" s="93"/>
      <c r="H52" s="93"/>
      <c r="I52" s="93"/>
      <c r="J52" s="93"/>
      <c r="K52" s="93"/>
      <c r="L52" s="57"/>
      <c r="O52" s="91"/>
      <c r="P52" s="91"/>
      <c r="Q52" s="91"/>
      <c r="R52" s="91"/>
      <c r="S52" s="91"/>
      <c r="T52" s="91"/>
      <c r="U52" s="91"/>
      <c r="V52" s="91"/>
      <c r="W52" s="91"/>
      <c r="X52" s="91"/>
    </row>
    <row r="53" spans="1:24" ht="15.75" customHeight="1" x14ac:dyDescent="0.25">
      <c r="A53" t="s">
        <v>227</v>
      </c>
      <c r="B53" s="96" t="s">
        <v>177</v>
      </c>
      <c r="C53" s="53" t="s">
        <v>22</v>
      </c>
      <c r="D53" s="90">
        <v>170033.39848894574</v>
      </c>
      <c r="E53" s="90">
        <v>177356.52386065177</v>
      </c>
      <c r="F53" s="90">
        <v>193439.28302373775</v>
      </c>
      <c r="G53" s="90">
        <v>212102.55058858276</v>
      </c>
      <c r="H53" s="90">
        <v>217858.70464073232</v>
      </c>
      <c r="I53" s="90">
        <v>220136.36574671228</v>
      </c>
      <c r="J53" s="90">
        <v>244118.58759249665</v>
      </c>
      <c r="K53" s="90">
        <v>278916.48605635547</v>
      </c>
      <c r="L53" s="57"/>
      <c r="O53" s="91"/>
      <c r="P53" s="91"/>
      <c r="Q53" s="91"/>
      <c r="R53" s="91"/>
      <c r="S53" s="91"/>
      <c r="T53" s="91"/>
      <c r="U53" s="91"/>
      <c r="V53" s="91"/>
      <c r="W53" s="91"/>
      <c r="X53" s="91"/>
    </row>
    <row r="54" spans="1:24" ht="15.75" customHeight="1" x14ac:dyDescent="0.25">
      <c r="A54" t="s">
        <v>228</v>
      </c>
      <c r="B54" s="96" t="s">
        <v>179</v>
      </c>
      <c r="C54" s="53" t="s">
        <v>22</v>
      </c>
      <c r="D54" s="90">
        <v>5072.1827345854963</v>
      </c>
      <c r="E54" s="90">
        <v>4320.0733264279916</v>
      </c>
      <c r="F54" s="90">
        <v>8205.0081488217656</v>
      </c>
      <c r="G54" s="90">
        <v>5231.6035631189225</v>
      </c>
      <c r="H54" s="90">
        <v>6304.1151091614593</v>
      </c>
      <c r="I54" s="90">
        <v>7296.8383790649395</v>
      </c>
      <c r="J54" s="90">
        <v>3900.7566459792552</v>
      </c>
      <c r="K54" s="90">
        <v>7102.1246877578524</v>
      </c>
      <c r="L54" s="57"/>
      <c r="O54" s="91"/>
      <c r="P54" s="91"/>
      <c r="Q54" s="91"/>
      <c r="R54" s="91"/>
      <c r="S54" s="91"/>
      <c r="T54" s="91"/>
      <c r="U54" s="91"/>
      <c r="V54" s="91"/>
      <c r="W54" s="91"/>
      <c r="X54" s="91"/>
    </row>
    <row r="55" spans="1:24" ht="15.75" customHeight="1" x14ac:dyDescent="0.25">
      <c r="A55" t="s">
        <v>229</v>
      </c>
      <c r="B55" s="96" t="s">
        <v>181</v>
      </c>
      <c r="C55" s="53" t="s">
        <v>22</v>
      </c>
      <c r="D55" s="90">
        <v>-8526.589121886127</v>
      </c>
      <c r="E55" s="90">
        <v>-9514.8647120025907</v>
      </c>
      <c r="F55" s="90">
        <v>-10686.928793657989</v>
      </c>
      <c r="G55" s="90">
        <v>-10302.405603280717</v>
      </c>
      <c r="H55" s="90">
        <v>-11299.21080417365</v>
      </c>
      <c r="I55" s="90">
        <v>-12098.942295189983</v>
      </c>
      <c r="J55" s="90">
        <v>-14494.455524566172</v>
      </c>
      <c r="K55" s="90">
        <v>-17628.205997779136</v>
      </c>
      <c r="L55" s="57"/>
      <c r="O55" s="91"/>
      <c r="P55" s="91"/>
      <c r="Q55" s="91"/>
      <c r="R55" s="91"/>
      <c r="S55" s="91"/>
      <c r="T55" s="91"/>
      <c r="U55" s="91"/>
      <c r="V55" s="91"/>
      <c r="W55" s="91"/>
      <c r="X55" s="91"/>
    </row>
    <row r="56" spans="1:24" ht="15.75" customHeight="1" x14ac:dyDescent="0.25">
      <c r="A56" t="s">
        <v>230</v>
      </c>
      <c r="B56" s="96" t="s">
        <v>183</v>
      </c>
      <c r="C56" s="53" t="s">
        <v>22</v>
      </c>
      <c r="D56" s="90">
        <v>-3454.4063873006303</v>
      </c>
      <c r="E56" s="90">
        <v>-5194.7913855746019</v>
      </c>
      <c r="F56" s="90">
        <v>-2481.9206448362229</v>
      </c>
      <c r="G56" s="90">
        <v>-5070.8020401617923</v>
      </c>
      <c r="H56" s="90">
        <v>-4995.0956950121908</v>
      </c>
      <c r="I56" s="90">
        <v>-4802.1039161250437</v>
      </c>
      <c r="J56" s="90">
        <v>-10593.698878586913</v>
      </c>
      <c r="K56" s="90">
        <v>-10526.081310021285</v>
      </c>
      <c r="L56" s="57"/>
      <c r="O56" s="91"/>
      <c r="P56" s="91"/>
      <c r="Q56" s="91"/>
      <c r="R56" s="91"/>
      <c r="S56" s="91"/>
      <c r="T56" s="91"/>
      <c r="U56" s="91"/>
      <c r="V56" s="91"/>
      <c r="W56" s="91"/>
      <c r="X56" s="91"/>
    </row>
    <row r="57" spans="1:24" ht="15.75" customHeight="1" x14ac:dyDescent="0.25">
      <c r="A57" t="s">
        <v>231</v>
      </c>
      <c r="B57" s="96" t="s">
        <v>185</v>
      </c>
      <c r="C57" s="53" t="s">
        <v>22</v>
      </c>
      <c r="D57" s="90">
        <v>10777.531759006666</v>
      </c>
      <c r="E57" s="90">
        <v>21277.550548660663</v>
      </c>
      <c r="F57" s="90">
        <v>21145.188209681161</v>
      </c>
      <c r="G57" s="90">
        <v>10826.956092311339</v>
      </c>
      <c r="H57" s="90">
        <v>7272.7568009922215</v>
      </c>
      <c r="I57" s="90">
        <v>30192.36634095143</v>
      </c>
      <c r="J57" s="90">
        <v>45391.597342445566</v>
      </c>
      <c r="K57" s="90">
        <v>40316.940793234367</v>
      </c>
      <c r="L57" s="57"/>
      <c r="O57" s="91"/>
      <c r="P57" s="91"/>
      <c r="Q57" s="91"/>
      <c r="R57" s="91"/>
      <c r="S57" s="91"/>
      <c r="T57" s="91"/>
      <c r="U57" s="91"/>
      <c r="V57" s="91"/>
      <c r="W57" s="91"/>
      <c r="X57" s="91"/>
    </row>
    <row r="58" spans="1:24" ht="15.75" customHeight="1" x14ac:dyDescent="0.25">
      <c r="A58" t="s">
        <v>232</v>
      </c>
      <c r="B58" s="96" t="s">
        <v>187</v>
      </c>
      <c r="C58" s="53" t="s">
        <v>22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-1408.0405790420002</v>
      </c>
      <c r="J58" s="90">
        <v>0</v>
      </c>
      <c r="K58" s="90">
        <v>0</v>
      </c>
      <c r="L58" s="57"/>
      <c r="O58" s="91"/>
      <c r="P58" s="91"/>
      <c r="Q58" s="91"/>
      <c r="R58" s="91"/>
      <c r="S58" s="91"/>
      <c r="T58" s="91"/>
      <c r="U58" s="91"/>
      <c r="V58" s="91"/>
      <c r="W58" s="91"/>
      <c r="X58" s="91"/>
    </row>
    <row r="59" spans="1:24" ht="15.75" customHeight="1" x14ac:dyDescent="0.25">
      <c r="A59" t="s">
        <v>233</v>
      </c>
      <c r="B59" s="96" t="s">
        <v>234</v>
      </c>
      <c r="C59" s="53" t="s">
        <v>22</v>
      </c>
      <c r="D59" s="90">
        <v>177356.52386065177</v>
      </c>
      <c r="E59" s="90">
        <v>193439.28302373775</v>
      </c>
      <c r="F59" s="90">
        <v>212102.55058858276</v>
      </c>
      <c r="G59" s="90">
        <v>217858.70464073229</v>
      </c>
      <c r="H59" s="90">
        <v>220136.36574671228</v>
      </c>
      <c r="I59" s="90">
        <v>244118.58759249665</v>
      </c>
      <c r="J59" s="90">
        <v>278916.48605635547</v>
      </c>
      <c r="K59" s="90">
        <v>308707.34553956852</v>
      </c>
      <c r="L59" s="57"/>
      <c r="O59" s="91"/>
      <c r="P59" s="91"/>
      <c r="Q59" s="91"/>
      <c r="R59" s="91"/>
      <c r="S59" s="91"/>
      <c r="T59" s="91"/>
      <c r="U59" s="91"/>
      <c r="V59" s="91"/>
      <c r="W59" s="91"/>
      <c r="X59" s="91"/>
    </row>
    <row r="60" spans="1:24" ht="15.75" customHeight="1" x14ac:dyDescent="0.25">
      <c r="B60" s="96"/>
      <c r="C60" s="53"/>
      <c r="D60" s="93"/>
      <c r="E60" s="93"/>
      <c r="F60" s="93"/>
      <c r="G60" s="93"/>
      <c r="H60" s="93"/>
      <c r="I60" s="93"/>
      <c r="J60" s="93"/>
      <c r="K60" s="93"/>
      <c r="L60" s="57"/>
      <c r="O60" s="91"/>
      <c r="P60" s="91"/>
      <c r="Q60" s="91"/>
      <c r="R60" s="91"/>
      <c r="S60" s="91"/>
      <c r="T60" s="91"/>
      <c r="U60" s="91"/>
      <c r="V60" s="91"/>
      <c r="W60" s="91"/>
      <c r="X60" s="91"/>
    </row>
    <row r="61" spans="1:24" ht="15.75" customHeight="1" x14ac:dyDescent="0.25">
      <c r="B61" s="98" t="s">
        <v>235</v>
      </c>
      <c r="C61" s="53"/>
      <c r="D61" s="93"/>
      <c r="E61" s="93"/>
      <c r="F61" s="93"/>
      <c r="G61" s="93"/>
      <c r="H61" s="93"/>
      <c r="I61" s="93"/>
      <c r="J61" s="93"/>
      <c r="K61" s="93"/>
      <c r="L61" s="57"/>
      <c r="O61" s="91"/>
      <c r="P61" s="91"/>
      <c r="Q61" s="91"/>
      <c r="R61" s="91"/>
      <c r="S61" s="91"/>
      <c r="T61" s="91"/>
      <c r="U61" s="91"/>
      <c r="V61" s="91"/>
      <c r="W61" s="91"/>
      <c r="X61" s="91"/>
    </row>
    <row r="62" spans="1:24" ht="15.75" customHeight="1" x14ac:dyDescent="0.25">
      <c r="A62" t="s">
        <v>236</v>
      </c>
      <c r="B62" s="96" t="s">
        <v>177</v>
      </c>
      <c r="C62" s="53" t="s">
        <v>22</v>
      </c>
      <c r="D62" s="90">
        <v>4753.4223933715366</v>
      </c>
      <c r="E62" s="90">
        <v>3200.2460483050486</v>
      </c>
      <c r="F62" s="90">
        <v>2219.0631637137676</v>
      </c>
      <c r="G62" s="90">
        <v>33425.123103788537</v>
      </c>
      <c r="H62" s="90">
        <v>28628.209054785191</v>
      </c>
      <c r="I62" s="90">
        <v>22084.254338221122</v>
      </c>
      <c r="J62" s="90">
        <v>18800.591810641497</v>
      </c>
      <c r="K62" s="90">
        <v>19757.481714121874</v>
      </c>
      <c r="L62" s="57"/>
      <c r="O62" s="91"/>
      <c r="P62" s="91"/>
      <c r="Q62" s="91"/>
      <c r="R62" s="91"/>
      <c r="S62" s="91"/>
      <c r="T62" s="91"/>
      <c r="U62" s="91"/>
      <c r="V62" s="91"/>
      <c r="W62" s="91"/>
      <c r="X62" s="91"/>
    </row>
    <row r="63" spans="1:24" x14ac:dyDescent="0.25">
      <c r="A63" t="s">
        <v>237</v>
      </c>
      <c r="B63" s="96" t="s">
        <v>179</v>
      </c>
      <c r="C63" s="53" t="s">
        <v>22</v>
      </c>
      <c r="D63" s="90">
        <v>141.79700698871011</v>
      </c>
      <c r="E63" s="90">
        <v>77.952010393210543</v>
      </c>
      <c r="F63" s="90">
        <v>94.124787149812576</v>
      </c>
      <c r="G63" s="90">
        <v>824.29403461870982</v>
      </c>
      <c r="H63" s="90">
        <v>826.80748172664721</v>
      </c>
      <c r="I63" s="90">
        <v>736.14181127403481</v>
      </c>
      <c r="J63" s="90">
        <v>297.91417783142509</v>
      </c>
      <c r="K63" s="90">
        <v>494.43147432737413</v>
      </c>
      <c r="L63" s="57"/>
      <c r="O63" s="91"/>
      <c r="P63" s="91"/>
      <c r="Q63" s="91"/>
      <c r="R63" s="91"/>
      <c r="S63" s="91"/>
      <c r="T63" s="91"/>
      <c r="U63" s="91"/>
      <c r="V63" s="91"/>
      <c r="W63" s="91"/>
      <c r="X63" s="91"/>
    </row>
    <row r="64" spans="1:24" x14ac:dyDescent="0.25">
      <c r="A64" t="s">
        <v>238</v>
      </c>
      <c r="B64" s="96" t="s">
        <v>181</v>
      </c>
      <c r="C64" s="53" t="s">
        <v>22</v>
      </c>
      <c r="D64" s="90">
        <v>-2113.8422435477305</v>
      </c>
      <c r="E64" s="90">
        <v>-2323.5776720661383</v>
      </c>
      <c r="F64" s="90">
        <v>-1062.8679154855402</v>
      </c>
      <c r="G64" s="90">
        <v>-9458.3149566293087</v>
      </c>
      <c r="H64" s="90">
        <v>-10677.949018708492</v>
      </c>
      <c r="I64" s="90">
        <v>-11835.998272033468</v>
      </c>
      <c r="J64" s="90">
        <v>-10272.258763346277</v>
      </c>
      <c r="K64" s="90">
        <v>-7151.6408314403816</v>
      </c>
      <c r="L64" s="57"/>
      <c r="O64" s="91"/>
      <c r="P64" s="91"/>
      <c r="Q64" s="91"/>
      <c r="R64" s="91"/>
      <c r="S64" s="91"/>
      <c r="T64" s="91"/>
      <c r="U64" s="91"/>
      <c r="V64" s="91"/>
      <c r="W64" s="91"/>
      <c r="X64" s="91"/>
    </row>
    <row r="65" spans="1:24" x14ac:dyDescent="0.25">
      <c r="A65" t="s">
        <v>239</v>
      </c>
      <c r="B65" s="96" t="s">
        <v>183</v>
      </c>
      <c r="C65" s="53" t="s">
        <v>22</v>
      </c>
      <c r="D65" s="90">
        <v>-1972.0452365590204</v>
      </c>
      <c r="E65" s="90">
        <v>-2245.6256616729274</v>
      </c>
      <c r="F65" s="90">
        <v>-968.74312833572731</v>
      </c>
      <c r="G65" s="90">
        <v>-8634.020922010599</v>
      </c>
      <c r="H65" s="90">
        <v>-9851.141536981846</v>
      </c>
      <c r="I65" s="90">
        <v>-11099.856460759431</v>
      </c>
      <c r="J65" s="90">
        <v>-9974.3445855148511</v>
      </c>
      <c r="K65" s="90">
        <v>-6657.2093571130072</v>
      </c>
      <c r="L65" s="57"/>
      <c r="O65" s="91"/>
      <c r="P65" s="91"/>
      <c r="Q65" s="91"/>
      <c r="R65" s="91"/>
      <c r="S65" s="91"/>
      <c r="T65" s="91"/>
      <c r="U65" s="91"/>
      <c r="V65" s="91"/>
      <c r="W65" s="91"/>
      <c r="X65" s="91"/>
    </row>
    <row r="66" spans="1:24" x14ac:dyDescent="0.25">
      <c r="A66" t="s">
        <v>240</v>
      </c>
      <c r="B66" s="96" t="s">
        <v>185</v>
      </c>
      <c r="C66" s="53" t="s">
        <v>22</v>
      </c>
      <c r="D66" s="90">
        <v>418.86889149253273</v>
      </c>
      <c r="E66" s="90">
        <v>1264.4427770816465</v>
      </c>
      <c r="F66" s="90">
        <v>32174.803068410496</v>
      </c>
      <c r="G66" s="90">
        <v>3837.1068730072552</v>
      </c>
      <c r="H66" s="90">
        <v>3307.1868204177767</v>
      </c>
      <c r="I66" s="90">
        <v>7816.1939331798058</v>
      </c>
      <c r="J66" s="90">
        <v>10931.234488995231</v>
      </c>
      <c r="K66" s="90">
        <v>12785.596424149948</v>
      </c>
      <c r="L66" s="57"/>
      <c r="O66" s="91"/>
      <c r="P66" s="91"/>
      <c r="Q66" s="91"/>
      <c r="R66" s="91"/>
      <c r="S66" s="91"/>
      <c r="T66" s="91"/>
      <c r="U66" s="91"/>
      <c r="V66" s="91"/>
      <c r="W66" s="91"/>
      <c r="X66" s="91"/>
    </row>
    <row r="67" spans="1:24" x14ac:dyDescent="0.25">
      <c r="A67" t="s">
        <v>241</v>
      </c>
      <c r="B67" s="96" t="s">
        <v>187</v>
      </c>
      <c r="C67" s="53" t="s">
        <v>22</v>
      </c>
      <c r="D67" s="90">
        <v>0</v>
      </c>
      <c r="E67" s="90">
        <v>0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57"/>
      <c r="O67" s="91"/>
      <c r="P67" s="91"/>
      <c r="Q67" s="91"/>
      <c r="R67" s="91"/>
      <c r="S67" s="91"/>
      <c r="T67" s="91"/>
      <c r="U67" s="91"/>
      <c r="V67" s="91"/>
      <c r="W67" s="91"/>
      <c r="X67" s="91"/>
    </row>
    <row r="68" spans="1:24" x14ac:dyDescent="0.25">
      <c r="A68" t="s">
        <v>242</v>
      </c>
      <c r="B68" s="96" t="s">
        <v>243</v>
      </c>
      <c r="C68" s="53" t="s">
        <v>22</v>
      </c>
      <c r="D68" s="90">
        <v>3200.2460483050486</v>
      </c>
      <c r="E68" s="90">
        <v>2219.0631637137672</v>
      </c>
      <c r="F68" s="90">
        <v>33425.123103788537</v>
      </c>
      <c r="G68" s="90">
        <v>28628.209054785191</v>
      </c>
      <c r="H68" s="90">
        <v>22084.254338221122</v>
      </c>
      <c r="I68" s="90">
        <v>18800.591810641497</v>
      </c>
      <c r="J68" s="90">
        <v>19757.481714121874</v>
      </c>
      <c r="K68" s="90">
        <v>25885.868781158817</v>
      </c>
      <c r="L68" s="57"/>
      <c r="O68" s="91"/>
      <c r="P68" s="91"/>
      <c r="Q68" s="91"/>
      <c r="R68" s="91"/>
      <c r="S68" s="91"/>
      <c r="T68" s="91"/>
      <c r="U68" s="91"/>
      <c r="V68" s="91"/>
      <c r="W68" s="91"/>
      <c r="X68" s="91"/>
    </row>
    <row r="69" spans="1:24" x14ac:dyDescent="0.25">
      <c r="B69" s="96"/>
      <c r="C69" s="57"/>
      <c r="D69" s="93"/>
      <c r="E69" s="93"/>
      <c r="F69" s="93"/>
      <c r="G69" s="93"/>
      <c r="H69" s="93"/>
      <c r="I69" s="93"/>
      <c r="J69" s="93"/>
      <c r="K69" s="93"/>
      <c r="L69" s="57"/>
      <c r="O69" s="91"/>
      <c r="P69" s="91"/>
      <c r="Q69" s="91"/>
      <c r="R69" s="91"/>
      <c r="S69" s="91"/>
      <c r="T69" s="91"/>
      <c r="U69" s="91"/>
      <c r="V69" s="91"/>
      <c r="W69" s="91"/>
      <c r="X69" s="91"/>
    </row>
    <row r="70" spans="1:24" ht="15.75" x14ac:dyDescent="0.25">
      <c r="B70" s="99" t="s">
        <v>244</v>
      </c>
      <c r="C70" s="53"/>
      <c r="D70" s="93"/>
      <c r="E70" s="93"/>
      <c r="F70" s="93"/>
      <c r="G70" s="93"/>
      <c r="H70" s="93"/>
      <c r="I70" s="93"/>
      <c r="J70" s="93"/>
      <c r="K70" s="93"/>
      <c r="L70" s="53"/>
      <c r="M70" s="53"/>
      <c r="O70" s="91"/>
      <c r="P70" s="91"/>
      <c r="Q70" s="91"/>
      <c r="R70" s="91"/>
      <c r="S70" s="91"/>
      <c r="T70" s="91"/>
      <c r="U70" s="91"/>
      <c r="V70" s="91"/>
      <c r="W70" s="91"/>
      <c r="X70" s="91"/>
    </row>
    <row r="71" spans="1:24" x14ac:dyDescent="0.25">
      <c r="A71" t="s">
        <v>245</v>
      </c>
      <c r="B71" s="96" t="s">
        <v>246</v>
      </c>
      <c r="C71" s="53" t="s">
        <v>22</v>
      </c>
      <c r="D71" s="90">
        <v>447516.05995240528</v>
      </c>
      <c r="E71" s="90">
        <v>467848.47368547571</v>
      </c>
      <c r="F71" s="90">
        <v>481068.83545250591</v>
      </c>
      <c r="G71" s="90">
        <v>493613.91448411846</v>
      </c>
      <c r="H71" s="90">
        <v>499618.92542578169</v>
      </c>
      <c r="I71" s="90">
        <v>500891.02382079023</v>
      </c>
      <c r="J71" s="90">
        <v>497617.44570309896</v>
      </c>
      <c r="K71" s="90">
        <v>510237.4611063748</v>
      </c>
      <c r="L71" s="57"/>
      <c r="M71" s="57"/>
      <c r="O71" s="91"/>
      <c r="P71" s="91"/>
      <c r="Q71" s="91"/>
      <c r="R71" s="91"/>
      <c r="S71" s="91"/>
      <c r="T71" s="91"/>
      <c r="U71" s="91"/>
      <c r="V71" s="91"/>
      <c r="W71" s="91"/>
      <c r="X71" s="91"/>
    </row>
    <row r="72" spans="1:24" x14ac:dyDescent="0.25">
      <c r="A72" t="s">
        <v>247</v>
      </c>
      <c r="B72" s="96" t="s">
        <v>248</v>
      </c>
      <c r="C72" s="53" t="s">
        <v>22</v>
      </c>
      <c r="D72" s="90">
        <v>23978.729231457703</v>
      </c>
      <c r="E72" s="90">
        <v>34075.078986804481</v>
      </c>
      <c r="F72" s="90">
        <v>23339.225871487695</v>
      </c>
      <c r="G72" s="90">
        <v>12587.110631277725</v>
      </c>
      <c r="H72" s="90">
        <v>12124.321854272579</v>
      </c>
      <c r="I72" s="90">
        <v>11795.322160984571</v>
      </c>
      <c r="J72" s="90">
        <v>59725.311206780265</v>
      </c>
      <c r="K72" s="90">
        <v>108110.47031657075</v>
      </c>
      <c r="L72" s="57"/>
      <c r="M72" s="57"/>
      <c r="O72" s="91"/>
      <c r="P72" s="91"/>
      <c r="Q72" s="91"/>
      <c r="R72" s="91"/>
      <c r="S72" s="91"/>
      <c r="T72" s="91"/>
      <c r="U72" s="91"/>
      <c r="V72" s="91"/>
      <c r="W72" s="91"/>
      <c r="X72" s="91"/>
    </row>
    <row r="73" spans="1:24" x14ac:dyDescent="0.25">
      <c r="A73" t="s">
        <v>249</v>
      </c>
      <c r="B73" s="100" t="s">
        <v>250</v>
      </c>
      <c r="C73" s="53" t="s">
        <v>22</v>
      </c>
      <c r="D73" s="90">
        <v>349625.47886603128</v>
      </c>
      <c r="E73" s="90">
        <v>371321.09695560485</v>
      </c>
      <c r="F73" s="90">
        <v>405824.69696611463</v>
      </c>
      <c r="G73" s="90">
        <v>436408.33291047899</v>
      </c>
      <c r="H73" s="90">
        <v>445590.25747636834</v>
      </c>
      <c r="I73" s="90">
        <v>470135.55961715832</v>
      </c>
      <c r="J73" s="90">
        <v>567978.04454570659</v>
      </c>
      <c r="K73" s="90">
        <v>684831.82857190783</v>
      </c>
      <c r="L73" s="57"/>
      <c r="M73" s="57"/>
      <c r="O73" s="91"/>
      <c r="P73" s="91"/>
      <c r="Q73" s="91"/>
      <c r="R73" s="91"/>
      <c r="S73" s="91"/>
      <c r="T73" s="91"/>
      <c r="U73" s="91"/>
      <c r="V73" s="91"/>
      <c r="W73" s="91"/>
      <c r="X73" s="91"/>
    </row>
    <row r="74" spans="1:24" x14ac:dyDescent="0.25">
      <c r="A74" t="s">
        <v>251</v>
      </c>
      <c r="B74" s="96" t="s">
        <v>252</v>
      </c>
      <c r="C74" s="53" t="s">
        <v>22</v>
      </c>
      <c r="D74" s="90">
        <v>9706.0110033850524</v>
      </c>
      <c r="E74" s="90">
        <v>11057.990103706597</v>
      </c>
      <c r="F74" s="90">
        <v>49631.294804996738</v>
      </c>
      <c r="G74" s="90">
        <v>89812.831405885358</v>
      </c>
      <c r="H74" s="90">
        <v>93205.381308987897</v>
      </c>
      <c r="I74" s="90">
        <v>96087.199778040376</v>
      </c>
      <c r="J74" s="90">
        <v>98423.314627818429</v>
      </c>
      <c r="K74" s="90">
        <v>93080.078884254501</v>
      </c>
      <c r="L74" s="57"/>
      <c r="M74" s="57"/>
      <c r="O74" s="91"/>
      <c r="P74" s="91"/>
      <c r="Q74" s="91"/>
      <c r="R74" s="91"/>
      <c r="S74" s="91"/>
      <c r="T74" s="91"/>
      <c r="U74" s="91"/>
      <c r="V74" s="91"/>
      <c r="W74" s="91"/>
      <c r="X74" s="91"/>
    </row>
    <row r="75" spans="1:24" x14ac:dyDescent="0.25">
      <c r="A75" t="s">
        <v>253</v>
      </c>
      <c r="B75" s="96" t="s">
        <v>254</v>
      </c>
      <c r="C75" s="53" t="s">
        <v>22</v>
      </c>
      <c r="D75" s="90">
        <v>173694.96117479878</v>
      </c>
      <c r="E75" s="90">
        <v>185397.90344219477</v>
      </c>
      <c r="F75" s="90">
        <v>202770.91680616024</v>
      </c>
      <c r="G75" s="90">
        <v>214980.62761465751</v>
      </c>
      <c r="H75" s="90">
        <v>218997.53519372229</v>
      </c>
      <c r="I75" s="90">
        <v>232127.47666960445</v>
      </c>
      <c r="J75" s="90">
        <v>261517.53682442609</v>
      </c>
      <c r="K75" s="90">
        <v>293811.91579796199</v>
      </c>
      <c r="L75" s="57"/>
      <c r="M75" s="57"/>
      <c r="O75" s="91"/>
      <c r="P75" s="91"/>
      <c r="Q75" s="91"/>
      <c r="R75" s="91"/>
      <c r="S75" s="91"/>
      <c r="T75" s="91"/>
      <c r="U75" s="91"/>
      <c r="V75" s="91"/>
      <c r="W75" s="91"/>
      <c r="X75" s="91"/>
    </row>
    <row r="76" spans="1:24" x14ac:dyDescent="0.25">
      <c r="A76" t="s">
        <v>255</v>
      </c>
      <c r="B76" s="96" t="s">
        <v>256</v>
      </c>
      <c r="C76" s="53" t="s">
        <v>22</v>
      </c>
      <c r="D76" s="90">
        <v>3976.8342208382928</v>
      </c>
      <c r="E76" s="90">
        <v>2709.6546060094079</v>
      </c>
      <c r="F76" s="90">
        <v>17822.093133751154</v>
      </c>
      <c r="G76" s="90">
        <v>31026.666079286861</v>
      </c>
      <c r="H76" s="90">
        <v>25356.231696503157</v>
      </c>
      <c r="I76" s="90">
        <v>20442.42307443131</v>
      </c>
      <c r="J76" s="90">
        <v>19279.036762381686</v>
      </c>
      <c r="K76" s="90">
        <v>22821.675247640342</v>
      </c>
      <c r="L76" s="57"/>
      <c r="M76" s="57"/>
      <c r="O76" s="91"/>
      <c r="P76" s="91"/>
      <c r="Q76" s="91"/>
      <c r="R76" s="91"/>
      <c r="S76" s="91"/>
      <c r="T76" s="91"/>
      <c r="U76" s="91"/>
      <c r="V76" s="91"/>
      <c r="W76" s="91"/>
      <c r="X76" s="91"/>
    </row>
    <row r="77" spans="1:24" x14ac:dyDescent="0.25">
      <c r="B77" s="96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7"/>
    </row>
    <row r="78" spans="1:24" x14ac:dyDescent="0.25">
      <c r="B78" s="96"/>
      <c r="C78" s="53"/>
      <c r="D78" s="57"/>
      <c r="E78" s="57"/>
      <c r="F78" s="57"/>
      <c r="G78" s="57"/>
      <c r="H78" s="57"/>
      <c r="I78" s="57"/>
      <c r="J78" s="57"/>
      <c r="K78" s="57"/>
      <c r="L78" s="57"/>
      <c r="M78" s="57"/>
    </row>
    <row r="79" spans="1:24" ht="15.75" x14ac:dyDescent="0.25">
      <c r="B79" s="94" t="s">
        <v>257</v>
      </c>
      <c r="C79" s="53"/>
      <c r="D79" s="57"/>
      <c r="E79" s="57"/>
      <c r="F79" s="57"/>
      <c r="G79" s="57"/>
      <c r="H79" s="57"/>
      <c r="I79" s="57"/>
      <c r="J79" s="57"/>
      <c r="K79" s="57"/>
      <c r="L79" s="57"/>
    </row>
    <row r="80" spans="1:24" ht="30" customHeight="1" x14ac:dyDescent="0.25">
      <c r="B80" s="95" t="s">
        <v>258</v>
      </c>
      <c r="C80" s="53"/>
      <c r="L80" s="57"/>
      <c r="M80" s="73"/>
    </row>
    <row r="81" spans="1:13" x14ac:dyDescent="0.25">
      <c r="A81" t="s">
        <v>260</v>
      </c>
      <c r="B81" s="96" t="s">
        <v>261</v>
      </c>
      <c r="C81" s="53" t="s">
        <v>259</v>
      </c>
      <c r="D81" s="101">
        <v>52.127955872186114</v>
      </c>
      <c r="E81" s="101">
        <v>52.393314708705383</v>
      </c>
      <c r="F81" s="101">
        <v>53.759986301332283</v>
      </c>
      <c r="G81" s="101">
        <v>50.62702228115738</v>
      </c>
      <c r="H81" s="101">
        <v>51.148976815354104</v>
      </c>
      <c r="I81" s="101">
        <v>51.544307019641359</v>
      </c>
      <c r="J81" s="101">
        <v>51.890616088656209</v>
      </c>
      <c r="K81" s="101">
        <v>52.374920906018673</v>
      </c>
      <c r="L81" s="57"/>
      <c r="M81" s="73"/>
    </row>
    <row r="82" spans="1:13" x14ac:dyDescent="0.25">
      <c r="A82" t="s">
        <v>262</v>
      </c>
      <c r="B82" s="96" t="s">
        <v>263</v>
      </c>
      <c r="C82" s="53" t="s">
        <v>259</v>
      </c>
      <c r="D82" s="101">
        <v>40</v>
      </c>
      <c r="E82" s="101">
        <v>40</v>
      </c>
      <c r="F82" s="101">
        <v>40</v>
      </c>
      <c r="G82" s="101">
        <v>40</v>
      </c>
      <c r="H82" s="101">
        <v>40</v>
      </c>
      <c r="I82" s="101">
        <v>40</v>
      </c>
      <c r="J82" s="101">
        <v>39.999999999999957</v>
      </c>
      <c r="K82" s="101">
        <v>39.999999999999964</v>
      </c>
      <c r="L82" s="57"/>
      <c r="M82" s="73"/>
    </row>
    <row r="83" spans="1:13" x14ac:dyDescent="0.25">
      <c r="A83" t="s">
        <v>264</v>
      </c>
      <c r="B83" s="96" t="s">
        <v>265</v>
      </c>
      <c r="C83" s="53" t="s">
        <v>259</v>
      </c>
      <c r="D83" s="101">
        <v>49.013648587589131</v>
      </c>
      <c r="E83" s="101">
        <v>48.769458090404122</v>
      </c>
      <c r="F83" s="101">
        <v>48.38846154604957</v>
      </c>
      <c r="G83" s="101">
        <v>48.336047486745898</v>
      </c>
      <c r="H83" s="101">
        <v>48.415479173418873</v>
      </c>
      <c r="I83" s="101">
        <v>48.461762800773784</v>
      </c>
      <c r="J83" s="101">
        <v>48.261001522593652</v>
      </c>
      <c r="K83" s="101">
        <v>47.794143070419025</v>
      </c>
      <c r="L83" s="57"/>
      <c r="M83" s="73"/>
    </row>
    <row r="84" spans="1:13" x14ac:dyDescent="0.25">
      <c r="A84" t="s">
        <v>266</v>
      </c>
      <c r="B84" s="96" t="s">
        <v>267</v>
      </c>
      <c r="C84" s="53" t="s">
        <v>259</v>
      </c>
      <c r="D84" s="101">
        <v>25.229723841840226</v>
      </c>
      <c r="E84" s="101">
        <v>25.533645823400555</v>
      </c>
      <c r="F84" s="101">
        <v>25.629017019850284</v>
      </c>
      <c r="G84" s="101">
        <v>25.097041800776832</v>
      </c>
      <c r="H84" s="101">
        <v>24.7749406035196</v>
      </c>
      <c r="I84" s="101">
        <v>24.965806952735633</v>
      </c>
      <c r="J84" s="101">
        <v>24.529466658058354</v>
      </c>
      <c r="K84" s="101">
        <v>22.080326260316223</v>
      </c>
      <c r="L84" s="57"/>
      <c r="M84" s="73"/>
    </row>
    <row r="85" spans="1:13" x14ac:dyDescent="0.25">
      <c r="A85" t="s">
        <v>268</v>
      </c>
      <c r="B85" s="96" t="s">
        <v>269</v>
      </c>
      <c r="C85" s="53" t="s">
        <v>259</v>
      </c>
      <c r="D85" s="101">
        <v>4.7143981405601671</v>
      </c>
      <c r="E85" s="101">
        <v>4.5161558121634355</v>
      </c>
      <c r="F85" s="101">
        <v>4.2683788862333811</v>
      </c>
      <c r="G85" s="101">
        <v>4.1509820294005797</v>
      </c>
      <c r="H85" s="101">
        <v>4.1460874245923964</v>
      </c>
      <c r="I85" s="101">
        <v>4.0852549908435858</v>
      </c>
      <c r="J85" s="101">
        <v>4.5098918012249065</v>
      </c>
      <c r="K85" s="101">
        <v>4.1141620627155238</v>
      </c>
      <c r="L85" s="57"/>
      <c r="M85" s="73"/>
    </row>
    <row r="86" spans="1:13" x14ac:dyDescent="0.25">
      <c r="B86" s="96"/>
      <c r="C86" s="53"/>
      <c r="D86" s="102"/>
      <c r="E86" s="102"/>
      <c r="F86" s="102"/>
      <c r="G86" s="102"/>
      <c r="H86" s="102"/>
      <c r="I86" s="102"/>
      <c r="J86" s="102"/>
      <c r="K86" s="102"/>
      <c r="L86" s="53"/>
      <c r="M86" s="73"/>
    </row>
    <row r="87" spans="1:13" ht="15" customHeight="1" x14ac:dyDescent="0.25">
      <c r="B87" s="96"/>
      <c r="C87" s="53"/>
      <c r="D87" s="102"/>
      <c r="E87" s="102"/>
      <c r="F87" s="102"/>
      <c r="G87" s="102"/>
      <c r="H87" s="102"/>
      <c r="I87" s="102"/>
      <c r="J87" s="102"/>
      <c r="K87" s="102"/>
      <c r="L87" s="53"/>
      <c r="M87" s="73"/>
    </row>
    <row r="88" spans="1:13" x14ac:dyDescent="0.25">
      <c r="B88" s="95" t="s">
        <v>270</v>
      </c>
      <c r="C88" s="53"/>
      <c r="D88" s="103"/>
      <c r="E88" s="103"/>
      <c r="F88" s="103"/>
      <c r="G88" s="103"/>
      <c r="H88" s="103"/>
      <c r="I88" s="103"/>
      <c r="J88" s="103"/>
      <c r="K88" s="103"/>
      <c r="L88" s="57"/>
      <c r="M88" s="73"/>
    </row>
    <row r="89" spans="1:13" x14ac:dyDescent="0.25">
      <c r="A89" t="s">
        <v>271</v>
      </c>
      <c r="B89" s="96" t="s">
        <v>261</v>
      </c>
      <c r="C89" s="53" t="s">
        <v>259</v>
      </c>
      <c r="D89" s="101">
        <v>29.263798076119045</v>
      </c>
      <c r="E89" s="101">
        <v>29.285772784538711</v>
      </c>
      <c r="F89" s="101">
        <v>31.166066377817824</v>
      </c>
      <c r="G89" s="101">
        <v>29.847900432526625</v>
      </c>
      <c r="H89" s="101">
        <v>29.26537531928691</v>
      </c>
      <c r="I89" s="101">
        <v>29.166121677095347</v>
      </c>
      <c r="J89" s="101">
        <v>28.506717418733025</v>
      </c>
      <c r="K89" s="101">
        <v>27.63059107440337</v>
      </c>
      <c r="L89" s="57"/>
      <c r="M89" s="73"/>
    </row>
    <row r="90" spans="1:13" x14ac:dyDescent="0.25">
      <c r="A90" t="s">
        <v>272</v>
      </c>
      <c r="B90" s="96" t="s">
        <v>263</v>
      </c>
      <c r="C90" s="53" t="s">
        <v>259</v>
      </c>
      <c r="D90" s="101">
        <v>18.919975108898569</v>
      </c>
      <c r="E90" s="101">
        <v>18.310580134792257</v>
      </c>
      <c r="F90" s="101">
        <v>17.32001314760511</v>
      </c>
      <c r="G90" s="101">
        <v>16.31731923014064</v>
      </c>
      <c r="H90" s="101">
        <v>15.333800290477811</v>
      </c>
      <c r="I90" s="101">
        <v>14.352441921343592</v>
      </c>
      <c r="J90" s="101">
        <v>37.007296397699896</v>
      </c>
      <c r="K90" s="101">
        <v>36.167190722044687</v>
      </c>
      <c r="L90" s="57"/>
      <c r="M90" s="73"/>
    </row>
    <row r="91" spans="1:13" x14ac:dyDescent="0.25">
      <c r="A91" t="s">
        <v>273</v>
      </c>
      <c r="B91" s="96" t="s">
        <v>265</v>
      </c>
      <c r="C91" s="53" t="s">
        <v>259</v>
      </c>
      <c r="D91" s="101">
        <v>30.982404480816253</v>
      </c>
      <c r="E91" s="101">
        <v>32.104451381019054</v>
      </c>
      <c r="F91" s="101">
        <v>33.25318984914253</v>
      </c>
      <c r="G91" s="101">
        <v>32.918217144446665</v>
      </c>
      <c r="H91" s="101">
        <v>32.293556581335835</v>
      </c>
      <c r="I91" s="101">
        <v>32.313045582876462</v>
      </c>
      <c r="J91" s="101">
        <v>34.663794209421326</v>
      </c>
      <c r="K91" s="101">
        <v>36.250133611457201</v>
      </c>
      <c r="L91" s="57"/>
      <c r="M91" s="73"/>
    </row>
    <row r="92" spans="1:13" x14ac:dyDescent="0.25">
      <c r="A92" t="s">
        <v>274</v>
      </c>
      <c r="B92" s="96" t="s">
        <v>275</v>
      </c>
      <c r="C92" s="53" t="s">
        <v>259</v>
      </c>
      <c r="D92" s="101">
        <v>18.727097207859732</v>
      </c>
      <c r="E92" s="101">
        <v>19.596013303212604</v>
      </c>
      <c r="F92" s="101">
        <v>19.673504724692123</v>
      </c>
      <c r="G92" s="101">
        <v>18.682118982556773</v>
      </c>
      <c r="H92" s="101">
        <v>17.493932196664204</v>
      </c>
      <c r="I92" s="101">
        <v>17.976927733759926</v>
      </c>
      <c r="J92" s="101">
        <v>18.080609805250376</v>
      </c>
      <c r="K92" s="101">
        <v>15.999804466827362</v>
      </c>
      <c r="L92" s="57"/>
      <c r="M92" s="73"/>
    </row>
    <row r="93" spans="1:13" x14ac:dyDescent="0.25">
      <c r="A93" t="s">
        <v>276</v>
      </c>
      <c r="B93" s="104" t="s">
        <v>277</v>
      </c>
      <c r="C93" s="53" t="s">
        <v>259</v>
      </c>
      <c r="D93" s="101">
        <v>3.3867686566664661</v>
      </c>
      <c r="E93" s="101">
        <v>2.8934079542959639</v>
      </c>
      <c r="F93" s="101">
        <v>2.9458561281039604</v>
      </c>
      <c r="G93" s="101">
        <v>2.8963344767998156</v>
      </c>
      <c r="H93" s="101">
        <v>2.6126121356049303</v>
      </c>
      <c r="I93" s="101">
        <v>2.8012972109605436</v>
      </c>
      <c r="J93" s="101">
        <v>3.8562625389523526</v>
      </c>
      <c r="K93" s="101">
        <v>3.1344871085407608</v>
      </c>
      <c r="L93" s="57"/>
      <c r="M93" s="73"/>
    </row>
    <row r="94" spans="1:13" x14ac:dyDescent="0.25">
      <c r="B94" s="96"/>
      <c r="C94" s="53"/>
      <c r="D94" s="57"/>
      <c r="E94" s="57"/>
      <c r="F94" s="57"/>
      <c r="G94" s="57"/>
      <c r="H94" s="57"/>
      <c r="I94" s="57"/>
      <c r="J94" s="57"/>
      <c r="K94" s="57"/>
      <c r="L94" s="57"/>
    </row>
    <row r="96" spans="1:13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</sheetData>
  <pageMargins left="0.24" right="0.24" top="0.28000000000000003" bottom="0.31" header="0.17" footer="0.17"/>
  <pageSetup paperSize="8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49"/>
  <sheetViews>
    <sheetView topLeftCell="B37" zoomScale="80" zoomScaleNormal="80" workbookViewId="0">
      <selection activeCell="O21" sqref="O21"/>
    </sheetView>
  </sheetViews>
  <sheetFormatPr defaultRowHeight="15" x14ac:dyDescent="0.25"/>
  <cols>
    <col min="1" max="1" width="13.85546875" customWidth="1"/>
    <col min="2" max="2" width="76.140625" bestFit="1" customWidth="1"/>
    <col min="3" max="3" width="14.42578125" bestFit="1" customWidth="1"/>
    <col min="4" max="10" width="15.28515625" bestFit="1" customWidth="1"/>
    <col min="11" max="11" width="16.42578125" customWidth="1"/>
    <col min="12" max="12" width="21.28515625" hidden="1" customWidth="1"/>
  </cols>
  <sheetData>
    <row r="1" spans="1:12" ht="15.75" x14ac:dyDescent="0.25">
      <c r="B1" s="47" t="s">
        <v>347</v>
      </c>
    </row>
    <row r="3" spans="1:12" ht="30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12" x14ac:dyDescent="0.25">
      <c r="A4" s="48" t="s">
        <v>16</v>
      </c>
      <c r="B4" s="48" t="s">
        <v>17</v>
      </c>
      <c r="C4" s="48" t="s">
        <v>348</v>
      </c>
    </row>
    <row r="5" spans="1:12" ht="15.75" x14ac:dyDescent="0.25">
      <c r="B5" s="52" t="s">
        <v>349</v>
      </c>
      <c r="C5" s="76"/>
    </row>
    <row r="6" spans="1:12" x14ac:dyDescent="0.25">
      <c r="B6" s="123" t="s">
        <v>350</v>
      </c>
      <c r="C6" s="53"/>
    </row>
    <row r="7" spans="1:12" ht="45" x14ac:dyDescent="0.25">
      <c r="A7" t="s">
        <v>351</v>
      </c>
      <c r="B7" s="55" t="s">
        <v>352</v>
      </c>
      <c r="C7" s="53" t="s">
        <v>353</v>
      </c>
      <c r="D7" s="124">
        <v>2530.0419793629962</v>
      </c>
      <c r="E7" s="124">
        <v>882.38</v>
      </c>
      <c r="F7" s="124">
        <v>-23.825178099999501</v>
      </c>
      <c r="G7" s="124">
        <v>187.01178675999972</v>
      </c>
      <c r="H7" s="124">
        <v>580.44415225500268</v>
      </c>
      <c r="I7" s="124">
        <v>519.10025692999864</v>
      </c>
      <c r="J7" s="124">
        <v>1070.902791600997</v>
      </c>
      <c r="K7" s="124">
        <v>1355.5646404880024</v>
      </c>
      <c r="L7" s="125" t="s">
        <v>354</v>
      </c>
    </row>
    <row r="8" spans="1:12" x14ac:dyDescent="0.25">
      <c r="A8" t="s">
        <v>355</v>
      </c>
      <c r="B8" s="55" t="s">
        <v>356</v>
      </c>
      <c r="C8" s="53" t="s">
        <v>353</v>
      </c>
      <c r="D8" s="124">
        <v>11389.151124968999</v>
      </c>
      <c r="E8" s="124">
        <v>11689.33</v>
      </c>
      <c r="F8" s="124">
        <v>11782.850782131964</v>
      </c>
      <c r="G8" s="124">
        <v>11791.064334760036</v>
      </c>
      <c r="H8" s="124">
        <v>11974.273200891061</v>
      </c>
      <c r="I8" s="124">
        <v>11704.999946558988</v>
      </c>
      <c r="J8" s="124">
        <v>11275.821556478049</v>
      </c>
      <c r="K8" s="124">
        <v>11134.853593716925</v>
      </c>
    </row>
    <row r="9" spans="1:12" x14ac:dyDescent="0.25">
      <c r="A9" t="s">
        <v>357</v>
      </c>
      <c r="B9" s="55" t="s">
        <v>358</v>
      </c>
      <c r="C9" s="53" t="s">
        <v>353</v>
      </c>
      <c r="D9" s="124">
        <v>1181.8811538830016</v>
      </c>
      <c r="E9" s="124">
        <v>1417.9</v>
      </c>
      <c r="F9" s="124">
        <v>1324.2996325450065</v>
      </c>
      <c r="G9" s="124">
        <v>1535.5112484390015</v>
      </c>
      <c r="H9" s="124">
        <v>1291.9900615969912</v>
      </c>
      <c r="I9" s="124">
        <v>1657.4370215829979</v>
      </c>
      <c r="J9" s="124">
        <v>1716.1555493039921</v>
      </c>
      <c r="K9" s="124">
        <v>1793.1762161460028</v>
      </c>
    </row>
    <row r="10" spans="1:12" x14ac:dyDescent="0.25">
      <c r="A10" t="s">
        <v>359</v>
      </c>
      <c r="B10" s="59" t="s">
        <v>360</v>
      </c>
      <c r="C10" s="53" t="s">
        <v>353</v>
      </c>
      <c r="D10" s="124">
        <v>15101.074258214998</v>
      </c>
      <c r="E10" s="124">
        <v>13989.61</v>
      </c>
      <c r="F10" s="124">
        <v>13083.325236576969</v>
      </c>
      <c r="G10" s="124">
        <v>13513.587369959037</v>
      </c>
      <c r="H10" s="124">
        <v>13846.707414743054</v>
      </c>
      <c r="I10" s="124">
        <v>13881.537225071985</v>
      </c>
      <c r="J10" s="124">
        <v>14062.879897383038</v>
      </c>
      <c r="K10" s="124">
        <v>14283.594450350931</v>
      </c>
    </row>
    <row r="11" spans="1:12" x14ac:dyDescent="0.25">
      <c r="B11" s="126"/>
      <c r="C11" s="53"/>
    </row>
    <row r="12" spans="1:12" ht="15.75" x14ac:dyDescent="0.25">
      <c r="B12" s="127" t="s">
        <v>361</v>
      </c>
      <c r="C12" s="53"/>
    </row>
    <row r="13" spans="1:12" x14ac:dyDescent="0.25">
      <c r="B13" s="123" t="s">
        <v>362</v>
      </c>
      <c r="C13" s="53"/>
    </row>
    <row r="14" spans="1:12" ht="15" customHeight="1" x14ac:dyDescent="0.25">
      <c r="A14" t="s">
        <v>363</v>
      </c>
      <c r="B14" s="129" t="s">
        <v>410</v>
      </c>
      <c r="C14" s="53"/>
      <c r="D14" s="107">
        <v>3</v>
      </c>
      <c r="E14" s="107">
        <v>3</v>
      </c>
      <c r="F14" s="107">
        <v>3</v>
      </c>
      <c r="G14" s="107">
        <v>3</v>
      </c>
      <c r="H14" s="107">
        <v>3</v>
      </c>
      <c r="I14" s="107">
        <v>3</v>
      </c>
      <c r="J14" s="107">
        <v>3</v>
      </c>
      <c r="K14" s="107">
        <v>3</v>
      </c>
    </row>
    <row r="15" spans="1:12" ht="15" customHeight="1" x14ac:dyDescent="0.25">
      <c r="A15" t="s">
        <v>364</v>
      </c>
      <c r="B15" s="129" t="s">
        <v>291</v>
      </c>
      <c r="C15" s="53"/>
      <c r="D15" s="107">
        <v>9</v>
      </c>
      <c r="E15" s="107">
        <v>9</v>
      </c>
      <c r="F15" s="107">
        <v>10</v>
      </c>
      <c r="G15" s="107">
        <v>11</v>
      </c>
      <c r="H15" s="107">
        <v>12</v>
      </c>
      <c r="I15" s="107">
        <v>12</v>
      </c>
      <c r="J15" s="107">
        <v>12</v>
      </c>
      <c r="K15" s="107">
        <v>12</v>
      </c>
    </row>
    <row r="16" spans="1:12" x14ac:dyDescent="0.25">
      <c r="A16" t="s">
        <v>411</v>
      </c>
      <c r="B16" s="129" t="s">
        <v>293</v>
      </c>
      <c r="C16" s="53"/>
      <c r="D16" s="107">
        <v>7</v>
      </c>
      <c r="E16" s="107">
        <v>7</v>
      </c>
      <c r="F16" s="107">
        <v>7</v>
      </c>
      <c r="G16" s="107">
        <v>8</v>
      </c>
      <c r="H16" s="107">
        <v>10</v>
      </c>
      <c r="I16" s="107">
        <v>10</v>
      </c>
      <c r="J16" s="107">
        <v>10</v>
      </c>
      <c r="K16" s="107">
        <v>10</v>
      </c>
    </row>
    <row r="17" spans="1:11" x14ac:dyDescent="0.25">
      <c r="B17" s="123"/>
      <c r="C17" s="53"/>
    </row>
    <row r="18" spans="1:11" x14ac:dyDescent="0.25">
      <c r="B18" s="123" t="s">
        <v>365</v>
      </c>
      <c r="C18" s="53"/>
    </row>
    <row r="19" spans="1:11" ht="15" customHeight="1" x14ac:dyDescent="0.25">
      <c r="A19" t="s">
        <v>366</v>
      </c>
      <c r="B19" s="129" t="s">
        <v>410</v>
      </c>
      <c r="C19" s="53"/>
      <c r="D19" s="107">
        <v>4</v>
      </c>
      <c r="E19" s="107">
        <v>4</v>
      </c>
      <c r="F19" s="107">
        <v>4</v>
      </c>
      <c r="G19" s="107">
        <v>4</v>
      </c>
      <c r="H19" s="107">
        <v>4</v>
      </c>
      <c r="I19" s="107">
        <v>4</v>
      </c>
      <c r="J19" s="107">
        <v>4</v>
      </c>
      <c r="K19" s="107">
        <v>4</v>
      </c>
    </row>
    <row r="20" spans="1:11" ht="15" customHeight="1" x14ac:dyDescent="0.25">
      <c r="A20" t="s">
        <v>367</v>
      </c>
      <c r="B20" s="129" t="s">
        <v>291</v>
      </c>
      <c r="C20" s="53"/>
      <c r="D20" s="107">
        <v>56</v>
      </c>
      <c r="E20" s="107">
        <v>57</v>
      </c>
      <c r="F20" s="107">
        <v>57</v>
      </c>
      <c r="G20" s="107">
        <v>57</v>
      </c>
      <c r="H20" s="107">
        <v>57</v>
      </c>
      <c r="I20" s="107">
        <v>58</v>
      </c>
      <c r="J20" s="107">
        <v>59</v>
      </c>
      <c r="K20" s="107">
        <v>59</v>
      </c>
    </row>
    <row r="21" spans="1:11" ht="15" customHeight="1" x14ac:dyDescent="0.25">
      <c r="A21" t="s">
        <v>412</v>
      </c>
      <c r="B21" s="129" t="s">
        <v>293</v>
      </c>
      <c r="C21" s="53"/>
      <c r="D21" s="107">
        <v>9</v>
      </c>
      <c r="E21" s="107">
        <v>10</v>
      </c>
      <c r="F21" s="107">
        <v>10</v>
      </c>
      <c r="G21" s="107">
        <v>10</v>
      </c>
      <c r="H21" s="107">
        <v>10</v>
      </c>
      <c r="I21" s="107">
        <v>11</v>
      </c>
      <c r="J21" s="107">
        <v>12</v>
      </c>
      <c r="K21" s="107">
        <v>12</v>
      </c>
    </row>
    <row r="22" spans="1:11" x14ac:dyDescent="0.25">
      <c r="B22" s="123"/>
      <c r="C22" s="53"/>
    </row>
    <row r="23" spans="1:11" ht="15.75" x14ac:dyDescent="0.25">
      <c r="B23" s="127" t="s">
        <v>368</v>
      </c>
      <c r="C23" s="53"/>
    </row>
    <row r="24" spans="1:11" x14ac:dyDescent="0.25">
      <c r="B24" s="106" t="s">
        <v>369</v>
      </c>
      <c r="C24" s="53"/>
    </row>
    <row r="25" spans="1:11" x14ac:dyDescent="0.25">
      <c r="A25" t="s">
        <v>370</v>
      </c>
      <c r="B25" s="55" t="s">
        <v>371</v>
      </c>
      <c r="C25" s="53" t="s">
        <v>372</v>
      </c>
      <c r="D25" s="110">
        <v>2716.6623620000018</v>
      </c>
      <c r="E25" s="110">
        <v>2707.0492840000002</v>
      </c>
      <c r="F25" s="110">
        <v>2939.8044199999995</v>
      </c>
      <c r="G25" s="110">
        <v>3128.4197500000005</v>
      </c>
      <c r="H25" s="110">
        <v>3055.2123599999991</v>
      </c>
      <c r="I25" s="110">
        <v>3169.0990659999998</v>
      </c>
      <c r="J25" s="110">
        <v>2807.6773880000023</v>
      </c>
      <c r="K25" s="110">
        <v>2913.5559639999988</v>
      </c>
    </row>
    <row r="26" spans="1:11" x14ac:dyDescent="0.25">
      <c r="A26" t="s">
        <v>373</v>
      </c>
      <c r="B26" s="55" t="s">
        <v>374</v>
      </c>
      <c r="C26" s="53" t="s">
        <v>372</v>
      </c>
      <c r="D26" s="141"/>
      <c r="E26" s="141"/>
      <c r="F26" s="141"/>
      <c r="G26" s="141"/>
      <c r="H26" s="141"/>
      <c r="I26" s="141"/>
      <c r="J26" s="141"/>
      <c r="K26" s="141"/>
    </row>
    <row r="27" spans="1:11" x14ac:dyDescent="0.25">
      <c r="A27" t="s">
        <v>375</v>
      </c>
      <c r="B27" s="55" t="s">
        <v>376</v>
      </c>
      <c r="C27" s="53" t="s">
        <v>372</v>
      </c>
      <c r="D27" s="141"/>
      <c r="E27" s="141"/>
      <c r="F27" s="141"/>
      <c r="G27" s="141"/>
      <c r="H27" s="141"/>
      <c r="I27" s="141"/>
      <c r="J27" s="141"/>
      <c r="K27" s="141"/>
    </row>
    <row r="28" spans="1:11" x14ac:dyDescent="0.25">
      <c r="A28" t="s">
        <v>377</v>
      </c>
      <c r="B28" s="55" t="s">
        <v>378</v>
      </c>
      <c r="C28" s="53" t="s">
        <v>372</v>
      </c>
      <c r="D28" s="110">
        <v>3647.685676000001</v>
      </c>
      <c r="E28" s="110">
        <v>3711.8510500000002</v>
      </c>
      <c r="F28" s="110">
        <v>4000.8580980000002</v>
      </c>
      <c r="G28" s="110">
        <v>4103.3835280000003</v>
      </c>
      <c r="H28" s="110">
        <v>4077.1601580000001</v>
      </c>
      <c r="I28" s="110">
        <v>4203.9085479999985</v>
      </c>
      <c r="J28" s="110">
        <v>4041.7050799999993</v>
      </c>
      <c r="K28" s="110">
        <v>4136.1532900000002</v>
      </c>
    </row>
    <row r="29" spans="1:11" ht="30" x14ac:dyDescent="0.25">
      <c r="A29" t="s">
        <v>379</v>
      </c>
      <c r="B29" s="55" t="s">
        <v>380</v>
      </c>
      <c r="C29" s="53" t="s">
        <v>372</v>
      </c>
      <c r="D29" s="141"/>
      <c r="E29" s="141"/>
      <c r="F29" s="141"/>
      <c r="G29" s="141"/>
      <c r="H29" s="141"/>
      <c r="I29" s="141"/>
      <c r="J29" s="141"/>
      <c r="K29" s="141"/>
    </row>
    <row r="30" spans="1:11" ht="30" x14ac:dyDescent="0.25">
      <c r="A30" t="s">
        <v>381</v>
      </c>
      <c r="B30" s="55" t="s">
        <v>382</v>
      </c>
      <c r="C30" s="53" t="s">
        <v>372</v>
      </c>
      <c r="D30" s="141"/>
      <c r="E30" s="141"/>
      <c r="F30" s="141"/>
      <c r="G30" s="141"/>
      <c r="H30" s="141"/>
      <c r="I30" s="141"/>
      <c r="J30" s="141"/>
      <c r="K30" s="141"/>
    </row>
    <row r="31" spans="1:11" x14ac:dyDescent="0.25">
      <c r="B31" s="106" t="s">
        <v>383</v>
      </c>
      <c r="C31" s="53"/>
      <c r="D31" s="117"/>
      <c r="E31" s="117"/>
      <c r="F31" s="117"/>
      <c r="G31" s="117"/>
      <c r="H31" s="117"/>
      <c r="I31" s="117"/>
      <c r="J31" s="117"/>
      <c r="K31" s="117"/>
    </row>
    <row r="32" spans="1:11" x14ac:dyDescent="0.25">
      <c r="A32" t="s">
        <v>384</v>
      </c>
      <c r="B32" s="55" t="s">
        <v>371</v>
      </c>
      <c r="C32" s="53" t="s">
        <v>314</v>
      </c>
      <c r="D32" s="110">
        <v>2839.4272306328803</v>
      </c>
      <c r="E32" s="110">
        <v>3097.0390331395888</v>
      </c>
      <c r="F32" s="110">
        <v>3122.5837363819555</v>
      </c>
      <c r="G32" s="110">
        <v>3346.1040225142233</v>
      </c>
      <c r="H32" s="110">
        <v>3271.535357918955</v>
      </c>
      <c r="I32" s="110">
        <v>3282.3969954942381</v>
      </c>
      <c r="J32" s="110">
        <v>2914.8982986793339</v>
      </c>
      <c r="K32" s="110">
        <v>3234.7523165446241</v>
      </c>
    </row>
    <row r="33" spans="1:11" x14ac:dyDescent="0.25">
      <c r="A33" t="s">
        <v>385</v>
      </c>
      <c r="B33" s="55" t="s">
        <v>374</v>
      </c>
      <c r="C33" s="53" t="s">
        <v>314</v>
      </c>
      <c r="D33" s="141"/>
      <c r="E33" s="141"/>
      <c r="F33" s="141"/>
      <c r="G33" s="141"/>
      <c r="H33" s="141"/>
      <c r="I33" s="141"/>
      <c r="J33" s="141"/>
      <c r="K33" s="141"/>
    </row>
    <row r="34" spans="1:11" x14ac:dyDescent="0.25">
      <c r="A34" t="s">
        <v>386</v>
      </c>
      <c r="B34" s="55" t="s">
        <v>376</v>
      </c>
      <c r="C34" s="53" t="s">
        <v>314</v>
      </c>
      <c r="D34" s="141"/>
      <c r="E34" s="141"/>
      <c r="F34" s="141"/>
      <c r="G34" s="141"/>
      <c r="H34" s="141"/>
      <c r="I34" s="141"/>
      <c r="J34" s="141"/>
      <c r="K34" s="141"/>
    </row>
    <row r="35" spans="1:11" x14ac:dyDescent="0.25">
      <c r="A35" t="s">
        <v>387</v>
      </c>
      <c r="B35" s="55" t="s">
        <v>378</v>
      </c>
      <c r="C35" s="53" t="s">
        <v>314</v>
      </c>
      <c r="D35" s="110">
        <v>3978.391944861738</v>
      </c>
      <c r="E35" s="110">
        <v>3976.363032332024</v>
      </c>
      <c r="F35" s="110">
        <v>4222.7950166755372</v>
      </c>
      <c r="G35" s="110">
        <v>4265.2719150267712</v>
      </c>
      <c r="H35" s="110">
        <v>4285.2901718002513</v>
      </c>
      <c r="I35" s="110">
        <v>4376.4504351791684</v>
      </c>
      <c r="J35" s="110">
        <v>4229.0017065495522</v>
      </c>
      <c r="K35" s="110">
        <v>4403.3212738811562</v>
      </c>
    </row>
    <row r="36" spans="1:11" ht="30" x14ac:dyDescent="0.25">
      <c r="A36" t="s">
        <v>388</v>
      </c>
      <c r="B36" s="55" t="s">
        <v>380</v>
      </c>
      <c r="C36" s="53" t="s">
        <v>314</v>
      </c>
      <c r="D36" s="142"/>
      <c r="E36" s="142"/>
      <c r="F36" s="142"/>
      <c r="G36" s="142"/>
      <c r="H36" s="142"/>
      <c r="I36" s="142"/>
      <c r="J36" s="142"/>
      <c r="K36" s="142"/>
    </row>
    <row r="37" spans="1:11" ht="30" x14ac:dyDescent="0.25">
      <c r="A37" t="s">
        <v>389</v>
      </c>
      <c r="B37" s="55" t="s">
        <v>382</v>
      </c>
      <c r="C37" s="53" t="s">
        <v>314</v>
      </c>
      <c r="D37" s="142"/>
      <c r="E37" s="142"/>
      <c r="F37" s="142"/>
      <c r="G37" s="142"/>
      <c r="H37" s="142"/>
      <c r="I37" s="142"/>
      <c r="J37" s="142"/>
      <c r="K37" s="142"/>
    </row>
    <row r="38" spans="1:11" x14ac:dyDescent="0.25">
      <c r="B38" s="55"/>
      <c r="C38" s="53"/>
    </row>
    <row r="39" spans="1:11" x14ac:dyDescent="0.25">
      <c r="B39" s="106" t="s">
        <v>390</v>
      </c>
      <c r="C39" s="53"/>
    </row>
    <row r="40" spans="1:11" x14ac:dyDescent="0.25">
      <c r="B40" s="123" t="s">
        <v>391</v>
      </c>
      <c r="C40" s="53"/>
    </row>
    <row r="41" spans="1:11" x14ac:dyDescent="0.25">
      <c r="A41" t="s">
        <v>392</v>
      </c>
      <c r="B41" s="76" t="s">
        <v>393</v>
      </c>
      <c r="C41" s="53" t="s">
        <v>394</v>
      </c>
      <c r="D41" s="107">
        <v>0.99199999999999999</v>
      </c>
      <c r="E41" s="107">
        <v>0.98909999999999998</v>
      </c>
      <c r="F41" s="107">
        <v>0.97660000000000002</v>
      </c>
      <c r="G41" s="107">
        <v>0.97970000000000002</v>
      </c>
      <c r="H41" s="107">
        <v>0.98209999999999997</v>
      </c>
      <c r="I41" s="107">
        <v>0.97870000000000001</v>
      </c>
      <c r="J41" s="107">
        <v>0.9829</v>
      </c>
      <c r="K41" s="107">
        <v>0.97850000000000004</v>
      </c>
    </row>
    <row r="42" spans="1:11" x14ac:dyDescent="0.25">
      <c r="A42" t="s">
        <v>395</v>
      </c>
      <c r="B42" s="55" t="s">
        <v>396</v>
      </c>
      <c r="C42" s="53" t="s">
        <v>394</v>
      </c>
      <c r="D42" s="107">
        <v>0</v>
      </c>
      <c r="E42" s="107">
        <v>0</v>
      </c>
      <c r="F42" s="107">
        <v>0</v>
      </c>
      <c r="G42" s="107">
        <v>0</v>
      </c>
      <c r="H42" s="107">
        <v>0</v>
      </c>
      <c r="I42" s="107">
        <v>0</v>
      </c>
      <c r="J42" s="107">
        <v>0</v>
      </c>
      <c r="K42" s="107">
        <v>0</v>
      </c>
    </row>
    <row r="43" spans="1:11" x14ac:dyDescent="0.25">
      <c r="A43" t="s">
        <v>397</v>
      </c>
      <c r="B43" s="55" t="s">
        <v>398</v>
      </c>
      <c r="C43" s="53" t="s">
        <v>394</v>
      </c>
      <c r="D43" s="107">
        <v>0</v>
      </c>
      <c r="E43" s="107">
        <v>0</v>
      </c>
      <c r="F43" s="107">
        <v>0</v>
      </c>
      <c r="G43" s="107">
        <v>0</v>
      </c>
      <c r="H43" s="107">
        <v>0</v>
      </c>
      <c r="I43" s="107">
        <v>0</v>
      </c>
      <c r="J43" s="107">
        <v>0</v>
      </c>
      <c r="K43" s="107">
        <v>0</v>
      </c>
    </row>
    <row r="44" spans="1:11" x14ac:dyDescent="0.25">
      <c r="A44" t="s">
        <v>399</v>
      </c>
      <c r="B44" s="55" t="s">
        <v>400</v>
      </c>
      <c r="C44" s="53" t="s">
        <v>394</v>
      </c>
      <c r="D44" s="107">
        <v>0.98560000000000003</v>
      </c>
      <c r="E44" s="107">
        <v>0.99160000000000004</v>
      </c>
      <c r="F44" s="107">
        <v>0.98919999999999997</v>
      </c>
      <c r="G44" s="107">
        <v>0.98970000000000002</v>
      </c>
      <c r="H44" s="107">
        <v>0.99229999999999996</v>
      </c>
      <c r="I44" s="107">
        <v>0.9919</v>
      </c>
      <c r="J44" s="107">
        <v>0.99990000000000001</v>
      </c>
      <c r="K44" s="107">
        <v>0.98860000000000003</v>
      </c>
    </row>
    <row r="45" spans="1:11" x14ac:dyDescent="0.25">
      <c r="A45" t="s">
        <v>401</v>
      </c>
      <c r="B45" s="55" t="s">
        <v>402</v>
      </c>
      <c r="C45" s="53" t="s">
        <v>394</v>
      </c>
      <c r="D45" s="107">
        <v>0</v>
      </c>
      <c r="E45" s="107">
        <v>0</v>
      </c>
      <c r="F45" s="107">
        <v>0</v>
      </c>
      <c r="G45" s="107">
        <v>0</v>
      </c>
      <c r="H45" s="107">
        <v>0</v>
      </c>
      <c r="I45" s="107">
        <v>0</v>
      </c>
      <c r="J45" s="107">
        <v>0</v>
      </c>
      <c r="K45" s="107">
        <v>0</v>
      </c>
    </row>
    <row r="46" spans="1:11" x14ac:dyDescent="0.25">
      <c r="A46" t="s">
        <v>403</v>
      </c>
      <c r="B46" s="55" t="s">
        <v>404</v>
      </c>
      <c r="C46" s="53" t="s">
        <v>394</v>
      </c>
      <c r="D46" s="107">
        <v>0.97619999999999996</v>
      </c>
      <c r="E46" s="107">
        <v>0.98360000000000003</v>
      </c>
      <c r="F46" s="107">
        <v>0.9677</v>
      </c>
      <c r="G46" s="107">
        <v>0.9718</v>
      </c>
      <c r="H46" s="107">
        <v>0.97489999999999999</v>
      </c>
      <c r="I46" s="107">
        <v>0.96750000000000003</v>
      </c>
      <c r="J46" s="107">
        <v>0.97099999999999997</v>
      </c>
      <c r="K46" s="107">
        <v>0.96799999999999997</v>
      </c>
    </row>
    <row r="47" spans="1:11" x14ac:dyDescent="0.25">
      <c r="A47" t="s">
        <v>405</v>
      </c>
      <c r="B47" s="55" t="s">
        <v>406</v>
      </c>
      <c r="C47" s="53" t="s">
        <v>394</v>
      </c>
      <c r="D47" s="107">
        <v>0.99060000000000004</v>
      </c>
      <c r="E47" s="107">
        <v>0.96930000000000005</v>
      </c>
      <c r="F47" s="107">
        <v>0.97850000000000004</v>
      </c>
      <c r="G47" s="107">
        <v>0.98839999999999995</v>
      </c>
      <c r="H47" s="107">
        <v>0.98340000000000005</v>
      </c>
      <c r="I47" s="107">
        <v>0.9929</v>
      </c>
      <c r="J47" s="107">
        <v>0.98719999999999997</v>
      </c>
      <c r="K47" s="107">
        <v>0.99860000000000004</v>
      </c>
    </row>
    <row r="48" spans="1:11" x14ac:dyDescent="0.25">
      <c r="A48" t="s">
        <v>407</v>
      </c>
      <c r="B48" s="55" t="s">
        <v>408</v>
      </c>
      <c r="C48" s="53" t="s">
        <v>394</v>
      </c>
      <c r="D48" s="107">
        <v>0</v>
      </c>
      <c r="E48" s="107">
        <v>0</v>
      </c>
      <c r="F48" s="107">
        <v>0</v>
      </c>
      <c r="G48" s="107">
        <v>0</v>
      </c>
      <c r="H48" s="107">
        <v>0</v>
      </c>
      <c r="I48" s="107">
        <v>0</v>
      </c>
      <c r="J48" s="107">
        <v>0</v>
      </c>
      <c r="K48" s="107">
        <v>0</v>
      </c>
    </row>
    <row r="49" spans="1:11" ht="15" customHeight="1" x14ac:dyDescent="0.25">
      <c r="A49" s="109" t="s">
        <v>409</v>
      </c>
      <c r="B49" s="144" t="s">
        <v>297</v>
      </c>
      <c r="C49" s="145"/>
      <c r="D49" s="145"/>
      <c r="E49" s="145"/>
      <c r="F49" s="145"/>
      <c r="G49" s="145"/>
      <c r="H49" s="145"/>
      <c r="I49" s="145"/>
      <c r="J49" s="145"/>
      <c r="K49" s="146"/>
    </row>
  </sheetData>
  <mergeCells count="1">
    <mergeCell ref="B49:K49"/>
  </mergeCells>
  <pageMargins left="0.70866141732283472" right="0.70866141732283472" top="0.74803149606299213" bottom="0.74803149606299213" header="0.31496062992125984" footer="0.31496062992125984"/>
  <pageSetup paperSize="8" scale="8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X83"/>
  <sheetViews>
    <sheetView topLeftCell="A29" zoomScale="70" zoomScaleNormal="70" workbookViewId="0">
      <selection activeCell="K57" sqref="A1:K57"/>
    </sheetView>
  </sheetViews>
  <sheetFormatPr defaultRowHeight="15" x14ac:dyDescent="0.25"/>
  <cols>
    <col min="1" max="1" width="14.42578125" customWidth="1"/>
    <col min="2" max="2" width="88" customWidth="1"/>
    <col min="3" max="3" width="10" customWidth="1"/>
    <col min="4" max="10" width="10.5703125" bestFit="1" customWidth="1"/>
    <col min="11" max="11" width="9.85546875" customWidth="1"/>
    <col min="12" max="12" width="21.28515625" hidden="1" customWidth="1"/>
  </cols>
  <sheetData>
    <row r="1" spans="1:24" ht="15.75" x14ac:dyDescent="0.25">
      <c r="B1" s="47" t="s">
        <v>278</v>
      </c>
    </row>
    <row r="2" spans="1:24" x14ac:dyDescent="0.25">
      <c r="B2" s="105"/>
      <c r="M2" s="48"/>
      <c r="X2" s="48"/>
    </row>
    <row r="3" spans="1:24" ht="45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24" x14ac:dyDescent="0.25">
      <c r="A4" s="48" t="s">
        <v>16</v>
      </c>
      <c r="B4" s="48" t="s">
        <v>17</v>
      </c>
      <c r="C4" s="48" t="s">
        <v>18</v>
      </c>
    </row>
    <row r="5" spans="1:24" ht="15.75" x14ac:dyDescent="0.25">
      <c r="B5" s="52" t="s">
        <v>279</v>
      </c>
      <c r="C5" s="53"/>
    </row>
    <row r="6" spans="1:24" x14ac:dyDescent="0.25">
      <c r="B6" s="106" t="s">
        <v>280</v>
      </c>
      <c r="C6" s="53"/>
    </row>
    <row r="7" spans="1:24" x14ac:dyDescent="0.25">
      <c r="A7" t="s">
        <v>281</v>
      </c>
      <c r="B7" s="55" t="s">
        <v>282</v>
      </c>
      <c r="C7" s="53" t="s">
        <v>283</v>
      </c>
      <c r="D7" s="107">
        <v>0</v>
      </c>
      <c r="E7" s="107">
        <v>0</v>
      </c>
      <c r="F7" s="107">
        <v>0</v>
      </c>
      <c r="G7" s="107">
        <v>0</v>
      </c>
      <c r="H7" s="107">
        <v>0</v>
      </c>
      <c r="I7" s="107">
        <v>0</v>
      </c>
      <c r="J7" s="107">
        <v>0</v>
      </c>
      <c r="K7" s="107">
        <v>0</v>
      </c>
    </row>
    <row r="8" spans="1:24" x14ac:dyDescent="0.25">
      <c r="A8" t="s">
        <v>284</v>
      </c>
      <c r="B8" s="55" t="s">
        <v>285</v>
      </c>
      <c r="C8" s="53" t="s">
        <v>283</v>
      </c>
      <c r="D8" s="107">
        <v>0</v>
      </c>
      <c r="E8" s="107">
        <v>0</v>
      </c>
      <c r="F8" s="107">
        <v>0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</row>
    <row r="9" spans="1:24" x14ac:dyDescent="0.25">
      <c r="A9" t="s">
        <v>286</v>
      </c>
      <c r="B9" s="55" t="s">
        <v>287</v>
      </c>
      <c r="C9" s="53" t="s">
        <v>283</v>
      </c>
      <c r="D9" s="107">
        <v>2608</v>
      </c>
      <c r="E9" s="107">
        <v>2608</v>
      </c>
      <c r="F9" s="107">
        <v>2608</v>
      </c>
      <c r="G9" s="107">
        <v>2608</v>
      </c>
      <c r="H9" s="107">
        <v>2608</v>
      </c>
      <c r="I9" s="107">
        <v>2608</v>
      </c>
      <c r="J9" s="107">
        <v>2611</v>
      </c>
      <c r="K9" s="107">
        <v>2611</v>
      </c>
    </row>
    <row r="10" spans="1:24" x14ac:dyDescent="0.25">
      <c r="A10" t="s">
        <v>288</v>
      </c>
      <c r="B10" s="55" t="s">
        <v>289</v>
      </c>
      <c r="C10" s="53" t="s">
        <v>283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</row>
    <row r="11" spans="1:24" x14ac:dyDescent="0.25">
      <c r="A11" t="s">
        <v>290</v>
      </c>
      <c r="B11" s="55" t="s">
        <v>291</v>
      </c>
      <c r="C11" s="53" t="s">
        <v>283</v>
      </c>
      <c r="D11" s="107">
        <v>2969</v>
      </c>
      <c r="E11" s="107">
        <v>2886</v>
      </c>
      <c r="F11" s="107">
        <v>2886</v>
      </c>
      <c r="G11" s="107">
        <v>2871</v>
      </c>
      <c r="H11" s="107">
        <v>2869</v>
      </c>
      <c r="I11" s="107">
        <v>2872</v>
      </c>
      <c r="J11" s="107">
        <v>2872</v>
      </c>
      <c r="K11" s="107">
        <v>2873</v>
      </c>
    </row>
    <row r="12" spans="1:24" x14ac:dyDescent="0.25">
      <c r="A12" t="s">
        <v>292</v>
      </c>
      <c r="B12" s="55" t="s">
        <v>293</v>
      </c>
      <c r="C12" s="53" t="s">
        <v>283</v>
      </c>
      <c r="D12" s="108">
        <v>14.75</v>
      </c>
      <c r="E12" s="108">
        <v>15.88</v>
      </c>
      <c r="F12" s="108">
        <v>15.88</v>
      </c>
      <c r="G12" s="108">
        <v>15.88</v>
      </c>
      <c r="H12" s="108">
        <v>15.88</v>
      </c>
      <c r="I12" s="108">
        <v>15.88</v>
      </c>
      <c r="J12" s="108">
        <v>15.88</v>
      </c>
      <c r="K12" s="108">
        <v>16.16</v>
      </c>
    </row>
    <row r="13" spans="1:24" x14ac:dyDescent="0.25">
      <c r="A13" t="s">
        <v>294</v>
      </c>
      <c r="B13" s="55" t="s">
        <v>295</v>
      </c>
      <c r="C13" s="53" t="s">
        <v>283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</row>
    <row r="14" spans="1:24" ht="15" customHeight="1" x14ac:dyDescent="0.25">
      <c r="A14" s="109" t="s">
        <v>296</v>
      </c>
      <c r="B14" s="144" t="s">
        <v>297</v>
      </c>
      <c r="C14" s="145"/>
      <c r="D14" s="145"/>
      <c r="E14" s="145"/>
      <c r="F14" s="145"/>
      <c r="G14" s="145"/>
      <c r="H14" s="145"/>
      <c r="I14" s="145"/>
      <c r="J14" s="145"/>
      <c r="K14" s="146"/>
    </row>
    <row r="15" spans="1:24" x14ac:dyDescent="0.25">
      <c r="A15" t="s">
        <v>298</v>
      </c>
      <c r="B15" s="59" t="s">
        <v>299</v>
      </c>
      <c r="C15" s="53" t="s">
        <v>283</v>
      </c>
      <c r="D15" s="110">
        <f t="shared" ref="D15:K15" si="0">SUM(D7:D13)</f>
        <v>5591.75</v>
      </c>
      <c r="E15" s="110">
        <f t="shared" si="0"/>
        <v>5509.88</v>
      </c>
      <c r="F15" s="110">
        <f t="shared" si="0"/>
        <v>5509.88</v>
      </c>
      <c r="G15" s="110">
        <f t="shared" si="0"/>
        <v>5494.88</v>
      </c>
      <c r="H15" s="110">
        <f t="shared" si="0"/>
        <v>5492.88</v>
      </c>
      <c r="I15" s="110">
        <f t="shared" si="0"/>
        <v>5495.88</v>
      </c>
      <c r="J15" s="110">
        <f t="shared" si="0"/>
        <v>5498.88</v>
      </c>
      <c r="K15" s="110">
        <f t="shared" si="0"/>
        <v>5500.16</v>
      </c>
    </row>
    <row r="16" spans="1:24" x14ac:dyDescent="0.25">
      <c r="B16" s="59"/>
      <c r="C16" s="53"/>
    </row>
    <row r="17" spans="1:11" x14ac:dyDescent="0.25">
      <c r="B17" s="106" t="s">
        <v>300</v>
      </c>
      <c r="C17" s="53"/>
    </row>
    <row r="18" spans="1:11" x14ac:dyDescent="0.25">
      <c r="A18" t="s">
        <v>301</v>
      </c>
      <c r="B18" s="55" t="s">
        <v>282</v>
      </c>
      <c r="C18" s="53" t="s">
        <v>283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</row>
    <row r="19" spans="1:11" x14ac:dyDescent="0.25">
      <c r="A19" t="s">
        <v>302</v>
      </c>
      <c r="B19" s="55" t="s">
        <v>285</v>
      </c>
      <c r="C19" s="53" t="s">
        <v>283</v>
      </c>
      <c r="D19" s="107">
        <v>0</v>
      </c>
      <c r="E19" s="107">
        <v>0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</row>
    <row r="20" spans="1:11" x14ac:dyDescent="0.25">
      <c r="A20" t="s">
        <v>303</v>
      </c>
      <c r="B20" s="55" t="s">
        <v>287</v>
      </c>
      <c r="C20" s="53" t="s">
        <v>283</v>
      </c>
      <c r="D20" s="107">
        <v>7.87</v>
      </c>
      <c r="E20" s="107">
        <v>7.87</v>
      </c>
      <c r="F20" s="107">
        <v>7.87</v>
      </c>
      <c r="G20" s="107">
        <v>7.87</v>
      </c>
      <c r="H20" s="107">
        <v>7.87</v>
      </c>
      <c r="I20" s="107">
        <v>7.87</v>
      </c>
      <c r="J20" s="107">
        <v>26.27</v>
      </c>
      <c r="K20" s="107">
        <v>26.27</v>
      </c>
    </row>
    <row r="21" spans="1:11" x14ac:dyDescent="0.25">
      <c r="A21" t="s">
        <v>304</v>
      </c>
      <c r="B21" s="55" t="s">
        <v>289</v>
      </c>
      <c r="C21" s="53" t="s">
        <v>283</v>
      </c>
      <c r="D21" s="107">
        <v>0</v>
      </c>
      <c r="E21" s="107">
        <v>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</row>
    <row r="22" spans="1:11" x14ac:dyDescent="0.25">
      <c r="A22" t="s">
        <v>305</v>
      </c>
      <c r="B22" s="55" t="s">
        <v>291</v>
      </c>
      <c r="C22" s="53" t="s">
        <v>283</v>
      </c>
      <c r="D22" s="107">
        <v>0</v>
      </c>
      <c r="E22" s="107">
        <v>0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</row>
    <row r="23" spans="1:11" x14ac:dyDescent="0.25">
      <c r="A23" t="s">
        <v>306</v>
      </c>
      <c r="B23" s="55" t="s">
        <v>293</v>
      </c>
      <c r="C23" s="53" t="s">
        <v>283</v>
      </c>
      <c r="D23" s="107">
        <v>0.91900000000000004</v>
      </c>
      <c r="E23" s="107">
        <v>0.91900000000000004</v>
      </c>
      <c r="F23" s="107">
        <v>0.91900000000000004</v>
      </c>
      <c r="G23" s="107">
        <v>0.91900000000000004</v>
      </c>
      <c r="H23" s="107">
        <v>0.91900000000000004</v>
      </c>
      <c r="I23" s="107">
        <v>0.91900000000000004</v>
      </c>
      <c r="J23" s="107">
        <v>0.91900000000000004</v>
      </c>
      <c r="K23" s="107">
        <v>0.91900000000000004</v>
      </c>
    </row>
    <row r="24" spans="1:11" x14ac:dyDescent="0.25">
      <c r="A24" t="s">
        <v>307</v>
      </c>
      <c r="B24" s="55" t="s">
        <v>295</v>
      </c>
      <c r="C24" s="53" t="s">
        <v>283</v>
      </c>
      <c r="D24" s="107">
        <v>0</v>
      </c>
      <c r="E24" s="107">
        <v>0</v>
      </c>
      <c r="F24" s="107">
        <v>0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</row>
    <row r="25" spans="1:11" ht="15" customHeight="1" x14ac:dyDescent="0.25">
      <c r="A25" s="109" t="s">
        <v>308</v>
      </c>
      <c r="B25" s="144" t="s">
        <v>297</v>
      </c>
      <c r="C25" s="145"/>
      <c r="D25" s="145"/>
      <c r="E25" s="145"/>
      <c r="F25" s="145"/>
      <c r="G25" s="145"/>
      <c r="H25" s="145"/>
      <c r="I25" s="145"/>
      <c r="J25" s="145"/>
      <c r="K25" s="146"/>
    </row>
    <row r="26" spans="1:11" x14ac:dyDescent="0.25">
      <c r="A26" t="s">
        <v>309</v>
      </c>
      <c r="B26" s="59" t="s">
        <v>310</v>
      </c>
      <c r="C26" s="53" t="s">
        <v>283</v>
      </c>
      <c r="D26" s="107">
        <f t="shared" ref="D26:K26" si="1">SUM(D18:D24)</f>
        <v>8.7889999999999997</v>
      </c>
      <c r="E26" s="107">
        <f t="shared" si="1"/>
        <v>8.7889999999999997</v>
      </c>
      <c r="F26" s="107">
        <f t="shared" si="1"/>
        <v>8.7889999999999997</v>
      </c>
      <c r="G26" s="107">
        <f t="shared" si="1"/>
        <v>8.7889999999999997</v>
      </c>
      <c r="H26" s="107">
        <f t="shared" si="1"/>
        <v>8.7889999999999997</v>
      </c>
      <c r="I26" s="107">
        <f t="shared" si="1"/>
        <v>8.7889999999999997</v>
      </c>
      <c r="J26" s="107">
        <f t="shared" si="1"/>
        <v>27.189</v>
      </c>
      <c r="K26" s="107">
        <f t="shared" si="1"/>
        <v>27.189</v>
      </c>
    </row>
    <row r="27" spans="1:11" x14ac:dyDescent="0.25">
      <c r="B27" s="59"/>
      <c r="C27" s="53"/>
    </row>
    <row r="28" spans="1:11" x14ac:dyDescent="0.25">
      <c r="B28" s="111" t="s">
        <v>311</v>
      </c>
      <c r="C28" s="53" t="s">
        <v>312</v>
      </c>
    </row>
    <row r="29" spans="1:11" x14ac:dyDescent="0.25">
      <c r="A29" t="s">
        <v>313</v>
      </c>
      <c r="B29" s="55" t="s">
        <v>282</v>
      </c>
      <c r="C29" s="53" t="s">
        <v>314</v>
      </c>
      <c r="D29" s="107">
        <v>0</v>
      </c>
      <c r="E29" s="107">
        <v>0</v>
      </c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</row>
    <row r="30" spans="1:11" x14ac:dyDescent="0.25">
      <c r="A30" t="s">
        <v>315</v>
      </c>
      <c r="B30" s="55" t="s">
        <v>285</v>
      </c>
      <c r="C30" s="53" t="s">
        <v>314</v>
      </c>
      <c r="D30" s="110">
        <v>0</v>
      </c>
      <c r="E30" s="110">
        <v>0</v>
      </c>
      <c r="F30" s="110">
        <v>0</v>
      </c>
      <c r="G30" s="110">
        <v>0</v>
      </c>
      <c r="H30" s="110">
        <v>0</v>
      </c>
      <c r="I30" s="110">
        <v>0</v>
      </c>
      <c r="J30" s="110">
        <v>0</v>
      </c>
      <c r="K30" s="110">
        <v>0</v>
      </c>
    </row>
    <row r="31" spans="1:11" x14ac:dyDescent="0.25">
      <c r="A31" t="s">
        <v>316</v>
      </c>
      <c r="B31" s="55" t="s">
        <v>287</v>
      </c>
      <c r="C31" s="53" t="s">
        <v>314</v>
      </c>
      <c r="D31" s="112">
        <v>550.61762236783818</v>
      </c>
      <c r="E31" s="112">
        <v>565.80834285536628</v>
      </c>
      <c r="F31" s="112">
        <v>565.80834285536628</v>
      </c>
      <c r="G31" s="112">
        <v>566.36442957193617</v>
      </c>
      <c r="H31" s="112">
        <v>566.36442957193617</v>
      </c>
      <c r="I31" s="112">
        <v>566.36442957193617</v>
      </c>
      <c r="J31" s="112">
        <v>566.36442957193617</v>
      </c>
      <c r="K31" s="112">
        <v>566.36442957193617</v>
      </c>
    </row>
    <row r="32" spans="1:11" x14ac:dyDescent="0.25">
      <c r="A32" t="s">
        <v>317</v>
      </c>
      <c r="B32" s="55" t="s">
        <v>289</v>
      </c>
      <c r="C32" s="53" t="s">
        <v>314</v>
      </c>
      <c r="D32" s="110">
        <v>0</v>
      </c>
      <c r="E32" s="110">
        <v>0</v>
      </c>
      <c r="F32" s="110">
        <v>0</v>
      </c>
      <c r="G32" s="110">
        <v>0</v>
      </c>
      <c r="H32" s="110">
        <v>0</v>
      </c>
      <c r="I32" s="110">
        <v>0</v>
      </c>
      <c r="J32" s="110">
        <v>0</v>
      </c>
      <c r="K32" s="110">
        <v>0</v>
      </c>
    </row>
    <row r="33" spans="1:11" x14ac:dyDescent="0.25">
      <c r="A33" t="s">
        <v>318</v>
      </c>
      <c r="B33" s="55" t="s">
        <v>291</v>
      </c>
      <c r="C33" s="53" t="s">
        <v>314</v>
      </c>
      <c r="D33" s="112">
        <v>108.19640675818196</v>
      </c>
      <c r="E33" s="112">
        <v>109.81448276120169</v>
      </c>
      <c r="F33" s="112">
        <v>111.8637154348595</v>
      </c>
      <c r="G33" s="112">
        <v>114.14298626769502</v>
      </c>
      <c r="H33" s="112">
        <v>114.14298626769502</v>
      </c>
      <c r="I33" s="112">
        <v>114.14298626769502</v>
      </c>
      <c r="J33" s="112">
        <v>114.14298626769502</v>
      </c>
      <c r="K33" s="112">
        <v>114.14298626769502</v>
      </c>
    </row>
    <row r="34" spans="1:11" x14ac:dyDescent="0.25">
      <c r="A34" t="s">
        <v>319</v>
      </c>
      <c r="B34" s="55" t="s">
        <v>293</v>
      </c>
      <c r="C34" s="53" t="s">
        <v>314</v>
      </c>
      <c r="D34" s="112">
        <v>105.85907222548444</v>
      </c>
      <c r="E34" s="112">
        <v>105.85907222548444</v>
      </c>
      <c r="F34" s="112">
        <v>105.85907222548444</v>
      </c>
      <c r="G34" s="112">
        <v>105.85907222548444</v>
      </c>
      <c r="H34" s="112">
        <v>105.85907222548444</v>
      </c>
      <c r="I34" s="112">
        <v>105.85907222548444</v>
      </c>
      <c r="J34" s="112">
        <v>105.85907222548444</v>
      </c>
      <c r="K34" s="112">
        <v>105.85907222548444</v>
      </c>
    </row>
    <row r="35" spans="1:11" x14ac:dyDescent="0.25">
      <c r="A35" t="s">
        <v>320</v>
      </c>
      <c r="B35" s="55" t="s">
        <v>295</v>
      </c>
      <c r="C35" s="53" t="s">
        <v>314</v>
      </c>
      <c r="D35" s="107">
        <v>0</v>
      </c>
      <c r="E35" s="107">
        <v>0</v>
      </c>
      <c r="F35" s="107">
        <v>0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</row>
    <row r="36" spans="1:11" ht="15" customHeight="1" x14ac:dyDescent="0.25">
      <c r="A36" s="109" t="s">
        <v>321</v>
      </c>
      <c r="B36" s="144" t="s">
        <v>297</v>
      </c>
      <c r="C36" s="145"/>
      <c r="D36" s="145"/>
      <c r="E36" s="145"/>
      <c r="F36" s="145"/>
      <c r="G36" s="145"/>
      <c r="H36" s="145"/>
      <c r="I36" s="145"/>
      <c r="J36" s="145"/>
      <c r="K36" s="146"/>
    </row>
    <row r="37" spans="1:11" x14ac:dyDescent="0.25">
      <c r="B37" s="55"/>
      <c r="C37" s="53"/>
    </row>
    <row r="38" spans="1:11" x14ac:dyDescent="0.25">
      <c r="B38" s="63" t="s">
        <v>322</v>
      </c>
      <c r="C38" s="53"/>
    </row>
    <row r="39" spans="1:11" x14ac:dyDescent="0.25">
      <c r="A39" t="s">
        <v>323</v>
      </c>
      <c r="B39" s="55" t="s">
        <v>282</v>
      </c>
      <c r="C39" s="53" t="s">
        <v>314</v>
      </c>
      <c r="D39" s="107">
        <v>0</v>
      </c>
      <c r="E39" s="107">
        <v>0</v>
      </c>
      <c r="F39" s="107">
        <v>0</v>
      </c>
      <c r="G39" s="107">
        <v>0</v>
      </c>
      <c r="H39" s="107">
        <v>0</v>
      </c>
      <c r="I39" s="107">
        <v>0</v>
      </c>
      <c r="J39" s="107">
        <v>0</v>
      </c>
      <c r="K39" s="107">
        <v>0</v>
      </c>
    </row>
    <row r="40" spans="1:11" x14ac:dyDescent="0.25">
      <c r="A40" t="s">
        <v>324</v>
      </c>
      <c r="B40" s="55" t="s">
        <v>285</v>
      </c>
      <c r="C40" s="53" t="s">
        <v>314</v>
      </c>
      <c r="D40" s="107">
        <v>0</v>
      </c>
      <c r="E40" s="107">
        <v>0</v>
      </c>
      <c r="F40" s="107">
        <v>0</v>
      </c>
      <c r="G40" s="107">
        <v>0</v>
      </c>
      <c r="H40" s="107">
        <v>0</v>
      </c>
      <c r="I40" s="107">
        <v>0</v>
      </c>
      <c r="J40" s="107">
        <v>0</v>
      </c>
      <c r="K40" s="107">
        <v>0</v>
      </c>
    </row>
    <row r="41" spans="1:11" x14ac:dyDescent="0.25">
      <c r="A41" t="s">
        <v>325</v>
      </c>
      <c r="B41" s="55" t="s">
        <v>287</v>
      </c>
      <c r="C41" s="53" t="s">
        <v>314</v>
      </c>
      <c r="D41" s="112">
        <v>450</v>
      </c>
      <c r="E41" s="112">
        <v>450</v>
      </c>
      <c r="F41" s="112">
        <v>450</v>
      </c>
      <c r="G41" s="112">
        <v>450</v>
      </c>
      <c r="H41" s="112">
        <v>450</v>
      </c>
      <c r="I41" s="112">
        <v>450</v>
      </c>
      <c r="J41" s="112">
        <v>597.03196347031962</v>
      </c>
      <c r="K41" s="112">
        <v>597.03196347031962</v>
      </c>
    </row>
    <row r="42" spans="1:11" x14ac:dyDescent="0.25">
      <c r="A42" t="s">
        <v>326</v>
      </c>
      <c r="B42" s="55" t="s">
        <v>289</v>
      </c>
      <c r="C42" s="53" t="s">
        <v>314</v>
      </c>
      <c r="D42" s="107">
        <v>0</v>
      </c>
      <c r="E42" s="107">
        <v>0</v>
      </c>
      <c r="F42" s="107">
        <v>0</v>
      </c>
      <c r="G42" s="107">
        <v>0</v>
      </c>
      <c r="H42" s="107">
        <v>0</v>
      </c>
      <c r="I42" s="107">
        <v>0</v>
      </c>
      <c r="J42" s="107">
        <v>0</v>
      </c>
      <c r="K42" s="107">
        <v>0</v>
      </c>
    </row>
    <row r="43" spans="1:11" x14ac:dyDescent="0.25">
      <c r="A43" t="s">
        <v>327</v>
      </c>
      <c r="B43" s="55" t="s">
        <v>291</v>
      </c>
      <c r="C43" s="53" t="s">
        <v>314</v>
      </c>
      <c r="D43" s="107">
        <v>0</v>
      </c>
      <c r="E43" s="107">
        <v>0</v>
      </c>
      <c r="F43" s="107">
        <v>0</v>
      </c>
      <c r="G43" s="107">
        <v>0</v>
      </c>
      <c r="H43" s="107">
        <v>0</v>
      </c>
      <c r="I43" s="107">
        <v>0</v>
      </c>
      <c r="J43" s="107">
        <v>0</v>
      </c>
      <c r="K43" s="107">
        <v>0</v>
      </c>
    </row>
    <row r="44" spans="1:11" x14ac:dyDescent="0.25">
      <c r="A44" t="s">
        <v>328</v>
      </c>
      <c r="B44" s="55" t="s">
        <v>293</v>
      </c>
      <c r="C44" s="53" t="s">
        <v>314</v>
      </c>
      <c r="D44" s="107">
        <v>0</v>
      </c>
      <c r="E44" s="107">
        <v>0</v>
      </c>
      <c r="F44" s="107">
        <v>0</v>
      </c>
      <c r="G44" s="107">
        <v>0</v>
      </c>
      <c r="H44" s="107">
        <v>0</v>
      </c>
      <c r="I44" s="107">
        <v>0</v>
      </c>
      <c r="J44" s="107">
        <v>0</v>
      </c>
      <c r="K44" s="107">
        <v>0</v>
      </c>
    </row>
    <row r="45" spans="1:11" x14ac:dyDescent="0.25">
      <c r="A45" t="s">
        <v>329</v>
      </c>
      <c r="B45" s="55" t="s">
        <v>295</v>
      </c>
      <c r="C45" s="53" t="s">
        <v>314</v>
      </c>
      <c r="D45" s="107">
        <v>0</v>
      </c>
      <c r="E45" s="107">
        <v>0</v>
      </c>
      <c r="F45" s="107">
        <v>0</v>
      </c>
      <c r="G45" s="107">
        <v>0</v>
      </c>
      <c r="H45" s="107">
        <v>0</v>
      </c>
      <c r="I45" s="107">
        <v>0</v>
      </c>
      <c r="J45" s="107">
        <v>0</v>
      </c>
      <c r="K45" s="107">
        <v>0</v>
      </c>
    </row>
    <row r="46" spans="1:11" ht="15" customHeight="1" x14ac:dyDescent="0.25">
      <c r="A46" s="109" t="s">
        <v>330</v>
      </c>
      <c r="B46" s="144" t="s">
        <v>297</v>
      </c>
      <c r="C46" s="145"/>
      <c r="D46" s="145"/>
      <c r="E46" s="145"/>
      <c r="F46" s="145"/>
      <c r="G46" s="145"/>
      <c r="H46" s="145"/>
      <c r="I46" s="145"/>
      <c r="J46" s="145"/>
      <c r="K46" s="146"/>
    </row>
    <row r="47" spans="1:11" x14ac:dyDescent="0.25">
      <c r="B47" s="55"/>
      <c r="C47" s="53"/>
    </row>
    <row r="48" spans="1:11" x14ac:dyDescent="0.25">
      <c r="B48" s="106" t="s">
        <v>331</v>
      </c>
      <c r="C48" s="53"/>
    </row>
    <row r="49" spans="1:12" x14ac:dyDescent="0.25">
      <c r="A49" t="s">
        <v>332</v>
      </c>
      <c r="B49" s="55" t="s">
        <v>333</v>
      </c>
      <c r="C49" s="53" t="s">
        <v>314</v>
      </c>
      <c r="D49" s="107">
        <f>3080+220</f>
        <v>3300</v>
      </c>
      <c r="E49" s="107">
        <f>3080+0</f>
        <v>3080</v>
      </c>
      <c r="F49" s="107">
        <f>3080+160</f>
        <v>3240</v>
      </c>
      <c r="G49" s="107">
        <f t="shared" ref="G49:I49" si="2">3080+160</f>
        <v>3240</v>
      </c>
      <c r="H49" s="107">
        <f t="shared" si="2"/>
        <v>3240</v>
      </c>
      <c r="I49" s="107">
        <f t="shared" si="2"/>
        <v>3240</v>
      </c>
      <c r="J49" s="107">
        <f>3240+160</f>
        <v>3400</v>
      </c>
      <c r="K49" s="107">
        <f>3240+200</f>
        <v>3440</v>
      </c>
      <c r="L49" t="s">
        <v>334</v>
      </c>
    </row>
    <row r="50" spans="1:12" x14ac:dyDescent="0.25">
      <c r="A50" t="s">
        <v>335</v>
      </c>
      <c r="B50" s="55" t="s">
        <v>336</v>
      </c>
      <c r="C50" s="53" t="s">
        <v>314</v>
      </c>
      <c r="D50" s="110">
        <f>5248+48.6</f>
        <v>5296.6</v>
      </c>
      <c r="E50" s="110">
        <f>5190+40</f>
        <v>5230</v>
      </c>
      <c r="F50" s="110">
        <f>5415+62.6</f>
        <v>5477.6</v>
      </c>
      <c r="G50" s="110">
        <f>5465+332.6</f>
        <v>5797.6</v>
      </c>
      <c r="H50" s="110">
        <f>5560+302.6</f>
        <v>5862.6</v>
      </c>
      <c r="I50" s="110">
        <f>5960+302.6</f>
        <v>6262.6</v>
      </c>
      <c r="J50" s="110">
        <f>6585+302.6</f>
        <v>6887.6</v>
      </c>
      <c r="K50" s="110">
        <f>6845+517.6</f>
        <v>7362.6</v>
      </c>
      <c r="L50" t="s">
        <v>334</v>
      </c>
    </row>
    <row r="51" spans="1:12" x14ac:dyDescent="0.25">
      <c r="A51" t="s">
        <v>337</v>
      </c>
      <c r="B51" s="55" t="s">
        <v>338</v>
      </c>
      <c r="C51" s="53" t="s">
        <v>314</v>
      </c>
      <c r="D51" s="112">
        <v>601</v>
      </c>
      <c r="E51" s="112">
        <v>746</v>
      </c>
      <c r="F51" s="112">
        <v>871</v>
      </c>
      <c r="G51" s="112">
        <v>871</v>
      </c>
      <c r="H51" s="112">
        <v>871</v>
      </c>
      <c r="I51" s="112">
        <v>871</v>
      </c>
      <c r="J51" s="112">
        <v>891</v>
      </c>
      <c r="K51" s="112">
        <v>891</v>
      </c>
    </row>
    <row r="52" spans="1:12" x14ac:dyDescent="0.25">
      <c r="A52" t="s">
        <v>339</v>
      </c>
      <c r="B52" s="55" t="s">
        <v>340</v>
      </c>
      <c r="C52" s="53" t="s">
        <v>314</v>
      </c>
      <c r="D52" s="110">
        <v>4933.5</v>
      </c>
      <c r="E52" s="110">
        <v>4933.5</v>
      </c>
      <c r="F52" s="110">
        <v>5038.5</v>
      </c>
      <c r="G52" s="110">
        <v>5181.5</v>
      </c>
      <c r="H52" s="110">
        <v>5181.5</v>
      </c>
      <c r="I52" s="110">
        <v>5541.5</v>
      </c>
      <c r="J52" s="110">
        <v>5541.5</v>
      </c>
      <c r="K52" s="110">
        <v>5541.5</v>
      </c>
    </row>
    <row r="53" spans="1:12" x14ac:dyDescent="0.25">
      <c r="A53" t="s">
        <v>341</v>
      </c>
      <c r="B53" s="54" t="s">
        <v>342</v>
      </c>
      <c r="C53" s="53" t="s">
        <v>314</v>
      </c>
      <c r="D53" s="113">
        <v>680</v>
      </c>
      <c r="E53" s="113">
        <v>680</v>
      </c>
      <c r="F53" s="113">
        <v>680</v>
      </c>
      <c r="G53" s="113">
        <v>680</v>
      </c>
      <c r="H53" s="113">
        <v>680</v>
      </c>
      <c r="I53" s="113">
        <v>680</v>
      </c>
      <c r="J53" s="113">
        <v>680</v>
      </c>
      <c r="K53" s="113">
        <v>680</v>
      </c>
    </row>
    <row r="54" spans="1:12" ht="15" customHeight="1" x14ac:dyDescent="0.25">
      <c r="A54" s="109" t="s">
        <v>343</v>
      </c>
      <c r="B54" s="144" t="s">
        <v>297</v>
      </c>
      <c r="C54" s="145"/>
      <c r="D54" s="145"/>
      <c r="E54" s="145"/>
      <c r="F54" s="145"/>
      <c r="G54" s="145"/>
      <c r="H54" s="145"/>
      <c r="I54" s="145"/>
      <c r="J54" s="145"/>
      <c r="K54" s="146"/>
    </row>
    <row r="55" spans="1:12" x14ac:dyDescent="0.25">
      <c r="B55" s="76"/>
      <c r="C55" s="76"/>
    </row>
    <row r="56" spans="1:12" x14ac:dyDescent="0.25">
      <c r="B56" s="106" t="s">
        <v>344</v>
      </c>
      <c r="C56" s="54"/>
    </row>
    <row r="57" spans="1:12" x14ac:dyDescent="0.25">
      <c r="A57" t="s">
        <v>345</v>
      </c>
      <c r="B57" s="114" t="s">
        <v>346</v>
      </c>
      <c r="C57" s="115" t="s">
        <v>314</v>
      </c>
      <c r="D57" s="112">
        <v>268.60000000000002</v>
      </c>
      <c r="E57" s="112">
        <v>40</v>
      </c>
      <c r="F57" s="112">
        <v>222.6</v>
      </c>
      <c r="G57" s="112">
        <v>492.6</v>
      </c>
      <c r="H57" s="112">
        <v>462.6</v>
      </c>
      <c r="I57" s="112">
        <v>462.6</v>
      </c>
      <c r="J57" s="112">
        <v>462.6</v>
      </c>
      <c r="K57" s="112">
        <v>717.6</v>
      </c>
    </row>
    <row r="58" spans="1:12" x14ac:dyDescent="0.25">
      <c r="B58" s="116"/>
    </row>
    <row r="59" spans="1:12" x14ac:dyDescent="0.25">
      <c r="B59" s="116"/>
    </row>
    <row r="60" spans="1:12" x14ac:dyDescent="0.25">
      <c r="B60" s="116"/>
    </row>
    <row r="61" spans="1:12" x14ac:dyDescent="0.25">
      <c r="B61" s="116"/>
    </row>
    <row r="62" spans="1:12" x14ac:dyDescent="0.25">
      <c r="B62" s="116"/>
    </row>
    <row r="63" spans="1:12" x14ac:dyDescent="0.25">
      <c r="B63" s="95"/>
      <c r="D63" s="117"/>
      <c r="E63" s="117"/>
      <c r="F63" s="117"/>
      <c r="G63" s="117"/>
      <c r="H63" s="117"/>
      <c r="I63" s="117"/>
      <c r="J63" s="117"/>
      <c r="K63" s="117"/>
    </row>
    <row r="64" spans="1:12" x14ac:dyDescent="0.25">
      <c r="B64" s="116"/>
    </row>
    <row r="65" spans="1:2" x14ac:dyDescent="0.25">
      <c r="B65" s="116"/>
    </row>
    <row r="66" spans="1:2" x14ac:dyDescent="0.25">
      <c r="B66" s="116"/>
    </row>
    <row r="67" spans="1:2" x14ac:dyDescent="0.25">
      <c r="A67" s="69"/>
      <c r="B67" s="118"/>
    </row>
    <row r="68" spans="1:2" x14ac:dyDescent="0.25">
      <c r="B68" s="68"/>
    </row>
    <row r="69" spans="1:2" x14ac:dyDescent="0.25">
      <c r="A69" s="69"/>
      <c r="B69" s="119"/>
    </row>
    <row r="70" spans="1:2" x14ac:dyDescent="0.25">
      <c r="B70" s="120"/>
    </row>
    <row r="71" spans="1:2" x14ac:dyDescent="0.25">
      <c r="B71" s="120"/>
    </row>
    <row r="72" spans="1:2" x14ac:dyDescent="0.25">
      <c r="B72" s="120"/>
    </row>
    <row r="73" spans="1:2" x14ac:dyDescent="0.25">
      <c r="B73" s="120"/>
    </row>
    <row r="74" spans="1:2" x14ac:dyDescent="0.25">
      <c r="B74" s="120"/>
    </row>
    <row r="75" spans="1:2" x14ac:dyDescent="0.25">
      <c r="B75" s="121"/>
    </row>
    <row r="76" spans="1:2" x14ac:dyDescent="0.25">
      <c r="B76" s="120"/>
    </row>
    <row r="77" spans="1:2" x14ac:dyDescent="0.25">
      <c r="B77" s="120"/>
    </row>
    <row r="78" spans="1:2" x14ac:dyDescent="0.25">
      <c r="B78" s="120"/>
    </row>
    <row r="79" spans="1:2" x14ac:dyDescent="0.25">
      <c r="B79" s="120"/>
    </row>
    <row r="80" spans="1:2" x14ac:dyDescent="0.25">
      <c r="B80" s="119"/>
    </row>
    <row r="81" spans="2:2" x14ac:dyDescent="0.25">
      <c r="B81" s="120"/>
    </row>
    <row r="82" spans="2:2" x14ac:dyDescent="0.25">
      <c r="B82" s="120"/>
    </row>
    <row r="83" spans="2:2" x14ac:dyDescent="0.25">
      <c r="B83" s="122"/>
    </row>
  </sheetData>
  <mergeCells count="5">
    <mergeCell ref="B14:K14"/>
    <mergeCell ref="B25:K25"/>
    <mergeCell ref="B36:K36"/>
    <mergeCell ref="B46:K46"/>
    <mergeCell ref="B54:K5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workbookViewId="0">
      <selection activeCell="K36" sqref="A1:K36"/>
    </sheetView>
  </sheetViews>
  <sheetFormatPr defaultRowHeight="15" x14ac:dyDescent="0.25"/>
  <cols>
    <col min="1" max="1" width="16.140625" customWidth="1"/>
    <col min="2" max="2" width="55.85546875" bestFit="1" customWidth="1"/>
    <col min="3" max="3" width="14.140625" customWidth="1"/>
    <col min="11" max="11" width="8.7109375" customWidth="1"/>
    <col min="12" max="12" width="18.140625" hidden="1" customWidth="1"/>
  </cols>
  <sheetData>
    <row r="1" spans="1:12" ht="15.75" x14ac:dyDescent="0.25">
      <c r="B1" s="47" t="s">
        <v>413</v>
      </c>
    </row>
    <row r="2" spans="1:12" x14ac:dyDescent="0.25">
      <c r="B2" s="48"/>
    </row>
    <row r="3" spans="1:12" ht="27.75" customHeight="1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</row>
    <row r="4" spans="1:12" x14ac:dyDescent="0.25">
      <c r="A4" s="48" t="s">
        <v>16</v>
      </c>
      <c r="B4" s="48" t="s">
        <v>17</v>
      </c>
      <c r="C4" s="48" t="s">
        <v>18</v>
      </c>
    </row>
    <row r="5" spans="1:12" ht="15.75" x14ac:dyDescent="0.25">
      <c r="B5" s="130" t="s">
        <v>414</v>
      </c>
      <c r="C5" s="53"/>
    </row>
    <row r="6" spans="1:12" x14ac:dyDescent="0.25">
      <c r="B6" s="123" t="s">
        <v>415</v>
      </c>
      <c r="C6" s="53"/>
    </row>
    <row r="7" spans="1:12" x14ac:dyDescent="0.25">
      <c r="A7" t="s">
        <v>416</v>
      </c>
      <c r="B7" s="55" t="s">
        <v>417</v>
      </c>
      <c r="C7" s="53" t="s">
        <v>418</v>
      </c>
      <c r="D7" s="107">
        <v>41.1</v>
      </c>
      <c r="E7" s="107">
        <v>26.2</v>
      </c>
      <c r="F7" s="107">
        <v>26.9</v>
      </c>
      <c r="G7" s="107">
        <v>20.399999999999999</v>
      </c>
      <c r="H7" s="107">
        <v>41.7</v>
      </c>
      <c r="I7" s="107">
        <v>25.7</v>
      </c>
      <c r="J7" s="107">
        <v>43.6</v>
      </c>
      <c r="K7" s="107">
        <v>29.7</v>
      </c>
    </row>
    <row r="8" spans="1:12" x14ac:dyDescent="0.25">
      <c r="A8" t="s">
        <v>419</v>
      </c>
      <c r="B8" s="55" t="s">
        <v>420</v>
      </c>
      <c r="C8" s="53" t="s">
        <v>421</v>
      </c>
      <c r="D8" s="107">
        <v>44</v>
      </c>
      <c r="E8" s="107">
        <v>28</v>
      </c>
      <c r="F8" s="107">
        <v>29</v>
      </c>
      <c r="G8" s="107">
        <v>22</v>
      </c>
      <c r="H8" s="107">
        <v>45</v>
      </c>
      <c r="I8" s="107">
        <v>28</v>
      </c>
      <c r="J8" s="107">
        <v>48</v>
      </c>
      <c r="K8" s="107">
        <v>33</v>
      </c>
    </row>
    <row r="9" spans="1:12" x14ac:dyDescent="0.25">
      <c r="A9" t="s">
        <v>422</v>
      </c>
      <c r="B9" s="55" t="s">
        <v>423</v>
      </c>
      <c r="C9" s="53" t="s">
        <v>421</v>
      </c>
      <c r="D9" s="107">
        <v>107</v>
      </c>
      <c r="E9" s="107">
        <v>107</v>
      </c>
      <c r="F9" s="107">
        <v>108</v>
      </c>
      <c r="G9" s="107">
        <v>108</v>
      </c>
      <c r="H9" s="107">
        <v>108</v>
      </c>
      <c r="I9" s="107">
        <v>109</v>
      </c>
      <c r="J9" s="107">
        <v>110</v>
      </c>
      <c r="K9" s="107">
        <v>111</v>
      </c>
    </row>
    <row r="10" spans="1:12" x14ac:dyDescent="0.25">
      <c r="A10" t="s">
        <v>424</v>
      </c>
      <c r="B10" s="55" t="s">
        <v>425</v>
      </c>
      <c r="C10" s="53" t="s">
        <v>418</v>
      </c>
      <c r="D10" s="107">
        <v>20</v>
      </c>
      <c r="E10" s="107">
        <v>14.5</v>
      </c>
      <c r="F10" s="107">
        <v>15.1</v>
      </c>
      <c r="G10" s="107">
        <v>11.6</v>
      </c>
      <c r="H10" s="107">
        <v>17.2</v>
      </c>
      <c r="I10" s="107">
        <v>8.6</v>
      </c>
      <c r="J10" s="107">
        <v>11.2</v>
      </c>
      <c r="K10" s="107">
        <v>11.1</v>
      </c>
    </row>
    <row r="11" spans="1:12" x14ac:dyDescent="0.25">
      <c r="A11" t="s">
        <v>426</v>
      </c>
      <c r="B11" s="55" t="s">
        <v>427</v>
      </c>
      <c r="C11" s="53" t="s">
        <v>421</v>
      </c>
      <c r="D11" s="107">
        <v>25</v>
      </c>
      <c r="E11" s="107">
        <v>18</v>
      </c>
      <c r="F11" s="107">
        <v>19</v>
      </c>
      <c r="G11" s="107">
        <v>15</v>
      </c>
      <c r="H11" s="107">
        <v>23</v>
      </c>
      <c r="I11" s="107">
        <v>12</v>
      </c>
      <c r="J11" s="107">
        <f t="shared" ref="J11" si="0">SUM(K11:L11)</f>
        <v>16</v>
      </c>
      <c r="K11" s="107">
        <v>16</v>
      </c>
    </row>
    <row r="12" spans="1:12" x14ac:dyDescent="0.25">
      <c r="A12" t="s">
        <v>428</v>
      </c>
      <c r="B12" s="55" t="s">
        <v>429</v>
      </c>
      <c r="C12" s="53" t="s">
        <v>421</v>
      </c>
      <c r="D12" s="107">
        <v>125</v>
      </c>
      <c r="E12" s="107">
        <v>124</v>
      </c>
      <c r="F12" s="107">
        <v>126</v>
      </c>
      <c r="G12" s="107">
        <v>129</v>
      </c>
      <c r="H12" s="107">
        <v>134</v>
      </c>
      <c r="I12" s="107">
        <v>139</v>
      </c>
      <c r="J12" s="107">
        <v>143</v>
      </c>
      <c r="K12" s="107">
        <v>144</v>
      </c>
    </row>
    <row r="13" spans="1:12" x14ac:dyDescent="0.25">
      <c r="A13" t="s">
        <v>430</v>
      </c>
      <c r="B13" s="55" t="s">
        <v>431</v>
      </c>
      <c r="C13" s="53" t="s">
        <v>418</v>
      </c>
      <c r="D13" s="107">
        <v>50</v>
      </c>
      <c r="E13" s="107">
        <v>23.1</v>
      </c>
      <c r="F13" s="107">
        <v>42.3</v>
      </c>
      <c r="G13" s="107">
        <v>30.8</v>
      </c>
      <c r="H13" s="107">
        <v>25.9</v>
      </c>
      <c r="I13" s="107">
        <v>46.2</v>
      </c>
      <c r="J13" s="107">
        <v>28.6</v>
      </c>
      <c r="K13" s="107">
        <v>30.3</v>
      </c>
    </row>
    <row r="14" spans="1:12" x14ac:dyDescent="0.25">
      <c r="A14" t="s">
        <v>432</v>
      </c>
      <c r="B14" s="55" t="s">
        <v>433</v>
      </c>
      <c r="C14" s="53" t="s">
        <v>421</v>
      </c>
      <c r="D14" s="107">
        <v>13</v>
      </c>
      <c r="E14" s="107">
        <v>6</v>
      </c>
      <c r="F14" s="107">
        <v>11</v>
      </c>
      <c r="G14" s="107">
        <v>8</v>
      </c>
      <c r="H14" s="107">
        <v>7</v>
      </c>
      <c r="I14" s="107">
        <v>12</v>
      </c>
      <c r="J14" s="107">
        <v>8</v>
      </c>
      <c r="K14" s="107">
        <v>10</v>
      </c>
    </row>
    <row r="15" spans="1:12" x14ac:dyDescent="0.25">
      <c r="A15" t="s">
        <v>434</v>
      </c>
      <c r="B15" s="55" t="s">
        <v>435</v>
      </c>
      <c r="C15" s="53" t="s">
        <v>421</v>
      </c>
      <c r="D15" s="107">
        <v>26</v>
      </c>
      <c r="E15" s="107">
        <v>26</v>
      </c>
      <c r="F15" s="107">
        <v>26</v>
      </c>
      <c r="G15" s="107">
        <v>26</v>
      </c>
      <c r="H15" s="107">
        <v>27</v>
      </c>
      <c r="I15" s="107">
        <v>26</v>
      </c>
      <c r="J15" s="107">
        <v>28</v>
      </c>
      <c r="K15" s="107">
        <v>33</v>
      </c>
    </row>
    <row r="16" spans="1:12" x14ac:dyDescent="0.25">
      <c r="A16" t="s">
        <v>436</v>
      </c>
      <c r="B16" s="55" t="s">
        <v>437</v>
      </c>
      <c r="C16" s="53" t="s">
        <v>418</v>
      </c>
      <c r="D16" s="107">
        <v>14</v>
      </c>
      <c r="E16" s="107">
        <v>14</v>
      </c>
      <c r="F16" s="107">
        <v>15.7</v>
      </c>
      <c r="G16" s="107">
        <v>13</v>
      </c>
      <c r="H16" s="107">
        <v>25.9</v>
      </c>
      <c r="I16" s="107">
        <v>20.2</v>
      </c>
      <c r="J16" s="107">
        <v>9.1</v>
      </c>
      <c r="K16" s="107">
        <v>14.4</v>
      </c>
    </row>
    <row r="17" spans="1:11" x14ac:dyDescent="0.25">
      <c r="A17" t="s">
        <v>438</v>
      </c>
      <c r="B17" s="55" t="s">
        <v>439</v>
      </c>
      <c r="C17" s="53" t="s">
        <v>421</v>
      </c>
      <c r="D17" s="107">
        <v>15</v>
      </c>
      <c r="E17" s="107">
        <v>15</v>
      </c>
      <c r="F17" s="107">
        <v>17</v>
      </c>
      <c r="G17" s="107">
        <v>14</v>
      </c>
      <c r="H17" s="107">
        <v>28</v>
      </c>
      <c r="I17" s="107">
        <v>22</v>
      </c>
      <c r="J17" s="107">
        <v>10</v>
      </c>
      <c r="K17" s="107">
        <v>16</v>
      </c>
    </row>
    <row r="18" spans="1:11" x14ac:dyDescent="0.25">
      <c r="A18" t="s">
        <v>440</v>
      </c>
      <c r="B18" s="55" t="s">
        <v>441</v>
      </c>
      <c r="C18" s="53" t="s">
        <v>418</v>
      </c>
      <c r="D18" s="107">
        <v>8</v>
      </c>
      <c r="E18" s="107">
        <v>5.6</v>
      </c>
      <c r="F18" s="107">
        <v>4</v>
      </c>
      <c r="G18" s="107">
        <v>7.8</v>
      </c>
      <c r="H18" s="107">
        <v>9.6999999999999993</v>
      </c>
      <c r="I18" s="107">
        <v>2.2000000000000002</v>
      </c>
      <c r="J18" s="107">
        <v>8.4</v>
      </c>
      <c r="K18" s="107">
        <v>0.7</v>
      </c>
    </row>
    <row r="19" spans="1:11" x14ac:dyDescent="0.25">
      <c r="A19" t="s">
        <v>442</v>
      </c>
      <c r="B19" s="55" t="s">
        <v>443</v>
      </c>
      <c r="C19" s="53" t="s">
        <v>421</v>
      </c>
      <c r="D19" s="107">
        <v>10</v>
      </c>
      <c r="E19" s="107">
        <v>7</v>
      </c>
      <c r="F19" s="107">
        <v>5</v>
      </c>
      <c r="G19" s="107">
        <v>10</v>
      </c>
      <c r="H19" s="107">
        <v>13</v>
      </c>
      <c r="I19" s="107">
        <v>3</v>
      </c>
      <c r="J19" s="107">
        <v>12</v>
      </c>
      <c r="K19" s="107">
        <v>1</v>
      </c>
    </row>
    <row r="20" spans="1:11" x14ac:dyDescent="0.25">
      <c r="A20" t="s">
        <v>444</v>
      </c>
      <c r="B20" s="55" t="s">
        <v>445</v>
      </c>
      <c r="C20" s="53" t="s">
        <v>418</v>
      </c>
      <c r="D20" s="107">
        <v>11.5</v>
      </c>
      <c r="E20" s="107">
        <v>26.9</v>
      </c>
      <c r="F20" s="107">
        <v>88.5</v>
      </c>
      <c r="G20" s="107">
        <v>7.7</v>
      </c>
      <c r="H20" s="107">
        <v>114.8</v>
      </c>
      <c r="I20" s="107">
        <v>23.1</v>
      </c>
      <c r="J20" s="107">
        <v>10.7</v>
      </c>
      <c r="K20" s="107">
        <v>36.4</v>
      </c>
    </row>
    <row r="21" spans="1:11" x14ac:dyDescent="0.25">
      <c r="A21" t="s">
        <v>446</v>
      </c>
      <c r="B21" s="55" t="s">
        <v>447</v>
      </c>
      <c r="C21" s="53" t="s">
        <v>421</v>
      </c>
      <c r="D21" s="107">
        <v>3</v>
      </c>
      <c r="E21" s="107">
        <v>7</v>
      </c>
      <c r="F21" s="107">
        <v>23</v>
      </c>
      <c r="G21" s="107">
        <v>2</v>
      </c>
      <c r="H21" s="107">
        <v>31</v>
      </c>
      <c r="I21" s="107">
        <v>6</v>
      </c>
      <c r="J21" s="107">
        <v>3</v>
      </c>
      <c r="K21" s="107">
        <v>12</v>
      </c>
    </row>
    <row r="22" spans="1:11" ht="30" x14ac:dyDescent="0.25">
      <c r="B22" s="123" t="s">
        <v>448</v>
      </c>
      <c r="C22" s="53"/>
    </row>
    <row r="23" spans="1:11" ht="30" x14ac:dyDescent="0.25">
      <c r="A23" t="s">
        <v>449</v>
      </c>
      <c r="B23" s="131" t="s">
        <v>2489</v>
      </c>
      <c r="C23" s="53" t="s">
        <v>421</v>
      </c>
      <c r="D23" s="107">
        <v>4</v>
      </c>
      <c r="E23" s="107">
        <v>1</v>
      </c>
      <c r="F23" s="107">
        <v>4</v>
      </c>
      <c r="G23" s="107">
        <v>4</v>
      </c>
      <c r="H23" s="107">
        <v>12</v>
      </c>
      <c r="I23" s="107">
        <v>7</v>
      </c>
      <c r="J23" s="107">
        <v>7</v>
      </c>
      <c r="K23" s="107">
        <v>5</v>
      </c>
    </row>
    <row r="24" spans="1:11" ht="30" x14ac:dyDescent="0.25">
      <c r="A24" t="s">
        <v>450</v>
      </c>
      <c r="B24" s="131" t="s">
        <v>2490</v>
      </c>
      <c r="C24" s="53" t="s">
        <v>421</v>
      </c>
      <c r="D24" s="107">
        <v>0</v>
      </c>
      <c r="E24" s="107">
        <v>0</v>
      </c>
      <c r="F24" s="107">
        <v>1</v>
      </c>
      <c r="G24" s="107">
        <v>2</v>
      </c>
      <c r="H24" s="107">
        <v>6</v>
      </c>
      <c r="I24" s="107">
        <v>1</v>
      </c>
      <c r="J24" s="107">
        <v>5</v>
      </c>
      <c r="K24" s="107">
        <v>4</v>
      </c>
    </row>
    <row r="25" spans="1:11" x14ac:dyDescent="0.25">
      <c r="B25" s="123" t="s">
        <v>451</v>
      </c>
      <c r="C25" s="53"/>
    </row>
    <row r="26" spans="1:11" x14ac:dyDescent="0.25">
      <c r="A26" t="s">
        <v>452</v>
      </c>
      <c r="B26" s="55" t="s">
        <v>453</v>
      </c>
      <c r="C26" s="53" t="s">
        <v>454</v>
      </c>
      <c r="D26" s="107">
        <v>88.46</v>
      </c>
      <c r="E26" s="107">
        <v>269.94</v>
      </c>
      <c r="F26" s="107">
        <v>200.2</v>
      </c>
      <c r="G26" s="107">
        <v>161.27000000000001</v>
      </c>
      <c r="H26" s="107">
        <v>126.85</v>
      </c>
      <c r="I26" s="107">
        <v>242.28</v>
      </c>
      <c r="J26" s="107">
        <v>124.76</v>
      </c>
      <c r="K26" s="107">
        <v>154.16999999999999</v>
      </c>
    </row>
    <row r="27" spans="1:11" ht="30" x14ac:dyDescent="0.25">
      <c r="B27" s="123" t="s">
        <v>455</v>
      </c>
      <c r="C27" s="53"/>
    </row>
    <row r="28" spans="1:11" x14ac:dyDescent="0.25">
      <c r="A28" t="s">
        <v>456</v>
      </c>
      <c r="B28" s="55" t="s">
        <v>457</v>
      </c>
      <c r="C28" s="53" t="s">
        <v>421</v>
      </c>
      <c r="D28" s="107">
        <v>38</v>
      </c>
      <c r="E28" s="107">
        <v>26</v>
      </c>
      <c r="F28" s="107">
        <v>24</v>
      </c>
      <c r="G28" s="107">
        <v>24</v>
      </c>
      <c r="H28" s="107">
        <v>49</v>
      </c>
      <c r="I28" s="107">
        <v>24</v>
      </c>
      <c r="J28" s="107">
        <v>37</v>
      </c>
      <c r="K28" s="107">
        <v>24</v>
      </c>
    </row>
    <row r="29" spans="1:11" ht="30" x14ac:dyDescent="0.25">
      <c r="A29" t="s">
        <v>458</v>
      </c>
      <c r="B29" s="55" t="s">
        <v>459</v>
      </c>
      <c r="C29" s="53" t="s">
        <v>421</v>
      </c>
      <c r="D29" s="107">
        <v>4</v>
      </c>
      <c r="E29" s="107">
        <v>2</v>
      </c>
      <c r="F29" s="107">
        <v>13</v>
      </c>
      <c r="G29" s="107">
        <v>2</v>
      </c>
      <c r="H29" s="107">
        <v>5</v>
      </c>
      <c r="I29" s="107">
        <v>5</v>
      </c>
      <c r="J29" s="107">
        <v>2</v>
      </c>
      <c r="K29" s="107">
        <v>2</v>
      </c>
    </row>
    <row r="30" spans="1:11" ht="30" x14ac:dyDescent="0.25">
      <c r="A30" t="s">
        <v>460</v>
      </c>
      <c r="B30" s="55" t="s">
        <v>461</v>
      </c>
      <c r="C30" s="53" t="s">
        <v>421</v>
      </c>
      <c r="D30" s="107">
        <v>0</v>
      </c>
      <c r="E30" s="107">
        <v>3</v>
      </c>
      <c r="F30" s="107">
        <v>7</v>
      </c>
      <c r="G30" s="107">
        <v>4</v>
      </c>
      <c r="H30" s="107">
        <v>7</v>
      </c>
      <c r="I30" s="107">
        <v>4</v>
      </c>
      <c r="J30" s="107">
        <v>2</v>
      </c>
      <c r="K30" s="107">
        <v>2</v>
      </c>
    </row>
    <row r="31" spans="1:11" x14ac:dyDescent="0.25">
      <c r="B31" s="55"/>
    </row>
    <row r="32" spans="1:11" ht="15.75" x14ac:dyDescent="0.25">
      <c r="B32" s="127" t="s">
        <v>462</v>
      </c>
      <c r="C32" s="53"/>
    </row>
    <row r="33" spans="1:11" ht="45" x14ac:dyDescent="0.25">
      <c r="A33" t="s">
        <v>463</v>
      </c>
      <c r="B33" s="55" t="s">
        <v>464</v>
      </c>
      <c r="C33" s="53" t="s">
        <v>465</v>
      </c>
      <c r="D33" s="107">
        <v>28385</v>
      </c>
      <c r="E33" s="107">
        <v>10935</v>
      </c>
      <c r="F33" s="107">
        <v>5548</v>
      </c>
      <c r="G33" s="107">
        <v>3719</v>
      </c>
      <c r="H33" s="107">
        <v>2259</v>
      </c>
      <c r="I33" s="107">
        <v>1772</v>
      </c>
      <c r="J33" s="107">
        <v>5325</v>
      </c>
      <c r="K33" s="107">
        <v>2927</v>
      </c>
    </row>
    <row r="34" spans="1:11" x14ac:dyDescent="0.25">
      <c r="B34" s="55"/>
      <c r="C34" s="53"/>
    </row>
    <row r="35" spans="1:11" ht="15.75" x14ac:dyDescent="0.25">
      <c r="B35" s="132" t="s">
        <v>466</v>
      </c>
      <c r="C35" s="133"/>
    </row>
    <row r="36" spans="1:11" x14ac:dyDescent="0.25">
      <c r="A36" t="s">
        <v>467</v>
      </c>
      <c r="B36" s="134" t="s">
        <v>468</v>
      </c>
      <c r="C36" s="133" t="s">
        <v>418</v>
      </c>
      <c r="D36" s="136">
        <v>2.2087029531604418E-2</v>
      </c>
      <c r="E36" s="136">
        <v>1.9882320592687793E-2</v>
      </c>
      <c r="F36" s="136">
        <v>1.7279666448638268E-2</v>
      </c>
      <c r="G36" s="136">
        <v>2.0667637814867669E-2</v>
      </c>
      <c r="H36" s="136">
        <v>2.1947120010146797E-2</v>
      </c>
      <c r="I36" s="136">
        <v>2.1495663976981674E-2</v>
      </c>
      <c r="J36" s="136">
        <v>2.1587262228868656E-2</v>
      </c>
      <c r="K36" s="136">
        <v>2.2917143790161666E-2</v>
      </c>
    </row>
    <row r="37" spans="1:11" x14ac:dyDescent="0.25">
      <c r="B37" s="135"/>
      <c r="C37" s="133"/>
    </row>
    <row r="38" spans="1:11" x14ac:dyDescent="0.25">
      <c r="B38" s="135"/>
    </row>
    <row r="39" spans="1:11" x14ac:dyDescent="0.25">
      <c r="B39" s="121"/>
    </row>
    <row r="40" spans="1:11" x14ac:dyDescent="0.25">
      <c r="B40" s="121"/>
    </row>
  </sheetData>
  <pageMargins left="0.70866141732283472" right="0.70866141732283472" top="0.74803149606299213" bottom="0.74803149606299213" header="0.31496062992125984" footer="0.31496062992125984"/>
  <pageSetup paperSize="9" scale="73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5"/>
  <sheetViews>
    <sheetView topLeftCell="A316" workbookViewId="0">
      <selection activeCell="B21" sqref="B21"/>
    </sheetView>
  </sheetViews>
  <sheetFormatPr defaultRowHeight="15" x14ac:dyDescent="0.25"/>
  <cols>
    <col min="1" max="1" width="14.42578125" customWidth="1"/>
    <col min="2" max="2" width="48.85546875" bestFit="1" customWidth="1"/>
    <col min="3" max="3" width="11.42578125" customWidth="1"/>
    <col min="4" max="4" width="9.85546875" customWidth="1"/>
    <col min="5" max="5" width="23.42578125" bestFit="1" customWidth="1"/>
    <col min="11" max="11" width="7.85546875" customWidth="1"/>
    <col min="12" max="12" width="21.28515625" hidden="1" customWidth="1"/>
  </cols>
  <sheetData>
    <row r="1" spans="1:14" ht="17.25" x14ac:dyDescent="0.3">
      <c r="B1" s="137" t="s">
        <v>469</v>
      </c>
    </row>
    <row r="3" spans="1:14" ht="30" x14ac:dyDescent="0.25">
      <c r="B3" s="48" t="s">
        <v>14</v>
      </c>
      <c r="D3" s="49">
        <v>2006</v>
      </c>
      <c r="E3" s="49">
        <v>2007</v>
      </c>
      <c r="F3" s="49">
        <v>2008</v>
      </c>
      <c r="G3" s="49">
        <v>2009</v>
      </c>
      <c r="H3" s="49">
        <v>2010</v>
      </c>
      <c r="I3" s="49">
        <v>2011</v>
      </c>
      <c r="J3" s="49">
        <v>2012</v>
      </c>
      <c r="K3" s="49">
        <v>2013</v>
      </c>
      <c r="L3" s="50" t="s">
        <v>15</v>
      </c>
      <c r="N3" s="138"/>
    </row>
    <row r="4" spans="1:14" x14ac:dyDescent="0.25">
      <c r="A4" s="48" t="s">
        <v>16</v>
      </c>
      <c r="B4" s="48" t="s">
        <v>17</v>
      </c>
      <c r="C4" s="48" t="s">
        <v>18</v>
      </c>
    </row>
    <row r="5" spans="1:14" ht="15.75" x14ac:dyDescent="0.25">
      <c r="A5" t="s">
        <v>470</v>
      </c>
      <c r="B5" s="52" t="s">
        <v>471</v>
      </c>
      <c r="C5" s="76"/>
    </row>
    <row r="6" spans="1:14" ht="30" x14ac:dyDescent="0.25">
      <c r="A6" t="s">
        <v>472</v>
      </c>
      <c r="B6" s="76" t="s">
        <v>473</v>
      </c>
      <c r="C6" s="139" t="s">
        <v>474</v>
      </c>
      <c r="G6" s="128"/>
      <c r="H6" s="128"/>
      <c r="I6" s="128"/>
      <c r="J6" s="128"/>
      <c r="K6" s="107">
        <v>1494</v>
      </c>
    </row>
    <row r="7" spans="1:14" ht="30" x14ac:dyDescent="0.25">
      <c r="A7" t="s">
        <v>475</v>
      </c>
      <c r="B7" s="76" t="s">
        <v>476</v>
      </c>
      <c r="C7" s="139" t="s">
        <v>477</v>
      </c>
      <c r="G7" s="107">
        <v>1.367</v>
      </c>
      <c r="H7" s="107">
        <v>1.367</v>
      </c>
      <c r="I7" s="107">
        <v>1.367</v>
      </c>
      <c r="J7" s="107">
        <v>1.367</v>
      </c>
      <c r="K7" s="107">
        <v>1.367</v>
      </c>
    </row>
    <row r="8" spans="1:14" ht="30" x14ac:dyDescent="0.25">
      <c r="A8" t="s">
        <v>478</v>
      </c>
      <c r="B8" s="76" t="s">
        <v>479</v>
      </c>
      <c r="C8" s="139" t="s">
        <v>480</v>
      </c>
      <c r="G8" s="128"/>
      <c r="H8" s="128"/>
      <c r="I8" s="128"/>
      <c r="J8" s="128"/>
      <c r="K8" s="107">
        <v>12</v>
      </c>
    </row>
    <row r="9" spans="1:14" ht="30" x14ac:dyDescent="0.25">
      <c r="A9" t="s">
        <v>481</v>
      </c>
      <c r="B9" s="76" t="s">
        <v>482</v>
      </c>
      <c r="C9" s="139" t="s">
        <v>483</v>
      </c>
      <c r="G9" s="128"/>
      <c r="H9" s="128"/>
      <c r="I9" s="128"/>
      <c r="J9" s="128"/>
      <c r="K9" s="107">
        <v>7</v>
      </c>
    </row>
    <row r="10" spans="1:14" ht="30" x14ac:dyDescent="0.25">
      <c r="A10" t="s">
        <v>484</v>
      </c>
      <c r="B10" s="76" t="s">
        <v>485</v>
      </c>
      <c r="C10" s="139" t="s">
        <v>474</v>
      </c>
      <c r="G10" s="128"/>
      <c r="H10" s="128"/>
      <c r="I10" s="128"/>
      <c r="J10" s="128"/>
      <c r="K10" s="107">
        <v>0</v>
      </c>
    </row>
    <row r="11" spans="1:14" x14ac:dyDescent="0.25">
      <c r="A11" t="s">
        <v>486</v>
      </c>
      <c r="B11" s="76" t="s">
        <v>487</v>
      </c>
      <c r="C11" s="139" t="s">
        <v>283</v>
      </c>
      <c r="G11" s="128"/>
      <c r="H11" s="128"/>
      <c r="I11" s="128"/>
      <c r="J11" s="128"/>
      <c r="K11" s="110">
        <v>4196</v>
      </c>
    </row>
    <row r="12" spans="1:14" x14ac:dyDescent="0.25">
      <c r="A12" t="s">
        <v>488</v>
      </c>
      <c r="B12" s="76" t="s">
        <v>489</v>
      </c>
      <c r="C12" s="139" t="s">
        <v>283</v>
      </c>
      <c r="G12" s="128"/>
      <c r="H12" s="128"/>
      <c r="I12" s="128"/>
      <c r="J12" s="128"/>
      <c r="K12" s="107">
        <v>10</v>
      </c>
    </row>
    <row r="13" spans="1:14" ht="30" x14ac:dyDescent="0.25">
      <c r="A13" t="s">
        <v>490</v>
      </c>
      <c r="B13" s="76" t="s">
        <v>491</v>
      </c>
      <c r="C13" s="139" t="s">
        <v>474</v>
      </c>
      <c r="G13" s="128"/>
      <c r="H13" s="128"/>
      <c r="I13" s="128"/>
      <c r="J13" s="128"/>
      <c r="K13" s="107">
        <v>10918</v>
      </c>
    </row>
    <row r="14" spans="1:14" x14ac:dyDescent="0.25">
      <c r="B14" s="76"/>
      <c r="C14" s="139"/>
    </row>
    <row r="15" spans="1:14" ht="15.75" x14ac:dyDescent="0.25">
      <c r="A15" t="s">
        <v>492</v>
      </c>
      <c r="B15" s="52" t="s">
        <v>493</v>
      </c>
      <c r="C15" s="139"/>
    </row>
    <row r="16" spans="1:14" x14ac:dyDescent="0.25">
      <c r="A16" t="s">
        <v>494</v>
      </c>
      <c r="B16" s="76" t="s">
        <v>495</v>
      </c>
      <c r="C16" s="139" t="s">
        <v>283</v>
      </c>
      <c r="D16" s="107">
        <v>4643</v>
      </c>
      <c r="E16" s="107">
        <v>4555</v>
      </c>
      <c r="F16" s="107">
        <v>4555</v>
      </c>
      <c r="G16" s="107">
        <v>4540</v>
      </c>
      <c r="H16" s="107">
        <v>4538</v>
      </c>
      <c r="I16" s="107">
        <v>4542</v>
      </c>
      <c r="J16" s="107">
        <v>4543</v>
      </c>
      <c r="K16" s="107">
        <v>4543</v>
      </c>
    </row>
    <row r="17" spans="1:11" x14ac:dyDescent="0.25">
      <c r="A17" t="s">
        <v>496</v>
      </c>
      <c r="B17" s="76" t="s">
        <v>497</v>
      </c>
      <c r="C17" s="139" t="s">
        <v>418</v>
      </c>
      <c r="D17" s="107">
        <v>6</v>
      </c>
      <c r="E17" s="107">
        <v>6</v>
      </c>
      <c r="F17" s="107">
        <v>8</v>
      </c>
      <c r="G17" s="107">
        <v>14</v>
      </c>
      <c r="H17" s="107">
        <v>17</v>
      </c>
      <c r="I17" s="107">
        <v>21</v>
      </c>
      <c r="J17" s="107">
        <v>27</v>
      </c>
      <c r="K17" s="107">
        <v>27</v>
      </c>
    </row>
    <row r="18" spans="1:11" x14ac:dyDescent="0.25">
      <c r="A18" t="s">
        <v>498</v>
      </c>
      <c r="B18" s="76" t="s">
        <v>499</v>
      </c>
      <c r="C18" s="139" t="s">
        <v>283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</row>
    <row r="19" spans="1:11" x14ac:dyDescent="0.25">
      <c r="A19" t="s">
        <v>500</v>
      </c>
      <c r="B19" s="76" t="s">
        <v>501</v>
      </c>
      <c r="C19" s="139" t="s">
        <v>421</v>
      </c>
      <c r="D19" s="107">
        <v>13638</v>
      </c>
      <c r="E19" s="107">
        <v>13431</v>
      </c>
      <c r="F19" s="107">
        <v>13428</v>
      </c>
      <c r="G19" s="107">
        <v>13349</v>
      </c>
      <c r="H19" s="107">
        <v>13342</v>
      </c>
      <c r="I19" s="107">
        <v>13362</v>
      </c>
      <c r="J19" s="107">
        <v>13367</v>
      </c>
      <c r="K19" s="107">
        <v>13370</v>
      </c>
    </row>
    <row r="21" spans="1:11" ht="15.75" x14ac:dyDescent="0.25">
      <c r="A21" t="s">
        <v>502</v>
      </c>
      <c r="B21" s="52" t="s">
        <v>503</v>
      </c>
      <c r="D21" s="48" t="s">
        <v>504</v>
      </c>
      <c r="E21" s="48" t="s">
        <v>5</v>
      </c>
      <c r="F21" s="48" t="s">
        <v>505</v>
      </c>
    </row>
    <row r="22" spans="1:11" x14ac:dyDescent="0.25">
      <c r="A22" s="140" t="s">
        <v>506</v>
      </c>
      <c r="B22" s="140" t="s">
        <v>507</v>
      </c>
      <c r="C22">
        <v>23001</v>
      </c>
      <c r="D22" s="107">
        <v>5048</v>
      </c>
      <c r="E22" s="107" t="s">
        <v>508</v>
      </c>
      <c r="F22" s="107" t="s">
        <v>530</v>
      </c>
    </row>
    <row r="23" spans="1:11" x14ac:dyDescent="0.25">
      <c r="A23" s="140" t="s">
        <v>510</v>
      </c>
      <c r="B23" s="140" t="s">
        <v>511</v>
      </c>
      <c r="C23">
        <v>23093</v>
      </c>
      <c r="D23" s="107">
        <v>5039</v>
      </c>
      <c r="E23" s="107" t="s">
        <v>512</v>
      </c>
      <c r="F23" s="107" t="s">
        <v>530</v>
      </c>
    </row>
    <row r="24" spans="1:11" x14ac:dyDescent="0.25">
      <c r="A24" s="140" t="s">
        <v>513</v>
      </c>
      <c r="B24" s="140" t="s">
        <v>514</v>
      </c>
      <c r="C24">
        <v>23079</v>
      </c>
      <c r="D24" s="107">
        <v>5110</v>
      </c>
      <c r="E24" s="107" t="s">
        <v>515</v>
      </c>
      <c r="F24" s="107" t="s">
        <v>530</v>
      </c>
    </row>
    <row r="25" spans="1:11" x14ac:dyDescent="0.25">
      <c r="A25" s="140" t="s">
        <v>516</v>
      </c>
      <c r="B25" s="140" t="s">
        <v>517</v>
      </c>
      <c r="C25">
        <v>23005</v>
      </c>
      <c r="D25" s="107">
        <v>5065</v>
      </c>
      <c r="E25" s="107" t="s">
        <v>518</v>
      </c>
      <c r="F25" s="107" t="s">
        <v>530</v>
      </c>
    </row>
    <row r="26" spans="1:11" x14ac:dyDescent="0.25">
      <c r="A26" s="140" t="s">
        <v>519</v>
      </c>
      <c r="B26" s="140" t="s">
        <v>520</v>
      </c>
      <c r="C26">
        <v>23909</v>
      </c>
      <c r="D26" s="107">
        <v>5134</v>
      </c>
      <c r="E26" s="107" t="s">
        <v>521</v>
      </c>
      <c r="F26" s="107" t="s">
        <v>530</v>
      </c>
    </row>
    <row r="27" spans="1:11" x14ac:dyDescent="0.25">
      <c r="A27" s="140" t="s">
        <v>522</v>
      </c>
      <c r="B27" s="140" t="s">
        <v>523</v>
      </c>
      <c r="C27">
        <v>23096</v>
      </c>
      <c r="D27" s="107">
        <v>5090</v>
      </c>
      <c r="E27" s="107" t="s">
        <v>524</v>
      </c>
      <c r="F27" s="107" t="s">
        <v>530</v>
      </c>
    </row>
    <row r="28" spans="1:11" x14ac:dyDescent="0.25">
      <c r="A28" s="140" t="s">
        <v>525</v>
      </c>
      <c r="B28" s="140" t="s">
        <v>526</v>
      </c>
      <c r="C28">
        <v>23056</v>
      </c>
      <c r="D28" s="107">
        <v>5067</v>
      </c>
      <c r="E28" s="107" t="s">
        <v>527</v>
      </c>
      <c r="F28" s="107" t="s">
        <v>530</v>
      </c>
    </row>
    <row r="29" spans="1:11" x14ac:dyDescent="0.25">
      <c r="A29" s="140" t="s">
        <v>528</v>
      </c>
      <c r="B29" s="140" t="s">
        <v>529</v>
      </c>
      <c r="C29">
        <v>23090</v>
      </c>
      <c r="D29" s="107">
        <v>5067</v>
      </c>
      <c r="E29" s="107" t="s">
        <v>527</v>
      </c>
      <c r="F29" s="107" t="s">
        <v>530</v>
      </c>
    </row>
    <row r="30" spans="1:11" x14ac:dyDescent="0.25">
      <c r="A30" s="140" t="s">
        <v>531</v>
      </c>
      <c r="B30" s="140" t="s">
        <v>532</v>
      </c>
      <c r="C30">
        <v>23115</v>
      </c>
      <c r="D30" s="107">
        <v>5035</v>
      </c>
      <c r="E30" s="107" t="s">
        <v>533</v>
      </c>
      <c r="F30" s="107" t="s">
        <v>530</v>
      </c>
    </row>
    <row r="31" spans="1:11" x14ac:dyDescent="0.25">
      <c r="A31" s="140" t="s">
        <v>534</v>
      </c>
      <c r="B31" s="140" t="s">
        <v>535</v>
      </c>
      <c r="C31">
        <v>23132</v>
      </c>
      <c r="D31" s="107">
        <v>5072</v>
      </c>
      <c r="E31" s="107" t="s">
        <v>536</v>
      </c>
      <c r="F31" s="107" t="s">
        <v>530</v>
      </c>
    </row>
    <row r="32" spans="1:11" x14ac:dyDescent="0.25">
      <c r="A32" s="140" t="s">
        <v>537</v>
      </c>
      <c r="B32" s="140" t="s">
        <v>538</v>
      </c>
      <c r="C32">
        <v>23732</v>
      </c>
      <c r="D32" s="107">
        <v>5162</v>
      </c>
      <c r="E32" s="107" t="s">
        <v>539</v>
      </c>
      <c r="F32" s="107" t="s">
        <v>530</v>
      </c>
    </row>
    <row r="33" spans="1:6" x14ac:dyDescent="0.25">
      <c r="A33" s="140" t="s">
        <v>540</v>
      </c>
      <c r="B33" s="140" t="s">
        <v>541</v>
      </c>
      <c r="C33">
        <v>23098</v>
      </c>
      <c r="D33" s="107">
        <v>5043</v>
      </c>
      <c r="E33" s="107" t="s">
        <v>542</v>
      </c>
      <c r="F33" s="107" t="s">
        <v>530</v>
      </c>
    </row>
    <row r="34" spans="1:6" x14ac:dyDescent="0.25">
      <c r="A34" s="140" t="s">
        <v>543</v>
      </c>
      <c r="B34" s="140" t="s">
        <v>544</v>
      </c>
      <c r="C34">
        <v>23026</v>
      </c>
      <c r="D34" s="107">
        <v>5095</v>
      </c>
      <c r="E34" s="107" t="s">
        <v>545</v>
      </c>
      <c r="F34" s="107" t="s">
        <v>530</v>
      </c>
    </row>
    <row r="35" spans="1:6" x14ac:dyDescent="0.25">
      <c r="A35" s="140" t="s">
        <v>546</v>
      </c>
      <c r="B35" s="140" t="s">
        <v>547</v>
      </c>
      <c r="C35">
        <v>23023</v>
      </c>
      <c r="D35" s="107">
        <v>5108</v>
      </c>
      <c r="E35" s="107" t="s">
        <v>548</v>
      </c>
      <c r="F35" s="107" t="s">
        <v>530</v>
      </c>
    </row>
    <row r="36" spans="1:6" x14ac:dyDescent="0.25">
      <c r="A36" s="140" t="s">
        <v>549</v>
      </c>
      <c r="B36" s="140" t="s">
        <v>550</v>
      </c>
      <c r="C36">
        <v>23024</v>
      </c>
      <c r="D36" s="107">
        <v>5023</v>
      </c>
      <c r="E36" s="107" t="s">
        <v>551</v>
      </c>
      <c r="F36" s="107" t="s">
        <v>530</v>
      </c>
    </row>
    <row r="37" spans="1:6" x14ac:dyDescent="0.25">
      <c r="A37" s="140" t="s">
        <v>552</v>
      </c>
      <c r="B37" s="140" t="s">
        <v>553</v>
      </c>
      <c r="C37">
        <v>23121</v>
      </c>
      <c r="D37" s="107">
        <v>5044</v>
      </c>
      <c r="E37" s="107" t="s">
        <v>554</v>
      </c>
      <c r="F37" s="107" t="s">
        <v>530</v>
      </c>
    </row>
    <row r="38" spans="1:6" x14ac:dyDescent="0.25">
      <c r="A38" s="140" t="s">
        <v>555</v>
      </c>
      <c r="B38" s="140" t="s">
        <v>556</v>
      </c>
      <c r="C38">
        <v>23748</v>
      </c>
      <c r="D38" s="107">
        <v>5097</v>
      </c>
      <c r="E38" s="107" t="s">
        <v>557</v>
      </c>
      <c r="F38" s="107" t="s">
        <v>530</v>
      </c>
    </row>
    <row r="39" spans="1:6" x14ac:dyDescent="0.25">
      <c r="A39" s="140" t="s">
        <v>558</v>
      </c>
      <c r="B39" s="140" t="s">
        <v>559</v>
      </c>
      <c r="C39">
        <v>23018</v>
      </c>
      <c r="D39" s="107">
        <v>5015</v>
      </c>
      <c r="E39" s="107" t="s">
        <v>560</v>
      </c>
      <c r="F39" s="107" t="s">
        <v>530</v>
      </c>
    </row>
    <row r="40" spans="1:6" x14ac:dyDescent="0.25">
      <c r="A40" s="140" t="s">
        <v>561</v>
      </c>
      <c r="B40" s="140" t="s">
        <v>562</v>
      </c>
      <c r="C40">
        <v>23034</v>
      </c>
      <c r="D40" s="107">
        <v>5950</v>
      </c>
      <c r="E40" s="107" t="s">
        <v>562</v>
      </c>
      <c r="F40" s="107" t="s">
        <v>530</v>
      </c>
    </row>
    <row r="41" spans="1:6" x14ac:dyDescent="0.25">
      <c r="A41" s="140" t="s">
        <v>563</v>
      </c>
      <c r="B41" s="140" t="s">
        <v>564</v>
      </c>
      <c r="C41">
        <v>23123</v>
      </c>
      <c r="D41" s="107">
        <v>5950</v>
      </c>
      <c r="E41" s="107" t="s">
        <v>562</v>
      </c>
      <c r="F41" s="107" t="s">
        <v>530</v>
      </c>
    </row>
    <row r="42" spans="1:6" x14ac:dyDescent="0.25">
      <c r="A42" s="140" t="s">
        <v>565</v>
      </c>
      <c r="B42" s="140" t="s">
        <v>566</v>
      </c>
      <c r="C42">
        <v>23124</v>
      </c>
      <c r="D42" s="107">
        <v>5950</v>
      </c>
      <c r="E42" s="107" t="s">
        <v>562</v>
      </c>
      <c r="F42" s="107" t="s">
        <v>530</v>
      </c>
    </row>
    <row r="43" spans="1:6" x14ac:dyDescent="0.25">
      <c r="A43" s="140" t="s">
        <v>567</v>
      </c>
      <c r="B43" s="140" t="s">
        <v>568</v>
      </c>
      <c r="C43">
        <v>23109</v>
      </c>
      <c r="D43" s="107">
        <v>5950</v>
      </c>
      <c r="E43" s="107" t="s">
        <v>562</v>
      </c>
      <c r="F43" s="107" t="s">
        <v>530</v>
      </c>
    </row>
    <row r="44" spans="1:6" x14ac:dyDescent="0.25">
      <c r="A44" s="140" t="s">
        <v>569</v>
      </c>
      <c r="B44" s="140" t="s">
        <v>570</v>
      </c>
      <c r="C44">
        <v>23055</v>
      </c>
      <c r="D44" s="107">
        <v>5950</v>
      </c>
      <c r="E44" s="107" t="s">
        <v>562</v>
      </c>
      <c r="F44" s="107" t="s">
        <v>530</v>
      </c>
    </row>
    <row r="45" spans="1:6" x14ac:dyDescent="0.25">
      <c r="A45" s="140" t="s">
        <v>571</v>
      </c>
      <c r="B45" s="140" t="s">
        <v>572</v>
      </c>
      <c r="C45">
        <v>22057</v>
      </c>
      <c r="D45" s="107">
        <v>5558</v>
      </c>
      <c r="E45" s="107" t="s">
        <v>572</v>
      </c>
      <c r="F45" s="107" t="s">
        <v>530</v>
      </c>
    </row>
    <row r="46" spans="1:6" x14ac:dyDescent="0.25">
      <c r="A46" s="140" t="s">
        <v>573</v>
      </c>
      <c r="B46" s="140" t="s">
        <v>574</v>
      </c>
      <c r="C46">
        <v>25000</v>
      </c>
      <c r="D46" s="107">
        <v>5311</v>
      </c>
      <c r="E46" s="107" t="s">
        <v>574</v>
      </c>
      <c r="F46" s="107" t="s">
        <v>509</v>
      </c>
    </row>
    <row r="47" spans="1:6" x14ac:dyDescent="0.25">
      <c r="A47" s="140" t="s">
        <v>575</v>
      </c>
      <c r="B47" s="140" t="s">
        <v>576</v>
      </c>
      <c r="C47">
        <v>25018</v>
      </c>
      <c r="D47" s="107">
        <v>5311</v>
      </c>
      <c r="E47" s="107" t="s">
        <v>574</v>
      </c>
      <c r="F47" s="107" t="s">
        <v>509</v>
      </c>
    </row>
    <row r="48" spans="1:6" x14ac:dyDescent="0.25">
      <c r="A48" s="140" t="s">
        <v>577</v>
      </c>
      <c r="B48" s="140" t="s">
        <v>578</v>
      </c>
      <c r="C48">
        <v>23817</v>
      </c>
      <c r="D48" s="107">
        <v>5154</v>
      </c>
      <c r="E48" s="107" t="s">
        <v>578</v>
      </c>
      <c r="F48" s="107" t="s">
        <v>530</v>
      </c>
    </row>
    <row r="49" spans="1:6" x14ac:dyDescent="0.25">
      <c r="A49" s="140" t="s">
        <v>579</v>
      </c>
      <c r="B49" s="140" t="s">
        <v>2473</v>
      </c>
      <c r="C49">
        <v>16008</v>
      </c>
      <c r="D49" s="107" t="s">
        <v>2474</v>
      </c>
      <c r="E49" s="107" t="s">
        <v>2474</v>
      </c>
      <c r="F49" s="107" t="s">
        <v>509</v>
      </c>
    </row>
    <row r="50" spans="1:6" x14ac:dyDescent="0.25">
      <c r="A50" s="140" t="s">
        <v>581</v>
      </c>
      <c r="B50" s="140" t="s">
        <v>582</v>
      </c>
      <c r="C50">
        <v>22800</v>
      </c>
      <c r="D50" s="107">
        <v>5221</v>
      </c>
      <c r="E50" s="107" t="s">
        <v>582</v>
      </c>
      <c r="F50" s="107" t="s">
        <v>509</v>
      </c>
    </row>
    <row r="51" spans="1:6" x14ac:dyDescent="0.25">
      <c r="A51" s="140" t="s">
        <v>583</v>
      </c>
      <c r="B51" s="140" t="s">
        <v>584</v>
      </c>
      <c r="C51">
        <v>22831</v>
      </c>
      <c r="D51" s="107">
        <v>5222</v>
      </c>
      <c r="E51" s="107" t="s">
        <v>585</v>
      </c>
      <c r="F51" s="107" t="s">
        <v>509</v>
      </c>
    </row>
    <row r="52" spans="1:6" x14ac:dyDescent="0.25">
      <c r="A52" s="140" t="s">
        <v>586</v>
      </c>
      <c r="B52" s="140" t="s">
        <v>587</v>
      </c>
      <c r="C52">
        <v>16065</v>
      </c>
      <c r="D52" s="107">
        <v>5722</v>
      </c>
      <c r="E52" s="107" t="s">
        <v>587</v>
      </c>
      <c r="F52" s="107" t="s">
        <v>530</v>
      </c>
    </row>
    <row r="53" spans="1:6" x14ac:dyDescent="0.25">
      <c r="A53" s="140" t="s">
        <v>588</v>
      </c>
      <c r="B53" s="140" t="s">
        <v>591</v>
      </c>
      <c r="C53">
        <v>23300</v>
      </c>
      <c r="D53" s="107">
        <v>5353</v>
      </c>
      <c r="E53" s="107" t="s">
        <v>591</v>
      </c>
      <c r="F53" s="107" t="s">
        <v>530</v>
      </c>
    </row>
    <row r="54" spans="1:6" x14ac:dyDescent="0.25">
      <c r="A54" s="140" t="s">
        <v>590</v>
      </c>
      <c r="B54" s="140" t="s">
        <v>593</v>
      </c>
      <c r="C54">
        <v>17004</v>
      </c>
      <c r="D54" s="107">
        <v>5734</v>
      </c>
      <c r="E54" s="107" t="s">
        <v>593</v>
      </c>
      <c r="F54" s="107" t="s">
        <v>509</v>
      </c>
    </row>
    <row r="55" spans="1:6" x14ac:dyDescent="0.25">
      <c r="A55" s="140" t="s">
        <v>592</v>
      </c>
      <c r="B55" s="140" t="s">
        <v>595</v>
      </c>
      <c r="C55">
        <v>21121</v>
      </c>
      <c r="D55" s="107">
        <v>5381</v>
      </c>
      <c r="E55" s="107" t="s">
        <v>596</v>
      </c>
      <c r="F55" s="107" t="s">
        <v>530</v>
      </c>
    </row>
    <row r="56" spans="1:6" x14ac:dyDescent="0.25">
      <c r="A56" s="140" t="s">
        <v>594</v>
      </c>
      <c r="B56" s="140" t="s">
        <v>598</v>
      </c>
      <c r="C56">
        <v>19001</v>
      </c>
      <c r="D56" s="107">
        <v>5481</v>
      </c>
      <c r="E56" s="107" t="s">
        <v>598</v>
      </c>
      <c r="F56" s="107" t="s">
        <v>530</v>
      </c>
    </row>
    <row r="57" spans="1:6" x14ac:dyDescent="0.25">
      <c r="A57" s="140" t="s">
        <v>597</v>
      </c>
      <c r="B57" s="140" t="s">
        <v>600</v>
      </c>
      <c r="C57">
        <v>22000</v>
      </c>
      <c r="D57" s="107">
        <v>5571</v>
      </c>
      <c r="E57" s="107" t="s">
        <v>600</v>
      </c>
      <c r="F57" s="107" t="s">
        <v>530</v>
      </c>
    </row>
    <row r="58" spans="1:6" x14ac:dyDescent="0.25">
      <c r="A58" s="140" t="s">
        <v>599</v>
      </c>
      <c r="B58" s="140" t="s">
        <v>602</v>
      </c>
      <c r="C58">
        <v>22032</v>
      </c>
      <c r="D58" s="107">
        <v>5571</v>
      </c>
      <c r="E58" s="107" t="s">
        <v>603</v>
      </c>
      <c r="F58" s="107" t="s">
        <v>530</v>
      </c>
    </row>
    <row r="59" spans="1:6" x14ac:dyDescent="0.25">
      <c r="A59" s="140" t="s">
        <v>601</v>
      </c>
      <c r="B59" s="140" t="s">
        <v>605</v>
      </c>
      <c r="C59">
        <v>22033</v>
      </c>
      <c r="D59" s="107">
        <v>5571</v>
      </c>
      <c r="E59" s="107" t="s">
        <v>600</v>
      </c>
      <c r="F59" s="107" t="s">
        <v>530</v>
      </c>
    </row>
    <row r="60" spans="1:6" x14ac:dyDescent="0.25">
      <c r="A60" s="140" t="s">
        <v>604</v>
      </c>
      <c r="B60" s="140" t="s">
        <v>607</v>
      </c>
      <c r="C60">
        <v>22021</v>
      </c>
      <c r="D60" s="107">
        <v>5571</v>
      </c>
      <c r="E60" s="107" t="s">
        <v>608</v>
      </c>
      <c r="F60" s="107" t="s">
        <v>530</v>
      </c>
    </row>
    <row r="61" spans="1:6" x14ac:dyDescent="0.25">
      <c r="A61" s="140" t="s">
        <v>606</v>
      </c>
      <c r="B61" s="140" t="s">
        <v>610</v>
      </c>
      <c r="C61">
        <v>17099</v>
      </c>
      <c r="D61" s="107">
        <v>5710</v>
      </c>
      <c r="E61" s="107" t="s">
        <v>611</v>
      </c>
      <c r="F61" s="107" t="s">
        <v>509</v>
      </c>
    </row>
    <row r="62" spans="1:6" x14ac:dyDescent="0.25">
      <c r="A62" s="140" t="s">
        <v>609</v>
      </c>
      <c r="B62" s="140" t="s">
        <v>613</v>
      </c>
      <c r="C62">
        <v>18001</v>
      </c>
      <c r="D62" s="107">
        <v>5603</v>
      </c>
      <c r="E62" s="107" t="s">
        <v>613</v>
      </c>
      <c r="F62" s="107" t="s">
        <v>530</v>
      </c>
    </row>
    <row r="63" spans="1:6" x14ac:dyDescent="0.25">
      <c r="A63" s="140" t="s">
        <v>612</v>
      </c>
      <c r="B63" s="140" t="s">
        <v>615</v>
      </c>
      <c r="C63">
        <v>22039</v>
      </c>
      <c r="D63" s="107">
        <v>5573</v>
      </c>
      <c r="E63" s="107" t="s">
        <v>616</v>
      </c>
      <c r="F63" s="107" t="s">
        <v>530</v>
      </c>
    </row>
    <row r="64" spans="1:6" x14ac:dyDescent="0.25">
      <c r="A64" s="140" t="s">
        <v>614</v>
      </c>
      <c r="B64" s="140" t="s">
        <v>618</v>
      </c>
      <c r="C64">
        <v>23867</v>
      </c>
      <c r="D64" s="107">
        <v>5137</v>
      </c>
      <c r="E64" s="107" t="s">
        <v>618</v>
      </c>
      <c r="F64" s="107" t="s">
        <v>530</v>
      </c>
    </row>
    <row r="65" spans="1:6" x14ac:dyDescent="0.25">
      <c r="A65" s="140" t="s">
        <v>617</v>
      </c>
      <c r="B65" s="140" t="s">
        <v>620</v>
      </c>
      <c r="C65">
        <v>23803</v>
      </c>
      <c r="D65" s="107">
        <v>5137</v>
      </c>
      <c r="E65" s="107" t="s">
        <v>618</v>
      </c>
      <c r="F65" s="107" t="s">
        <v>530</v>
      </c>
    </row>
    <row r="66" spans="1:6" x14ac:dyDescent="0.25">
      <c r="A66" s="140" t="s">
        <v>619</v>
      </c>
      <c r="B66" s="140" t="s">
        <v>622</v>
      </c>
      <c r="C66">
        <v>23896</v>
      </c>
      <c r="D66" s="107">
        <v>5076</v>
      </c>
      <c r="E66" s="107" t="s">
        <v>623</v>
      </c>
      <c r="F66" s="107" t="s">
        <v>530</v>
      </c>
    </row>
    <row r="67" spans="1:6" x14ac:dyDescent="0.25">
      <c r="A67" s="140" t="s">
        <v>621</v>
      </c>
      <c r="B67" s="140" t="s">
        <v>625</v>
      </c>
      <c r="C67">
        <v>21001</v>
      </c>
      <c r="D67" s="107">
        <v>5451</v>
      </c>
      <c r="E67" s="107" t="s">
        <v>625</v>
      </c>
      <c r="F67" s="107" t="s">
        <v>530</v>
      </c>
    </row>
    <row r="68" spans="1:6" x14ac:dyDescent="0.25">
      <c r="A68" s="140" t="s">
        <v>624</v>
      </c>
      <c r="B68" s="140" t="s">
        <v>627</v>
      </c>
      <c r="C68">
        <v>24501</v>
      </c>
      <c r="D68" s="107">
        <v>5374</v>
      </c>
      <c r="E68" s="107" t="s">
        <v>627</v>
      </c>
      <c r="F68" s="107" t="s">
        <v>530</v>
      </c>
    </row>
    <row r="69" spans="1:6" x14ac:dyDescent="0.25">
      <c r="A69" s="140" t="s">
        <v>626</v>
      </c>
      <c r="B69" s="140" t="s">
        <v>629</v>
      </c>
      <c r="C69">
        <v>26078</v>
      </c>
      <c r="D69" s="107">
        <v>5271</v>
      </c>
      <c r="E69" s="107" t="s">
        <v>630</v>
      </c>
      <c r="F69" s="107" t="s">
        <v>530</v>
      </c>
    </row>
    <row r="70" spans="1:6" x14ac:dyDescent="0.25">
      <c r="A70" s="140" t="s">
        <v>628</v>
      </c>
      <c r="B70" s="140" t="s">
        <v>633</v>
      </c>
      <c r="C70">
        <v>21002</v>
      </c>
      <c r="D70" s="107">
        <v>5461</v>
      </c>
      <c r="E70" s="107" t="s">
        <v>633</v>
      </c>
      <c r="F70" s="107" t="s">
        <v>530</v>
      </c>
    </row>
    <row r="71" spans="1:6" x14ac:dyDescent="0.25">
      <c r="A71" s="140" t="s">
        <v>631</v>
      </c>
      <c r="B71" s="140" t="s">
        <v>635</v>
      </c>
      <c r="C71">
        <v>23128</v>
      </c>
      <c r="D71" s="107">
        <v>5460</v>
      </c>
      <c r="E71" s="107" t="s">
        <v>636</v>
      </c>
      <c r="F71" s="107" t="s">
        <v>530</v>
      </c>
    </row>
    <row r="72" spans="1:6" x14ac:dyDescent="0.25">
      <c r="A72" s="140" t="s">
        <v>632</v>
      </c>
      <c r="B72" s="140" t="s">
        <v>638</v>
      </c>
      <c r="C72">
        <v>21104</v>
      </c>
      <c r="D72" s="107">
        <v>5453</v>
      </c>
      <c r="E72" s="107" t="s">
        <v>639</v>
      </c>
      <c r="F72" s="107" t="s">
        <v>530</v>
      </c>
    </row>
    <row r="73" spans="1:6" x14ac:dyDescent="0.25">
      <c r="A73" s="140" t="s">
        <v>634</v>
      </c>
      <c r="B73" s="140" t="s">
        <v>641</v>
      </c>
      <c r="C73">
        <v>23787</v>
      </c>
      <c r="D73" s="107">
        <v>5242</v>
      </c>
      <c r="E73" s="107" t="s">
        <v>642</v>
      </c>
      <c r="F73" s="107" t="s">
        <v>530</v>
      </c>
    </row>
    <row r="74" spans="1:6" x14ac:dyDescent="0.25">
      <c r="A74" s="140" t="s">
        <v>637</v>
      </c>
      <c r="B74" s="140" t="s">
        <v>644</v>
      </c>
      <c r="C74">
        <v>23918</v>
      </c>
      <c r="D74" s="107">
        <v>5242</v>
      </c>
      <c r="E74" s="107" t="s">
        <v>642</v>
      </c>
      <c r="F74" s="107" t="s">
        <v>530</v>
      </c>
    </row>
    <row r="75" spans="1:6" x14ac:dyDescent="0.25">
      <c r="A75" s="140" t="s">
        <v>640</v>
      </c>
      <c r="B75" s="140" t="s">
        <v>646</v>
      </c>
      <c r="C75">
        <v>24001</v>
      </c>
      <c r="D75" s="107">
        <v>5345</v>
      </c>
      <c r="E75" s="107" t="s">
        <v>646</v>
      </c>
      <c r="F75" s="107" t="s">
        <v>530</v>
      </c>
    </row>
    <row r="76" spans="1:6" x14ac:dyDescent="0.25">
      <c r="A76" s="140" t="s">
        <v>643</v>
      </c>
      <c r="B76" s="140" t="s">
        <v>650</v>
      </c>
      <c r="C76">
        <v>23372</v>
      </c>
      <c r="D76" s="107">
        <v>5353</v>
      </c>
      <c r="E76" s="107" t="s">
        <v>651</v>
      </c>
      <c r="F76" s="107" t="s">
        <v>530</v>
      </c>
    </row>
    <row r="77" spans="1:6" x14ac:dyDescent="0.25">
      <c r="A77" s="140" t="s">
        <v>645</v>
      </c>
      <c r="B77" s="140" t="s">
        <v>653</v>
      </c>
      <c r="C77">
        <v>26000</v>
      </c>
      <c r="D77" s="107">
        <v>5280</v>
      </c>
      <c r="E77" s="107" t="s">
        <v>653</v>
      </c>
      <c r="F77" s="107" t="s">
        <v>530</v>
      </c>
    </row>
    <row r="78" spans="1:6" x14ac:dyDescent="0.25">
      <c r="A78" s="140" t="s">
        <v>647</v>
      </c>
      <c r="B78" s="140" t="s">
        <v>655</v>
      </c>
      <c r="C78">
        <v>23114</v>
      </c>
      <c r="D78" s="107">
        <v>5066</v>
      </c>
      <c r="E78" s="107" t="s">
        <v>655</v>
      </c>
      <c r="F78" s="107" t="s">
        <v>530</v>
      </c>
    </row>
    <row r="79" spans="1:6" x14ac:dyDescent="0.25">
      <c r="A79" s="140" t="s">
        <v>649</v>
      </c>
      <c r="B79" s="140" t="s">
        <v>657</v>
      </c>
      <c r="C79">
        <v>23846</v>
      </c>
      <c r="D79" s="107">
        <v>5152</v>
      </c>
      <c r="E79" s="107" t="s">
        <v>657</v>
      </c>
      <c r="F79" s="107" t="s">
        <v>530</v>
      </c>
    </row>
    <row r="80" spans="1:6" x14ac:dyDescent="0.25">
      <c r="A80" s="140" t="s">
        <v>652</v>
      </c>
      <c r="B80" s="140" t="s">
        <v>659</v>
      </c>
      <c r="C80">
        <v>23890</v>
      </c>
      <c r="D80" s="107">
        <v>5052</v>
      </c>
      <c r="E80" s="107" t="s">
        <v>657</v>
      </c>
      <c r="F80" s="107" t="s">
        <v>530</v>
      </c>
    </row>
    <row r="81" spans="1:6" x14ac:dyDescent="0.25">
      <c r="A81" s="140" t="s">
        <v>654</v>
      </c>
      <c r="B81" s="140" t="s">
        <v>661</v>
      </c>
      <c r="C81">
        <v>23704</v>
      </c>
      <c r="D81" s="107">
        <v>5152</v>
      </c>
      <c r="E81" s="107" t="s">
        <v>657</v>
      </c>
      <c r="F81" s="107" t="s">
        <v>530</v>
      </c>
    </row>
    <row r="82" spans="1:6" x14ac:dyDescent="0.25">
      <c r="A82" s="140" t="s">
        <v>656</v>
      </c>
      <c r="B82" s="140" t="s">
        <v>663</v>
      </c>
      <c r="C82">
        <v>23916</v>
      </c>
      <c r="D82" s="107">
        <v>5050</v>
      </c>
      <c r="E82" s="107" t="s">
        <v>663</v>
      </c>
      <c r="F82" s="107" t="s">
        <v>530</v>
      </c>
    </row>
    <row r="83" spans="1:6" x14ac:dyDescent="0.25">
      <c r="A83" s="140" t="s">
        <v>658</v>
      </c>
      <c r="B83" s="140" t="s">
        <v>665</v>
      </c>
      <c r="C83">
        <v>17119</v>
      </c>
      <c r="D83" s="107">
        <v>5731</v>
      </c>
      <c r="E83" s="107" t="s">
        <v>666</v>
      </c>
      <c r="F83" s="107" t="s">
        <v>530</v>
      </c>
    </row>
    <row r="84" spans="1:6" x14ac:dyDescent="0.25">
      <c r="A84" s="140" t="s">
        <v>660</v>
      </c>
      <c r="B84" s="140" t="s">
        <v>666</v>
      </c>
      <c r="C84">
        <v>17012</v>
      </c>
      <c r="D84" s="107">
        <v>5710</v>
      </c>
      <c r="E84" s="107" t="s">
        <v>666</v>
      </c>
      <c r="F84" s="107" t="s">
        <v>530</v>
      </c>
    </row>
    <row r="85" spans="1:6" x14ac:dyDescent="0.25">
      <c r="A85" s="140" t="s">
        <v>662</v>
      </c>
      <c r="B85" s="140" t="s">
        <v>669</v>
      </c>
      <c r="C85">
        <v>19004</v>
      </c>
      <c r="D85" s="107">
        <v>5432</v>
      </c>
      <c r="E85" s="107" t="s">
        <v>670</v>
      </c>
      <c r="F85" s="107" t="s">
        <v>509</v>
      </c>
    </row>
    <row r="86" spans="1:6" x14ac:dyDescent="0.25">
      <c r="A86" s="140" t="s">
        <v>664</v>
      </c>
      <c r="B86" s="140" t="s">
        <v>672</v>
      </c>
      <c r="C86">
        <v>24025</v>
      </c>
      <c r="D86" s="107">
        <v>5343</v>
      </c>
      <c r="E86" s="107" t="s">
        <v>672</v>
      </c>
      <c r="F86" s="107" t="s">
        <v>530</v>
      </c>
    </row>
    <row r="87" spans="1:6" x14ac:dyDescent="0.25">
      <c r="A87" s="140" t="s">
        <v>667</v>
      </c>
      <c r="B87" s="140" t="s">
        <v>674</v>
      </c>
      <c r="C87">
        <v>20000</v>
      </c>
      <c r="D87" s="107">
        <v>5440</v>
      </c>
      <c r="E87" s="107" t="s">
        <v>674</v>
      </c>
      <c r="F87" s="107" t="s">
        <v>509</v>
      </c>
    </row>
    <row r="88" spans="1:6" x14ac:dyDescent="0.25">
      <c r="A88" s="140" t="s">
        <v>668</v>
      </c>
      <c r="B88" s="140" t="s">
        <v>676</v>
      </c>
      <c r="C88">
        <v>23705</v>
      </c>
      <c r="D88" s="107">
        <v>5233</v>
      </c>
      <c r="E88" s="107" t="s">
        <v>677</v>
      </c>
      <c r="F88" s="107" t="s">
        <v>530</v>
      </c>
    </row>
    <row r="89" spans="1:6" x14ac:dyDescent="0.25">
      <c r="A89" s="140" t="s">
        <v>671</v>
      </c>
      <c r="B89" s="140" t="s">
        <v>676</v>
      </c>
      <c r="C89">
        <v>23900</v>
      </c>
      <c r="D89" s="107">
        <v>5233</v>
      </c>
      <c r="E89" s="107" t="s">
        <v>676</v>
      </c>
      <c r="F89" s="107" t="s">
        <v>530</v>
      </c>
    </row>
    <row r="90" spans="1:6" x14ac:dyDescent="0.25">
      <c r="A90" s="140" t="s">
        <v>673</v>
      </c>
      <c r="B90" s="140" t="s">
        <v>681</v>
      </c>
      <c r="C90">
        <v>23786</v>
      </c>
      <c r="D90" s="107">
        <v>5234</v>
      </c>
      <c r="E90" s="107" t="s">
        <v>676</v>
      </c>
      <c r="F90" s="107" t="s">
        <v>530</v>
      </c>
    </row>
    <row r="91" spans="1:6" x14ac:dyDescent="0.25">
      <c r="A91" s="140" t="s">
        <v>675</v>
      </c>
      <c r="B91" s="140" t="s">
        <v>683</v>
      </c>
      <c r="C91">
        <v>26030</v>
      </c>
      <c r="D91" s="107">
        <v>5275</v>
      </c>
      <c r="E91" s="107" t="s">
        <v>684</v>
      </c>
      <c r="F91" s="107" t="s">
        <v>530</v>
      </c>
    </row>
    <row r="92" spans="1:6" x14ac:dyDescent="0.25">
      <c r="A92" s="140" t="s">
        <v>678</v>
      </c>
      <c r="B92" s="140" t="s">
        <v>686</v>
      </c>
      <c r="C92">
        <v>24502</v>
      </c>
      <c r="D92" s="107">
        <v>5353</v>
      </c>
      <c r="E92" s="107" t="s">
        <v>686</v>
      </c>
      <c r="F92" s="107" t="s">
        <v>530</v>
      </c>
    </row>
    <row r="93" spans="1:6" x14ac:dyDescent="0.25">
      <c r="A93" s="140" t="s">
        <v>679</v>
      </c>
      <c r="B93" s="140" t="s">
        <v>688</v>
      </c>
      <c r="C93">
        <v>23839</v>
      </c>
      <c r="D93" s="107">
        <v>5050</v>
      </c>
      <c r="E93" s="107" t="s">
        <v>689</v>
      </c>
      <c r="F93" s="107" t="s">
        <v>530</v>
      </c>
    </row>
    <row r="94" spans="1:6" x14ac:dyDescent="0.25">
      <c r="A94" s="140" t="s">
        <v>680</v>
      </c>
      <c r="B94" s="140" t="s">
        <v>692</v>
      </c>
      <c r="C94">
        <v>25056</v>
      </c>
      <c r="D94" s="107">
        <v>5357</v>
      </c>
      <c r="E94" s="107" t="s">
        <v>693</v>
      </c>
      <c r="F94" s="107" t="s">
        <v>530</v>
      </c>
    </row>
    <row r="95" spans="1:6" x14ac:dyDescent="0.25">
      <c r="A95" s="140" t="s">
        <v>682</v>
      </c>
      <c r="B95" s="140" t="s">
        <v>695</v>
      </c>
      <c r="C95">
        <v>24564</v>
      </c>
      <c r="D95" s="107">
        <v>5357</v>
      </c>
      <c r="E95" s="107" t="s">
        <v>696</v>
      </c>
      <c r="F95" s="107" t="s">
        <v>530</v>
      </c>
    </row>
    <row r="96" spans="1:6" x14ac:dyDescent="0.25">
      <c r="A96" s="140" t="s">
        <v>685</v>
      </c>
      <c r="B96" s="140" t="s">
        <v>698</v>
      </c>
      <c r="C96">
        <v>17014</v>
      </c>
      <c r="D96" s="107">
        <v>5730</v>
      </c>
      <c r="E96" s="107" t="s">
        <v>698</v>
      </c>
      <c r="F96" s="107" t="s">
        <v>530</v>
      </c>
    </row>
    <row r="97" spans="1:6" x14ac:dyDescent="0.25">
      <c r="A97" s="140" t="s">
        <v>687</v>
      </c>
      <c r="B97" s="140" t="s">
        <v>700</v>
      </c>
      <c r="C97">
        <v>17097</v>
      </c>
      <c r="D97" s="107">
        <v>5730</v>
      </c>
      <c r="E97" s="107" t="s">
        <v>701</v>
      </c>
      <c r="F97" s="107" t="s">
        <v>530</v>
      </c>
    </row>
    <row r="98" spans="1:6" x14ac:dyDescent="0.25">
      <c r="A98" s="140" t="s">
        <v>690</v>
      </c>
      <c r="B98" s="140" t="s">
        <v>703</v>
      </c>
      <c r="C98">
        <v>17032</v>
      </c>
      <c r="D98" s="107">
        <v>5710</v>
      </c>
      <c r="E98" s="107" t="s">
        <v>704</v>
      </c>
      <c r="F98" s="107" t="s">
        <v>530</v>
      </c>
    </row>
    <row r="99" spans="1:6" x14ac:dyDescent="0.25">
      <c r="A99" s="140" t="s">
        <v>691</v>
      </c>
      <c r="B99" s="140" t="s">
        <v>706</v>
      </c>
      <c r="C99">
        <v>17041</v>
      </c>
      <c r="D99" s="107">
        <v>5710</v>
      </c>
      <c r="E99" s="107" t="s">
        <v>707</v>
      </c>
      <c r="F99" s="107" t="s">
        <v>509</v>
      </c>
    </row>
    <row r="100" spans="1:6" x14ac:dyDescent="0.25">
      <c r="A100" s="140" t="s">
        <v>694</v>
      </c>
      <c r="B100" s="140" t="s">
        <v>709</v>
      </c>
      <c r="C100">
        <v>17054</v>
      </c>
      <c r="D100" s="107">
        <v>5730</v>
      </c>
      <c r="E100" s="107" t="s">
        <v>710</v>
      </c>
      <c r="F100" s="107" t="s">
        <v>509</v>
      </c>
    </row>
    <row r="101" spans="1:6" x14ac:dyDescent="0.25">
      <c r="A101" s="140" t="s">
        <v>697</v>
      </c>
      <c r="B101" s="140" t="s">
        <v>712</v>
      </c>
      <c r="C101">
        <v>21003</v>
      </c>
      <c r="D101" s="107">
        <v>5462</v>
      </c>
      <c r="E101" s="107" t="s">
        <v>712</v>
      </c>
      <c r="F101" s="107" t="s">
        <v>530</v>
      </c>
    </row>
    <row r="102" spans="1:6" x14ac:dyDescent="0.25">
      <c r="A102" s="140" t="s">
        <v>699</v>
      </c>
      <c r="B102" s="140" t="s">
        <v>715</v>
      </c>
      <c r="C102">
        <v>23081</v>
      </c>
      <c r="D102" s="107">
        <v>5110</v>
      </c>
      <c r="E102" s="107" t="s">
        <v>716</v>
      </c>
      <c r="F102" s="107" t="s">
        <v>530</v>
      </c>
    </row>
    <row r="103" spans="1:6" x14ac:dyDescent="0.25">
      <c r="A103" s="140" t="s">
        <v>702</v>
      </c>
      <c r="B103" s="140" t="s">
        <v>718</v>
      </c>
      <c r="C103">
        <v>16041</v>
      </c>
      <c r="D103" s="107">
        <v>5710</v>
      </c>
      <c r="E103" s="107" t="s">
        <v>718</v>
      </c>
      <c r="F103" s="107" t="s">
        <v>509</v>
      </c>
    </row>
    <row r="104" spans="1:6" x14ac:dyDescent="0.25">
      <c r="A104" s="140" t="s">
        <v>705</v>
      </c>
      <c r="B104" s="140" t="s">
        <v>720</v>
      </c>
      <c r="C104">
        <v>21004</v>
      </c>
      <c r="D104" s="107">
        <v>5417</v>
      </c>
      <c r="E104" s="107" t="s">
        <v>720</v>
      </c>
      <c r="F104" s="107" t="s">
        <v>530</v>
      </c>
    </row>
    <row r="105" spans="1:6" x14ac:dyDescent="0.25">
      <c r="A105" s="140" t="s">
        <v>708</v>
      </c>
      <c r="B105" s="140" t="s">
        <v>722</v>
      </c>
      <c r="C105">
        <v>26103</v>
      </c>
      <c r="D105" s="107">
        <v>5271</v>
      </c>
      <c r="E105" s="107" t="s">
        <v>723</v>
      </c>
      <c r="F105" s="107" t="s">
        <v>530</v>
      </c>
    </row>
    <row r="106" spans="1:6" x14ac:dyDescent="0.25">
      <c r="A106" s="140" t="s">
        <v>711</v>
      </c>
      <c r="B106" s="140" t="s">
        <v>725</v>
      </c>
      <c r="C106">
        <v>20001</v>
      </c>
      <c r="D106" s="107">
        <v>5440</v>
      </c>
      <c r="E106" s="107" t="s">
        <v>725</v>
      </c>
      <c r="F106" s="107" t="s">
        <v>509</v>
      </c>
    </row>
    <row r="107" spans="1:6" x14ac:dyDescent="0.25">
      <c r="A107" s="140" t="s">
        <v>713</v>
      </c>
      <c r="B107" s="140" t="s">
        <v>727</v>
      </c>
      <c r="C107">
        <v>19006</v>
      </c>
      <c r="D107" s="107">
        <v>5482</v>
      </c>
      <c r="E107" s="107" t="s">
        <v>727</v>
      </c>
      <c r="F107" s="107" t="s">
        <v>530</v>
      </c>
    </row>
    <row r="108" spans="1:6" x14ac:dyDescent="0.25">
      <c r="A108" s="140" t="s">
        <v>714</v>
      </c>
      <c r="B108" s="140" t="s">
        <v>729</v>
      </c>
      <c r="C108">
        <v>19047</v>
      </c>
      <c r="D108" s="107">
        <v>5483</v>
      </c>
      <c r="E108" s="107" t="s">
        <v>730</v>
      </c>
      <c r="F108" s="107" t="s">
        <v>530</v>
      </c>
    </row>
    <row r="109" spans="1:6" x14ac:dyDescent="0.25">
      <c r="A109" s="140" t="s">
        <v>717</v>
      </c>
      <c r="B109" s="140" t="s">
        <v>732</v>
      </c>
      <c r="C109">
        <v>19116</v>
      </c>
      <c r="D109" s="107">
        <v>5483</v>
      </c>
      <c r="E109" s="107" t="s">
        <v>727</v>
      </c>
      <c r="F109" s="107" t="s">
        <v>530</v>
      </c>
    </row>
    <row r="110" spans="1:6" x14ac:dyDescent="0.25">
      <c r="A110" s="140" t="s">
        <v>719</v>
      </c>
      <c r="B110" s="140" t="s">
        <v>734</v>
      </c>
      <c r="C110">
        <v>26058</v>
      </c>
      <c r="D110" s="107">
        <v>5268</v>
      </c>
      <c r="E110" s="107" t="s">
        <v>735</v>
      </c>
      <c r="F110" s="107" t="s">
        <v>530</v>
      </c>
    </row>
    <row r="111" spans="1:6" x14ac:dyDescent="0.25">
      <c r="A111" s="140" t="s">
        <v>721</v>
      </c>
      <c r="B111" s="140" t="s">
        <v>737</v>
      </c>
      <c r="C111">
        <v>25525</v>
      </c>
      <c r="D111" s="107">
        <v>5268</v>
      </c>
      <c r="E111" s="107" t="s">
        <v>738</v>
      </c>
      <c r="F111" s="107" t="s">
        <v>530</v>
      </c>
    </row>
    <row r="112" spans="1:6" x14ac:dyDescent="0.25">
      <c r="A112" s="140" t="s">
        <v>724</v>
      </c>
      <c r="B112" s="140" t="s">
        <v>740</v>
      </c>
      <c r="C112">
        <v>26037</v>
      </c>
      <c r="D112" s="107">
        <v>5268</v>
      </c>
      <c r="E112" s="107" t="s">
        <v>735</v>
      </c>
      <c r="F112" s="107" t="s">
        <v>530</v>
      </c>
    </row>
    <row r="113" spans="1:6" x14ac:dyDescent="0.25">
      <c r="A113" s="140" t="s">
        <v>726</v>
      </c>
      <c r="B113" s="140" t="s">
        <v>742</v>
      </c>
      <c r="C113">
        <v>25560</v>
      </c>
      <c r="D113" s="107">
        <v>5270</v>
      </c>
      <c r="E113" s="107" t="s">
        <v>743</v>
      </c>
      <c r="F113" s="107" t="s">
        <v>530</v>
      </c>
    </row>
    <row r="114" spans="1:6" x14ac:dyDescent="0.25">
      <c r="A114" s="140" t="s">
        <v>728</v>
      </c>
      <c r="B114" s="140" t="s">
        <v>745</v>
      </c>
      <c r="C114">
        <v>24504</v>
      </c>
      <c r="D114" s="107">
        <v>5374</v>
      </c>
      <c r="E114" s="107" t="s">
        <v>745</v>
      </c>
      <c r="F114" s="107" t="s">
        <v>530</v>
      </c>
    </row>
    <row r="115" spans="1:6" x14ac:dyDescent="0.25">
      <c r="A115" s="140" t="s">
        <v>731</v>
      </c>
      <c r="B115" s="140" t="s">
        <v>747</v>
      </c>
      <c r="C115">
        <v>25040</v>
      </c>
      <c r="D115" s="107">
        <v>5307</v>
      </c>
      <c r="E115" s="107" t="s">
        <v>747</v>
      </c>
      <c r="F115" s="107" t="s">
        <v>530</v>
      </c>
    </row>
    <row r="116" spans="1:6" x14ac:dyDescent="0.25">
      <c r="A116" s="140" t="s">
        <v>733</v>
      </c>
      <c r="B116" s="140" t="s">
        <v>749</v>
      </c>
      <c r="C116">
        <v>21106</v>
      </c>
      <c r="D116" s="107">
        <v>5520</v>
      </c>
      <c r="E116" s="107" t="s">
        <v>749</v>
      </c>
      <c r="F116" s="107" t="s">
        <v>530</v>
      </c>
    </row>
    <row r="117" spans="1:6" x14ac:dyDescent="0.25">
      <c r="A117" s="140" t="s">
        <v>736</v>
      </c>
      <c r="B117" s="140" t="s">
        <v>751</v>
      </c>
      <c r="C117">
        <v>21112</v>
      </c>
      <c r="D117" s="107">
        <v>5550</v>
      </c>
      <c r="E117" s="107" t="s">
        <v>752</v>
      </c>
      <c r="F117" s="107" t="s">
        <v>530</v>
      </c>
    </row>
    <row r="118" spans="1:6" x14ac:dyDescent="0.25">
      <c r="A118" s="140" t="s">
        <v>739</v>
      </c>
      <c r="B118" s="140" t="s">
        <v>754</v>
      </c>
      <c r="C118">
        <v>20043</v>
      </c>
      <c r="D118" s="107">
        <v>5440</v>
      </c>
      <c r="E118" s="107" t="s">
        <v>755</v>
      </c>
      <c r="F118" s="107" t="s">
        <v>509</v>
      </c>
    </row>
    <row r="119" spans="1:6" x14ac:dyDescent="0.25">
      <c r="A119" s="140" t="s">
        <v>741</v>
      </c>
      <c r="B119" s="140" t="s">
        <v>757</v>
      </c>
      <c r="C119">
        <v>23707</v>
      </c>
      <c r="D119" s="107">
        <v>5155</v>
      </c>
      <c r="E119" s="107" t="s">
        <v>757</v>
      </c>
      <c r="F119" s="107" t="s">
        <v>530</v>
      </c>
    </row>
    <row r="120" spans="1:6" x14ac:dyDescent="0.25">
      <c r="A120" s="140" t="s">
        <v>744</v>
      </c>
      <c r="B120" s="140" t="s">
        <v>759</v>
      </c>
      <c r="C120">
        <v>21007</v>
      </c>
      <c r="D120" s="107">
        <v>5464</v>
      </c>
      <c r="E120" s="107" t="s">
        <v>759</v>
      </c>
      <c r="F120" s="107" t="s">
        <v>530</v>
      </c>
    </row>
    <row r="121" spans="1:6" x14ac:dyDescent="0.25">
      <c r="A121" s="140" t="s">
        <v>746</v>
      </c>
      <c r="B121" s="140" t="s">
        <v>762</v>
      </c>
      <c r="C121">
        <v>21000</v>
      </c>
      <c r="D121" s="107">
        <v>5464</v>
      </c>
      <c r="E121" s="107" t="s">
        <v>763</v>
      </c>
      <c r="F121" s="107" t="s">
        <v>530</v>
      </c>
    </row>
    <row r="122" spans="1:6" x14ac:dyDescent="0.25">
      <c r="A122" s="140" t="s">
        <v>748</v>
      </c>
      <c r="B122" s="140" t="s">
        <v>765</v>
      </c>
      <c r="C122">
        <v>21010</v>
      </c>
      <c r="D122" s="107">
        <v>5453</v>
      </c>
      <c r="E122" s="107" t="s">
        <v>766</v>
      </c>
      <c r="F122" s="107" t="s">
        <v>530</v>
      </c>
    </row>
    <row r="123" spans="1:6" x14ac:dyDescent="0.25">
      <c r="A123" s="140" t="s">
        <v>750</v>
      </c>
      <c r="B123" s="140" t="s">
        <v>770</v>
      </c>
      <c r="C123">
        <v>17106</v>
      </c>
      <c r="D123" s="107">
        <v>5710</v>
      </c>
      <c r="E123" s="107" t="s">
        <v>771</v>
      </c>
      <c r="F123" s="107" t="s">
        <v>509</v>
      </c>
    </row>
    <row r="124" spans="1:6" x14ac:dyDescent="0.25">
      <c r="A124" s="140" t="s">
        <v>753</v>
      </c>
      <c r="B124" s="140" t="s">
        <v>773</v>
      </c>
      <c r="C124">
        <v>23105</v>
      </c>
      <c r="D124" s="107">
        <v>5062</v>
      </c>
      <c r="E124" s="107" t="s">
        <v>774</v>
      </c>
      <c r="F124" s="107" t="s">
        <v>530</v>
      </c>
    </row>
    <row r="125" spans="1:6" x14ac:dyDescent="0.25">
      <c r="A125" s="140" t="s">
        <v>756</v>
      </c>
      <c r="B125" s="140" t="s">
        <v>776</v>
      </c>
      <c r="C125">
        <v>19008</v>
      </c>
      <c r="D125" s="107">
        <v>5485</v>
      </c>
      <c r="E125" s="107" t="s">
        <v>776</v>
      </c>
      <c r="F125" s="107" t="s">
        <v>530</v>
      </c>
    </row>
    <row r="126" spans="1:6" x14ac:dyDescent="0.25">
      <c r="A126" s="140" t="s">
        <v>758</v>
      </c>
      <c r="B126" s="140" t="s">
        <v>778</v>
      </c>
      <c r="C126">
        <v>23130</v>
      </c>
      <c r="D126" s="107">
        <v>5501</v>
      </c>
      <c r="E126" s="107" t="s">
        <v>779</v>
      </c>
      <c r="F126" s="107" t="s">
        <v>530</v>
      </c>
    </row>
    <row r="127" spans="1:6" x14ac:dyDescent="0.25">
      <c r="A127" s="140" t="s">
        <v>760</v>
      </c>
      <c r="B127" s="140" t="s">
        <v>781</v>
      </c>
      <c r="C127">
        <v>18172</v>
      </c>
      <c r="D127" s="107">
        <v>5641</v>
      </c>
      <c r="E127" s="107" t="s">
        <v>782</v>
      </c>
      <c r="F127" s="107" t="s">
        <v>530</v>
      </c>
    </row>
    <row r="128" spans="1:6" x14ac:dyDescent="0.25">
      <c r="A128" s="140" t="s">
        <v>761</v>
      </c>
      <c r="B128" s="140" t="s">
        <v>784</v>
      </c>
      <c r="C128">
        <v>18190</v>
      </c>
      <c r="D128" s="107">
        <v>5641</v>
      </c>
      <c r="E128" s="107" t="s">
        <v>782</v>
      </c>
      <c r="F128" s="107" t="s">
        <v>509</v>
      </c>
    </row>
    <row r="129" spans="1:6" x14ac:dyDescent="0.25">
      <c r="A129" s="140" t="s">
        <v>764</v>
      </c>
      <c r="B129" s="140" t="s">
        <v>786</v>
      </c>
      <c r="C129">
        <v>16003</v>
      </c>
      <c r="D129" s="107">
        <v>5710</v>
      </c>
      <c r="E129" s="107" t="s">
        <v>786</v>
      </c>
      <c r="F129" s="107" t="s">
        <v>509</v>
      </c>
    </row>
    <row r="130" spans="1:6" x14ac:dyDescent="0.25">
      <c r="A130" s="140" t="s">
        <v>767</v>
      </c>
      <c r="B130" s="140" t="s">
        <v>789</v>
      </c>
      <c r="C130">
        <v>23042</v>
      </c>
      <c r="D130" s="107">
        <v>5066</v>
      </c>
      <c r="E130" s="107" t="s">
        <v>789</v>
      </c>
      <c r="F130" s="107" t="s">
        <v>530</v>
      </c>
    </row>
    <row r="131" spans="1:6" x14ac:dyDescent="0.25">
      <c r="A131" s="140" t="s">
        <v>769</v>
      </c>
      <c r="B131" s="140" t="s">
        <v>791</v>
      </c>
      <c r="C131">
        <v>21136</v>
      </c>
      <c r="D131" s="107">
        <v>5418</v>
      </c>
      <c r="E131" s="107" t="s">
        <v>792</v>
      </c>
      <c r="F131" s="107" t="s">
        <v>530</v>
      </c>
    </row>
    <row r="132" spans="1:6" x14ac:dyDescent="0.25">
      <c r="A132" s="140" t="s">
        <v>772</v>
      </c>
      <c r="B132" s="140" t="s">
        <v>794</v>
      </c>
      <c r="C132">
        <v>21100</v>
      </c>
      <c r="D132" s="107">
        <v>5417</v>
      </c>
      <c r="E132" s="107" t="s">
        <v>795</v>
      </c>
      <c r="F132" s="107" t="s">
        <v>530</v>
      </c>
    </row>
    <row r="133" spans="1:6" x14ac:dyDescent="0.25">
      <c r="A133" s="140" t="s">
        <v>775</v>
      </c>
      <c r="B133" s="140" t="s">
        <v>797</v>
      </c>
      <c r="C133">
        <v>21041</v>
      </c>
      <c r="D133" s="107">
        <v>5418</v>
      </c>
      <c r="E133" s="107" t="s">
        <v>798</v>
      </c>
      <c r="F133" s="107" t="s">
        <v>530</v>
      </c>
    </row>
    <row r="134" spans="1:6" x14ac:dyDescent="0.25">
      <c r="A134" s="140" t="s">
        <v>777</v>
      </c>
      <c r="B134" s="140" t="s">
        <v>800</v>
      </c>
      <c r="C134">
        <v>21086</v>
      </c>
      <c r="D134" s="107">
        <v>5374</v>
      </c>
      <c r="E134" s="107" t="s">
        <v>801</v>
      </c>
      <c r="F134" s="107" t="s">
        <v>530</v>
      </c>
    </row>
    <row r="135" spans="1:6" x14ac:dyDescent="0.25">
      <c r="A135" s="140" t="s">
        <v>780</v>
      </c>
      <c r="B135" s="140" t="s">
        <v>803</v>
      </c>
      <c r="C135">
        <v>21077</v>
      </c>
      <c r="D135" s="107">
        <v>5417</v>
      </c>
      <c r="E135" s="107" t="s">
        <v>792</v>
      </c>
      <c r="F135" s="107" t="s">
        <v>530</v>
      </c>
    </row>
    <row r="136" spans="1:6" x14ac:dyDescent="0.25">
      <c r="A136" s="140" t="s">
        <v>783</v>
      </c>
      <c r="B136" s="140" t="s">
        <v>805</v>
      </c>
      <c r="C136">
        <v>21012</v>
      </c>
      <c r="D136" s="107">
        <v>5560</v>
      </c>
      <c r="E136" s="107" t="s">
        <v>805</v>
      </c>
      <c r="F136" s="107" t="s">
        <v>530</v>
      </c>
    </row>
    <row r="137" spans="1:6" x14ac:dyDescent="0.25">
      <c r="A137" s="140" t="s">
        <v>785</v>
      </c>
      <c r="B137" s="140" t="s">
        <v>807</v>
      </c>
      <c r="C137">
        <v>18175</v>
      </c>
      <c r="D137" s="107">
        <v>5607</v>
      </c>
      <c r="E137" s="107" t="s">
        <v>808</v>
      </c>
      <c r="F137" s="107" t="s">
        <v>530</v>
      </c>
    </row>
    <row r="138" spans="1:6" x14ac:dyDescent="0.25">
      <c r="A138" s="140" t="s">
        <v>787</v>
      </c>
      <c r="B138" s="140" t="s">
        <v>810</v>
      </c>
      <c r="C138">
        <v>18049</v>
      </c>
      <c r="D138" s="107">
        <v>5604</v>
      </c>
      <c r="E138" s="107" t="s">
        <v>811</v>
      </c>
      <c r="F138" s="107" t="s">
        <v>530</v>
      </c>
    </row>
    <row r="139" spans="1:6" x14ac:dyDescent="0.25">
      <c r="A139" s="140" t="s">
        <v>788</v>
      </c>
      <c r="B139" s="140" t="s">
        <v>813</v>
      </c>
      <c r="C139">
        <v>16093</v>
      </c>
      <c r="D139" s="107">
        <v>5734</v>
      </c>
      <c r="E139" s="107" t="s">
        <v>814</v>
      </c>
      <c r="F139" s="107" t="s">
        <v>509</v>
      </c>
    </row>
    <row r="140" spans="1:6" x14ac:dyDescent="0.25">
      <c r="A140" s="140" t="s">
        <v>790</v>
      </c>
      <c r="B140" s="140" t="s">
        <v>816</v>
      </c>
      <c r="C140">
        <v>25050</v>
      </c>
      <c r="D140" s="107">
        <v>5333</v>
      </c>
      <c r="E140" s="107" t="s">
        <v>816</v>
      </c>
      <c r="F140" s="107" t="s">
        <v>509</v>
      </c>
    </row>
    <row r="141" spans="1:6" x14ac:dyDescent="0.25">
      <c r="A141" s="140" t="s">
        <v>793</v>
      </c>
      <c r="B141" s="140" t="s">
        <v>818</v>
      </c>
      <c r="C141">
        <v>24508</v>
      </c>
      <c r="D141" s="107">
        <v>5254</v>
      </c>
      <c r="E141" s="107" t="s">
        <v>818</v>
      </c>
      <c r="F141" s="107" t="s">
        <v>530</v>
      </c>
    </row>
    <row r="142" spans="1:6" x14ac:dyDescent="0.25">
      <c r="A142" s="140" t="s">
        <v>796</v>
      </c>
      <c r="B142" s="140" t="s">
        <v>820</v>
      </c>
      <c r="C142">
        <v>24551</v>
      </c>
      <c r="D142" s="107">
        <v>5254</v>
      </c>
      <c r="E142" s="107" t="s">
        <v>821</v>
      </c>
      <c r="F142" s="107" t="s">
        <v>530</v>
      </c>
    </row>
    <row r="143" spans="1:6" x14ac:dyDescent="0.25">
      <c r="A143" s="140" t="s">
        <v>799</v>
      </c>
      <c r="B143" s="140" t="s">
        <v>823</v>
      </c>
      <c r="C143">
        <v>21013</v>
      </c>
      <c r="D143" s="107">
        <v>5490</v>
      </c>
      <c r="E143" s="107" t="s">
        <v>823</v>
      </c>
      <c r="F143" s="107" t="s">
        <v>530</v>
      </c>
    </row>
    <row r="144" spans="1:6" x14ac:dyDescent="0.25">
      <c r="A144" s="140" t="s">
        <v>802</v>
      </c>
      <c r="B144" s="140" t="s">
        <v>825</v>
      </c>
      <c r="C144">
        <v>24513</v>
      </c>
      <c r="D144" s="107">
        <v>5353</v>
      </c>
      <c r="E144" s="107" t="s">
        <v>826</v>
      </c>
      <c r="F144" s="107" t="s">
        <v>530</v>
      </c>
    </row>
    <row r="145" spans="1:6" x14ac:dyDescent="0.25">
      <c r="A145" s="140" t="s">
        <v>804</v>
      </c>
      <c r="B145" s="140" t="s">
        <v>828</v>
      </c>
      <c r="C145">
        <v>17115</v>
      </c>
      <c r="D145" s="107">
        <v>5731</v>
      </c>
      <c r="E145" s="107" t="s">
        <v>829</v>
      </c>
      <c r="F145" s="107" t="s">
        <v>509</v>
      </c>
    </row>
    <row r="146" spans="1:6" x14ac:dyDescent="0.25">
      <c r="A146" s="140" t="s">
        <v>806</v>
      </c>
      <c r="B146" s="140" t="s">
        <v>832</v>
      </c>
      <c r="C146">
        <v>22823</v>
      </c>
      <c r="D146" s="107">
        <v>5223</v>
      </c>
      <c r="E146" s="107" t="s">
        <v>832</v>
      </c>
      <c r="F146" s="107" t="s">
        <v>509</v>
      </c>
    </row>
    <row r="147" spans="1:6" x14ac:dyDescent="0.25">
      <c r="A147" s="140" t="s">
        <v>809</v>
      </c>
      <c r="B147" s="140" t="s">
        <v>834</v>
      </c>
      <c r="C147">
        <v>22842</v>
      </c>
      <c r="D147" s="107">
        <v>5223</v>
      </c>
      <c r="E147" s="107" t="s">
        <v>835</v>
      </c>
      <c r="F147" s="107" t="s">
        <v>509</v>
      </c>
    </row>
    <row r="148" spans="1:6" x14ac:dyDescent="0.25">
      <c r="A148" s="140" t="s">
        <v>812</v>
      </c>
      <c r="B148" s="140" t="s">
        <v>837</v>
      </c>
      <c r="C148">
        <v>26095</v>
      </c>
      <c r="D148" s="107">
        <v>5275</v>
      </c>
      <c r="E148" s="107" t="s">
        <v>838</v>
      </c>
      <c r="F148" s="107" t="s">
        <v>530</v>
      </c>
    </row>
    <row r="149" spans="1:6" x14ac:dyDescent="0.25">
      <c r="A149" s="140" t="s">
        <v>815</v>
      </c>
      <c r="B149" s="140" t="s">
        <v>840</v>
      </c>
      <c r="C149">
        <v>22803</v>
      </c>
      <c r="D149" s="107">
        <v>5222</v>
      </c>
      <c r="E149" s="107" t="s">
        <v>841</v>
      </c>
      <c r="F149" s="107" t="s">
        <v>509</v>
      </c>
    </row>
    <row r="150" spans="1:6" x14ac:dyDescent="0.25">
      <c r="A150" s="140" t="s">
        <v>817</v>
      </c>
      <c r="B150" s="140" t="s">
        <v>843</v>
      </c>
      <c r="C150">
        <v>19009</v>
      </c>
      <c r="D150" s="107">
        <v>5432</v>
      </c>
      <c r="E150" s="107" t="s">
        <v>843</v>
      </c>
      <c r="F150" s="107" t="s">
        <v>530</v>
      </c>
    </row>
    <row r="151" spans="1:6" x14ac:dyDescent="0.25">
      <c r="A151" s="140" t="s">
        <v>819</v>
      </c>
      <c r="B151" s="140" t="s">
        <v>845</v>
      </c>
      <c r="C151">
        <v>19013</v>
      </c>
      <c r="D151" s="107">
        <v>5432</v>
      </c>
      <c r="E151" s="107" t="s">
        <v>846</v>
      </c>
      <c r="F151" s="107" t="s">
        <v>530</v>
      </c>
    </row>
    <row r="152" spans="1:6" x14ac:dyDescent="0.25">
      <c r="A152" s="140" t="s">
        <v>822</v>
      </c>
      <c r="B152" s="140" t="s">
        <v>848</v>
      </c>
      <c r="C152">
        <v>19098</v>
      </c>
      <c r="D152" s="107">
        <v>5432</v>
      </c>
      <c r="E152" s="107" t="s">
        <v>670</v>
      </c>
      <c r="F152" s="107" t="s">
        <v>509</v>
      </c>
    </row>
    <row r="153" spans="1:6" x14ac:dyDescent="0.25">
      <c r="A153" s="140" t="s">
        <v>824</v>
      </c>
      <c r="B153" s="140" t="s">
        <v>850</v>
      </c>
      <c r="C153">
        <v>23852</v>
      </c>
      <c r="D153" s="107">
        <v>5134</v>
      </c>
      <c r="E153" s="107" t="s">
        <v>851</v>
      </c>
      <c r="F153" s="107" t="s">
        <v>530</v>
      </c>
    </row>
    <row r="154" spans="1:6" x14ac:dyDescent="0.25">
      <c r="A154" s="140" t="s">
        <v>827</v>
      </c>
      <c r="B154" s="140" t="s">
        <v>853</v>
      </c>
      <c r="C154">
        <v>18033</v>
      </c>
      <c r="D154" s="107">
        <v>5680</v>
      </c>
      <c r="E154" s="107" t="s">
        <v>854</v>
      </c>
      <c r="F154" s="107" t="s">
        <v>509</v>
      </c>
    </row>
    <row r="155" spans="1:6" x14ac:dyDescent="0.25">
      <c r="A155" s="140" t="s">
        <v>830</v>
      </c>
      <c r="B155" s="140" t="s">
        <v>856</v>
      </c>
      <c r="C155">
        <v>18047</v>
      </c>
      <c r="D155" s="107">
        <v>5680</v>
      </c>
      <c r="E155" s="107" t="s">
        <v>857</v>
      </c>
      <c r="F155" s="107" t="s">
        <v>509</v>
      </c>
    </row>
    <row r="156" spans="1:6" x14ac:dyDescent="0.25">
      <c r="A156" s="140" t="s">
        <v>831</v>
      </c>
      <c r="B156" s="140" t="s">
        <v>859</v>
      </c>
      <c r="C156">
        <v>18218</v>
      </c>
      <c r="D156" s="107">
        <v>5690</v>
      </c>
      <c r="E156" s="107" t="s">
        <v>860</v>
      </c>
      <c r="F156" s="107" t="s">
        <v>509</v>
      </c>
    </row>
    <row r="157" spans="1:6" x14ac:dyDescent="0.25">
      <c r="A157" s="140" t="s">
        <v>833</v>
      </c>
      <c r="B157" s="140" t="s">
        <v>2475</v>
      </c>
      <c r="C157">
        <v>18207</v>
      </c>
      <c r="D157" s="107" t="s">
        <v>2474</v>
      </c>
      <c r="E157" s="107" t="s">
        <v>2474</v>
      </c>
      <c r="F157" s="107" t="s">
        <v>509</v>
      </c>
    </row>
    <row r="158" spans="1:6" x14ac:dyDescent="0.25">
      <c r="A158" s="140" t="s">
        <v>836</v>
      </c>
      <c r="B158" s="140" t="s">
        <v>862</v>
      </c>
      <c r="C158">
        <v>18182</v>
      </c>
      <c r="D158" s="107">
        <v>5690</v>
      </c>
      <c r="E158" s="107" t="s">
        <v>863</v>
      </c>
      <c r="F158" s="107" t="s">
        <v>509</v>
      </c>
    </row>
    <row r="159" spans="1:6" x14ac:dyDescent="0.25">
      <c r="A159" s="140" t="s">
        <v>839</v>
      </c>
      <c r="B159" s="140" t="s">
        <v>865</v>
      </c>
      <c r="C159">
        <v>18012</v>
      </c>
      <c r="D159" s="107">
        <v>5680</v>
      </c>
      <c r="E159" s="107" t="s">
        <v>866</v>
      </c>
      <c r="F159" s="107" t="s">
        <v>509</v>
      </c>
    </row>
    <row r="160" spans="1:6" x14ac:dyDescent="0.25">
      <c r="A160" s="140" t="s">
        <v>842</v>
      </c>
      <c r="B160" s="140" t="s">
        <v>868</v>
      </c>
      <c r="C160">
        <v>18223</v>
      </c>
      <c r="D160" s="107">
        <v>5680</v>
      </c>
      <c r="E160" s="107" t="s">
        <v>854</v>
      </c>
      <c r="F160" s="107" t="s">
        <v>509</v>
      </c>
    </row>
    <row r="161" spans="1:6" x14ac:dyDescent="0.25">
      <c r="A161" s="140" t="s">
        <v>844</v>
      </c>
      <c r="B161" s="140" t="s">
        <v>870</v>
      </c>
      <c r="C161">
        <v>23907</v>
      </c>
      <c r="D161" s="107">
        <v>5244</v>
      </c>
      <c r="E161" s="107" t="s">
        <v>870</v>
      </c>
      <c r="F161" s="107" t="s">
        <v>530</v>
      </c>
    </row>
    <row r="162" spans="1:6" x14ac:dyDescent="0.25">
      <c r="A162" s="140" t="s">
        <v>847</v>
      </c>
      <c r="B162" s="140" t="s">
        <v>872</v>
      </c>
      <c r="C162">
        <v>23709</v>
      </c>
      <c r="D162" s="107">
        <v>5157</v>
      </c>
      <c r="E162" s="107" t="s">
        <v>872</v>
      </c>
      <c r="F162" s="107" t="s">
        <v>530</v>
      </c>
    </row>
    <row r="163" spans="1:6" x14ac:dyDescent="0.25">
      <c r="A163" s="140" t="s">
        <v>849</v>
      </c>
      <c r="B163" s="140" t="s">
        <v>875</v>
      </c>
      <c r="C163">
        <v>21129</v>
      </c>
      <c r="D163" s="107">
        <v>5453</v>
      </c>
      <c r="E163" s="107" t="s">
        <v>875</v>
      </c>
      <c r="F163" s="107" t="s">
        <v>530</v>
      </c>
    </row>
    <row r="164" spans="1:6" x14ac:dyDescent="0.25">
      <c r="A164" s="140" t="s">
        <v>852</v>
      </c>
      <c r="B164" s="140" t="s">
        <v>877</v>
      </c>
      <c r="C164">
        <v>21075</v>
      </c>
      <c r="D164" s="107">
        <v>5453</v>
      </c>
      <c r="E164" s="107" t="s">
        <v>878</v>
      </c>
      <c r="F164" s="107" t="s">
        <v>530</v>
      </c>
    </row>
    <row r="165" spans="1:6" x14ac:dyDescent="0.25">
      <c r="A165" s="140" t="s">
        <v>855</v>
      </c>
      <c r="B165" s="140" t="s">
        <v>880</v>
      </c>
      <c r="C165">
        <v>21025</v>
      </c>
      <c r="D165" s="107">
        <v>5453</v>
      </c>
      <c r="E165" s="107" t="s">
        <v>881</v>
      </c>
      <c r="F165" s="107" t="s">
        <v>530</v>
      </c>
    </row>
    <row r="166" spans="1:6" x14ac:dyDescent="0.25">
      <c r="A166" s="140" t="s">
        <v>858</v>
      </c>
      <c r="B166" s="140" t="s">
        <v>883</v>
      </c>
      <c r="C166">
        <v>21135</v>
      </c>
      <c r="D166" s="107">
        <v>5453</v>
      </c>
      <c r="E166" s="107" t="s">
        <v>875</v>
      </c>
      <c r="F166" s="107" t="s">
        <v>530</v>
      </c>
    </row>
    <row r="167" spans="1:6" x14ac:dyDescent="0.25">
      <c r="A167" s="140" t="s">
        <v>861</v>
      </c>
      <c r="B167" s="140" t="s">
        <v>885</v>
      </c>
      <c r="C167">
        <v>21131</v>
      </c>
      <c r="D167" s="107">
        <v>5453</v>
      </c>
      <c r="E167" s="107" t="s">
        <v>875</v>
      </c>
      <c r="F167" s="107" t="s">
        <v>530</v>
      </c>
    </row>
    <row r="168" spans="1:6" x14ac:dyDescent="0.25">
      <c r="A168" s="140" t="s">
        <v>864</v>
      </c>
      <c r="B168" s="140" t="s">
        <v>887</v>
      </c>
      <c r="C168">
        <v>21107</v>
      </c>
      <c r="D168" s="107">
        <v>5453</v>
      </c>
      <c r="E168" s="107" t="s">
        <v>875</v>
      </c>
      <c r="F168" s="107" t="s">
        <v>530</v>
      </c>
    </row>
    <row r="169" spans="1:6" x14ac:dyDescent="0.25">
      <c r="A169" s="140" t="s">
        <v>867</v>
      </c>
      <c r="B169" s="140" t="s">
        <v>889</v>
      </c>
      <c r="C169">
        <v>23710</v>
      </c>
      <c r="D169" s="107">
        <v>5157</v>
      </c>
      <c r="E169" s="107" t="s">
        <v>889</v>
      </c>
      <c r="F169" s="107" t="s">
        <v>530</v>
      </c>
    </row>
    <row r="170" spans="1:6" x14ac:dyDescent="0.25">
      <c r="A170" s="140" t="s">
        <v>869</v>
      </c>
      <c r="B170" s="140" t="s">
        <v>891</v>
      </c>
      <c r="C170">
        <v>18014</v>
      </c>
      <c r="D170" s="107">
        <v>5640</v>
      </c>
      <c r="E170" s="107" t="s">
        <v>891</v>
      </c>
      <c r="F170" s="107" t="s">
        <v>530</v>
      </c>
    </row>
    <row r="171" spans="1:6" x14ac:dyDescent="0.25">
      <c r="A171" s="140" t="s">
        <v>871</v>
      </c>
      <c r="B171" s="140" t="s">
        <v>893</v>
      </c>
      <c r="C171">
        <v>18198</v>
      </c>
      <c r="D171" s="107">
        <v>5602</v>
      </c>
      <c r="E171" s="107" t="s">
        <v>894</v>
      </c>
      <c r="F171" s="107" t="s">
        <v>530</v>
      </c>
    </row>
    <row r="172" spans="1:6" x14ac:dyDescent="0.25">
      <c r="A172" s="140" t="s">
        <v>873</v>
      </c>
      <c r="B172" s="140" t="s">
        <v>896</v>
      </c>
      <c r="C172">
        <v>18184</v>
      </c>
      <c r="D172" s="107">
        <v>5642</v>
      </c>
      <c r="E172" s="107" t="s">
        <v>897</v>
      </c>
      <c r="F172" s="107" t="s">
        <v>530</v>
      </c>
    </row>
    <row r="173" spans="1:6" x14ac:dyDescent="0.25">
      <c r="A173" s="140" t="s">
        <v>874</v>
      </c>
      <c r="B173" s="140" t="s">
        <v>899</v>
      </c>
      <c r="C173">
        <v>18096</v>
      </c>
      <c r="D173" s="107">
        <v>5602</v>
      </c>
      <c r="E173" s="107" t="s">
        <v>900</v>
      </c>
      <c r="F173" s="107" t="s">
        <v>530</v>
      </c>
    </row>
    <row r="174" spans="1:6" x14ac:dyDescent="0.25">
      <c r="A174" s="140" t="s">
        <v>876</v>
      </c>
      <c r="B174" s="140" t="s">
        <v>902</v>
      </c>
      <c r="C174">
        <v>18116</v>
      </c>
      <c r="D174" s="107">
        <v>5640</v>
      </c>
      <c r="E174" s="107" t="s">
        <v>891</v>
      </c>
      <c r="F174" s="107" t="s">
        <v>530</v>
      </c>
    </row>
    <row r="175" spans="1:6" x14ac:dyDescent="0.25">
      <c r="A175" s="140" t="s">
        <v>879</v>
      </c>
      <c r="B175" s="140" t="s">
        <v>904</v>
      </c>
      <c r="C175">
        <v>17016</v>
      </c>
      <c r="D175" s="107">
        <v>5710</v>
      </c>
      <c r="E175" s="107" t="s">
        <v>905</v>
      </c>
      <c r="F175" s="107" t="s">
        <v>509</v>
      </c>
    </row>
    <row r="176" spans="1:6" x14ac:dyDescent="0.25">
      <c r="A176" s="140" t="s">
        <v>882</v>
      </c>
      <c r="B176" s="140" t="s">
        <v>907</v>
      </c>
      <c r="C176">
        <v>20002</v>
      </c>
      <c r="D176" s="107">
        <v>5440</v>
      </c>
      <c r="E176" s="107" t="s">
        <v>907</v>
      </c>
      <c r="F176" s="107" t="s">
        <v>509</v>
      </c>
    </row>
    <row r="177" spans="1:6" x14ac:dyDescent="0.25">
      <c r="A177" s="140" t="s">
        <v>884</v>
      </c>
      <c r="B177" s="140" t="s">
        <v>909</v>
      </c>
      <c r="C177">
        <v>20053</v>
      </c>
      <c r="D177" s="107">
        <v>5440</v>
      </c>
      <c r="E177" s="107" t="s">
        <v>910</v>
      </c>
      <c r="F177" s="107" t="s">
        <v>509</v>
      </c>
    </row>
    <row r="178" spans="1:6" x14ac:dyDescent="0.25">
      <c r="A178" s="140" t="s">
        <v>886</v>
      </c>
      <c r="B178" s="140" t="s">
        <v>912</v>
      </c>
      <c r="C178">
        <v>18188</v>
      </c>
      <c r="D178" s="107">
        <v>5607</v>
      </c>
      <c r="E178" s="107" t="s">
        <v>912</v>
      </c>
      <c r="F178" s="107" t="s">
        <v>530</v>
      </c>
    </row>
    <row r="179" spans="1:6" x14ac:dyDescent="0.25">
      <c r="A179" s="140" t="s">
        <v>888</v>
      </c>
      <c r="B179" s="140" t="s">
        <v>914</v>
      </c>
      <c r="C179">
        <v>17017</v>
      </c>
      <c r="D179" s="107">
        <v>5710</v>
      </c>
      <c r="E179" s="107" t="s">
        <v>915</v>
      </c>
      <c r="F179" s="107" t="s">
        <v>530</v>
      </c>
    </row>
    <row r="180" spans="1:6" x14ac:dyDescent="0.25">
      <c r="A180" s="140" t="s">
        <v>890</v>
      </c>
      <c r="B180" s="140" t="s">
        <v>917</v>
      </c>
      <c r="C180">
        <v>23141</v>
      </c>
      <c r="D180" s="107">
        <v>5352</v>
      </c>
      <c r="E180" s="107" t="s">
        <v>918</v>
      </c>
      <c r="F180" s="107" t="s">
        <v>530</v>
      </c>
    </row>
    <row r="181" spans="1:6" x14ac:dyDescent="0.25">
      <c r="A181" s="140" t="s">
        <v>892</v>
      </c>
      <c r="B181" s="140" t="s">
        <v>920</v>
      </c>
      <c r="C181">
        <v>16007</v>
      </c>
      <c r="D181" s="107">
        <v>5723</v>
      </c>
      <c r="E181" s="107" t="s">
        <v>920</v>
      </c>
      <c r="F181" s="107" t="s">
        <v>509</v>
      </c>
    </row>
    <row r="182" spans="1:6" x14ac:dyDescent="0.25">
      <c r="A182" s="140" t="s">
        <v>895</v>
      </c>
      <c r="B182" s="140" t="s">
        <v>922</v>
      </c>
      <c r="C182">
        <v>16027</v>
      </c>
      <c r="D182" s="107">
        <v>5710</v>
      </c>
      <c r="E182" s="107" t="s">
        <v>923</v>
      </c>
      <c r="F182" s="107" t="s">
        <v>509</v>
      </c>
    </row>
    <row r="183" spans="1:6" x14ac:dyDescent="0.25">
      <c r="A183" s="140" t="s">
        <v>898</v>
      </c>
      <c r="B183" s="140" t="s">
        <v>925</v>
      </c>
      <c r="C183">
        <v>16090</v>
      </c>
      <c r="D183" s="107">
        <v>5723</v>
      </c>
      <c r="E183" s="107" t="s">
        <v>920</v>
      </c>
      <c r="F183" s="107" t="s">
        <v>509</v>
      </c>
    </row>
    <row r="184" spans="1:6" x14ac:dyDescent="0.25">
      <c r="A184" s="140" t="s">
        <v>901</v>
      </c>
      <c r="B184" s="140" t="s">
        <v>927</v>
      </c>
      <c r="C184">
        <v>18110</v>
      </c>
      <c r="D184" s="107">
        <v>5710</v>
      </c>
      <c r="E184" s="107" t="s">
        <v>928</v>
      </c>
      <c r="F184" s="107" t="s">
        <v>509</v>
      </c>
    </row>
    <row r="185" spans="1:6" x14ac:dyDescent="0.25">
      <c r="A185" s="140" t="s">
        <v>903</v>
      </c>
      <c r="B185" s="140" t="s">
        <v>930</v>
      </c>
      <c r="C185">
        <v>25502</v>
      </c>
      <c r="D185" s="107">
        <v>5261</v>
      </c>
      <c r="E185" s="107" t="s">
        <v>930</v>
      </c>
      <c r="F185" s="107" t="s">
        <v>530</v>
      </c>
    </row>
    <row r="186" spans="1:6" x14ac:dyDescent="0.25">
      <c r="A186" s="140" t="s">
        <v>906</v>
      </c>
      <c r="B186" s="140" t="s">
        <v>932</v>
      </c>
      <c r="C186">
        <v>25555</v>
      </c>
      <c r="D186" s="107">
        <v>5264</v>
      </c>
      <c r="E186" s="107" t="s">
        <v>933</v>
      </c>
      <c r="F186" s="107" t="s">
        <v>530</v>
      </c>
    </row>
    <row r="187" spans="1:6" x14ac:dyDescent="0.25">
      <c r="A187" s="140" t="s">
        <v>908</v>
      </c>
      <c r="B187" s="140" t="s">
        <v>935</v>
      </c>
      <c r="C187">
        <v>25503</v>
      </c>
      <c r="D187" s="107">
        <v>5301</v>
      </c>
      <c r="E187" s="107" t="s">
        <v>935</v>
      </c>
      <c r="F187" s="107" t="s">
        <v>530</v>
      </c>
    </row>
    <row r="188" spans="1:6" x14ac:dyDescent="0.25">
      <c r="A188" s="140" t="s">
        <v>911</v>
      </c>
      <c r="B188" s="140" t="s">
        <v>938</v>
      </c>
      <c r="C188">
        <v>25504</v>
      </c>
      <c r="D188" s="107">
        <v>5265</v>
      </c>
      <c r="E188" s="107" t="s">
        <v>938</v>
      </c>
      <c r="F188" s="107" t="s">
        <v>530</v>
      </c>
    </row>
    <row r="189" spans="1:6" x14ac:dyDescent="0.25">
      <c r="A189" s="140" t="s">
        <v>913</v>
      </c>
      <c r="B189" s="140" t="s">
        <v>941</v>
      </c>
      <c r="C189">
        <v>26091</v>
      </c>
      <c r="D189" s="107">
        <v>5277</v>
      </c>
      <c r="E189" s="107" t="s">
        <v>941</v>
      </c>
      <c r="F189" s="107" t="s">
        <v>530</v>
      </c>
    </row>
    <row r="190" spans="1:6" x14ac:dyDescent="0.25">
      <c r="A190" s="140" t="s">
        <v>916</v>
      </c>
      <c r="B190" s="140" t="s">
        <v>943</v>
      </c>
      <c r="C190">
        <v>16009</v>
      </c>
      <c r="D190" s="107">
        <v>5710</v>
      </c>
      <c r="E190" s="107" t="s">
        <v>943</v>
      </c>
      <c r="F190" s="107" t="s">
        <v>509</v>
      </c>
    </row>
    <row r="191" spans="1:6" x14ac:dyDescent="0.25">
      <c r="A191" s="140" t="s">
        <v>919</v>
      </c>
      <c r="B191" s="140" t="s">
        <v>945</v>
      </c>
      <c r="C191">
        <v>25057</v>
      </c>
      <c r="D191" s="107">
        <v>5308</v>
      </c>
      <c r="E191" s="107" t="s">
        <v>946</v>
      </c>
      <c r="F191" s="107" t="s">
        <v>509</v>
      </c>
    </row>
    <row r="192" spans="1:6" x14ac:dyDescent="0.25">
      <c r="A192" s="140" t="s">
        <v>921</v>
      </c>
      <c r="B192" s="140" t="s">
        <v>948</v>
      </c>
      <c r="C192">
        <v>16094</v>
      </c>
      <c r="D192" s="107">
        <v>5734</v>
      </c>
      <c r="E192" s="107" t="s">
        <v>949</v>
      </c>
      <c r="F192" s="107" t="s">
        <v>509</v>
      </c>
    </row>
    <row r="193" spans="1:6" x14ac:dyDescent="0.25">
      <c r="A193" s="140" t="s">
        <v>924</v>
      </c>
      <c r="B193" s="140" t="s">
        <v>951</v>
      </c>
      <c r="C193">
        <v>17019</v>
      </c>
      <c r="D193" s="107">
        <v>5731</v>
      </c>
      <c r="E193" s="107" t="s">
        <v>951</v>
      </c>
      <c r="F193" s="107" t="s">
        <v>509</v>
      </c>
    </row>
    <row r="194" spans="1:6" x14ac:dyDescent="0.25">
      <c r="A194" s="140" t="s">
        <v>926</v>
      </c>
      <c r="B194" s="140" t="s">
        <v>953</v>
      </c>
      <c r="C194">
        <v>22002</v>
      </c>
      <c r="D194" s="107">
        <v>5575</v>
      </c>
      <c r="E194" s="107" t="s">
        <v>953</v>
      </c>
      <c r="F194" s="107" t="s">
        <v>509</v>
      </c>
    </row>
    <row r="195" spans="1:6" x14ac:dyDescent="0.25">
      <c r="A195" s="140" t="s">
        <v>929</v>
      </c>
      <c r="B195" s="140" t="s">
        <v>955</v>
      </c>
      <c r="C195">
        <v>18019</v>
      </c>
      <c r="D195" s="107">
        <v>5607</v>
      </c>
      <c r="E195" s="107" t="s">
        <v>955</v>
      </c>
      <c r="F195" s="107" t="s">
        <v>530</v>
      </c>
    </row>
    <row r="196" spans="1:6" x14ac:dyDescent="0.25">
      <c r="A196" s="140" t="s">
        <v>931</v>
      </c>
      <c r="B196" s="140" t="s">
        <v>957</v>
      </c>
      <c r="C196">
        <v>18191</v>
      </c>
      <c r="D196" s="107">
        <v>5607</v>
      </c>
      <c r="E196" s="107" t="s">
        <v>955</v>
      </c>
      <c r="F196" s="107" t="s">
        <v>530</v>
      </c>
    </row>
    <row r="197" spans="1:6" x14ac:dyDescent="0.25">
      <c r="A197" s="140" t="s">
        <v>934</v>
      </c>
      <c r="B197" s="140" t="s">
        <v>959</v>
      </c>
      <c r="C197">
        <v>18162</v>
      </c>
      <c r="D197" s="107">
        <v>5661</v>
      </c>
      <c r="E197" s="107" t="s">
        <v>960</v>
      </c>
      <c r="F197" s="107" t="s">
        <v>509</v>
      </c>
    </row>
    <row r="198" spans="1:6" x14ac:dyDescent="0.25">
      <c r="A198" s="140" t="s">
        <v>936</v>
      </c>
      <c r="B198" s="140" t="s">
        <v>900</v>
      </c>
      <c r="C198">
        <v>18022</v>
      </c>
      <c r="D198" s="107">
        <v>5602</v>
      </c>
      <c r="E198" s="107" t="s">
        <v>900</v>
      </c>
      <c r="F198" s="107" t="s">
        <v>530</v>
      </c>
    </row>
    <row r="199" spans="1:6" x14ac:dyDescent="0.25">
      <c r="A199" s="140" t="s">
        <v>937</v>
      </c>
      <c r="B199" s="140" t="s">
        <v>963</v>
      </c>
      <c r="C199">
        <v>18176</v>
      </c>
      <c r="D199" s="107">
        <v>5602</v>
      </c>
      <c r="E199" s="107" t="s">
        <v>964</v>
      </c>
      <c r="F199" s="107" t="s">
        <v>530</v>
      </c>
    </row>
    <row r="200" spans="1:6" x14ac:dyDescent="0.25">
      <c r="A200" s="140" t="s">
        <v>939</v>
      </c>
      <c r="B200" s="140" t="s">
        <v>966</v>
      </c>
      <c r="C200">
        <v>19010</v>
      </c>
      <c r="D200" s="107">
        <v>5434</v>
      </c>
      <c r="E200" s="107" t="s">
        <v>966</v>
      </c>
      <c r="F200" s="107" t="s">
        <v>530</v>
      </c>
    </row>
    <row r="201" spans="1:6" x14ac:dyDescent="0.25">
      <c r="A201" s="140" t="s">
        <v>940</v>
      </c>
      <c r="B201" s="140" t="s">
        <v>968</v>
      </c>
      <c r="C201">
        <v>19109</v>
      </c>
      <c r="D201" s="107">
        <v>5432</v>
      </c>
      <c r="E201" s="107" t="s">
        <v>966</v>
      </c>
      <c r="F201" s="107" t="s">
        <v>530</v>
      </c>
    </row>
    <row r="202" spans="1:6" x14ac:dyDescent="0.25">
      <c r="A202" s="140" t="s">
        <v>942</v>
      </c>
      <c r="B202" s="140" t="s">
        <v>970</v>
      </c>
      <c r="C202">
        <v>19061</v>
      </c>
      <c r="D202" s="107">
        <v>5434</v>
      </c>
      <c r="E202" s="107" t="s">
        <v>966</v>
      </c>
      <c r="F202" s="107" t="s">
        <v>509</v>
      </c>
    </row>
    <row r="203" spans="1:6" x14ac:dyDescent="0.25">
      <c r="A203" s="140" t="s">
        <v>944</v>
      </c>
      <c r="B203" s="140" t="s">
        <v>972</v>
      </c>
      <c r="C203">
        <v>23901</v>
      </c>
      <c r="D203" s="107">
        <v>5152</v>
      </c>
      <c r="E203" s="107" t="s">
        <v>973</v>
      </c>
      <c r="F203" s="107" t="s">
        <v>530</v>
      </c>
    </row>
    <row r="204" spans="1:6" x14ac:dyDescent="0.25">
      <c r="A204" s="140" t="s">
        <v>947</v>
      </c>
      <c r="B204" s="140" t="s">
        <v>975</v>
      </c>
      <c r="C204">
        <v>23873</v>
      </c>
      <c r="D204" s="107">
        <v>5152</v>
      </c>
      <c r="E204" s="107" t="s">
        <v>975</v>
      </c>
      <c r="F204" s="107" t="s">
        <v>530</v>
      </c>
    </row>
    <row r="205" spans="1:6" x14ac:dyDescent="0.25">
      <c r="A205" s="140" t="s">
        <v>950</v>
      </c>
      <c r="B205" s="140" t="s">
        <v>977</v>
      </c>
      <c r="C205">
        <v>23136</v>
      </c>
      <c r="D205" s="107">
        <v>5051</v>
      </c>
      <c r="E205" s="107" t="s">
        <v>978</v>
      </c>
      <c r="F205" s="107" t="s">
        <v>530</v>
      </c>
    </row>
    <row r="206" spans="1:6" x14ac:dyDescent="0.25">
      <c r="A206" s="140" t="s">
        <v>952</v>
      </c>
      <c r="B206" s="140" t="s">
        <v>981</v>
      </c>
      <c r="C206">
        <v>23881</v>
      </c>
      <c r="D206" s="107">
        <v>5235</v>
      </c>
      <c r="E206" s="107" t="s">
        <v>982</v>
      </c>
      <c r="F206" s="107" t="s">
        <v>530</v>
      </c>
    </row>
    <row r="207" spans="1:6" x14ac:dyDescent="0.25">
      <c r="A207" s="140" t="s">
        <v>954</v>
      </c>
      <c r="B207" s="140" t="s">
        <v>984</v>
      </c>
      <c r="C207">
        <v>21016</v>
      </c>
      <c r="D207" s="107">
        <v>5523</v>
      </c>
      <c r="E207" s="107" t="s">
        <v>984</v>
      </c>
      <c r="F207" s="107" t="s">
        <v>530</v>
      </c>
    </row>
    <row r="208" spans="1:6" x14ac:dyDescent="0.25">
      <c r="A208" s="140" t="s">
        <v>956</v>
      </c>
      <c r="B208" s="140" t="s">
        <v>986</v>
      </c>
      <c r="C208">
        <v>21102</v>
      </c>
      <c r="D208" s="107">
        <v>5523</v>
      </c>
      <c r="E208" s="107" t="s">
        <v>987</v>
      </c>
      <c r="F208" s="107" t="s">
        <v>530</v>
      </c>
    </row>
    <row r="209" spans="1:6" x14ac:dyDescent="0.25">
      <c r="A209" s="140" t="s">
        <v>958</v>
      </c>
      <c r="B209" s="140" t="s">
        <v>991</v>
      </c>
      <c r="C209">
        <v>23731</v>
      </c>
      <c r="D209" s="107">
        <v>5232</v>
      </c>
      <c r="E209" s="107" t="s">
        <v>992</v>
      </c>
      <c r="F209" s="107" t="s">
        <v>530</v>
      </c>
    </row>
    <row r="210" spans="1:6" x14ac:dyDescent="0.25">
      <c r="A210" s="140" t="s">
        <v>961</v>
      </c>
      <c r="B210" s="140" t="s">
        <v>994</v>
      </c>
      <c r="C210">
        <v>23879</v>
      </c>
      <c r="D210" s="107">
        <v>5232</v>
      </c>
      <c r="E210" s="107" t="s">
        <v>995</v>
      </c>
      <c r="F210" s="107" t="s">
        <v>530</v>
      </c>
    </row>
    <row r="211" spans="1:6" x14ac:dyDescent="0.25">
      <c r="A211" s="140" t="s">
        <v>962</v>
      </c>
      <c r="B211" s="140" t="s">
        <v>997</v>
      </c>
      <c r="C211">
        <v>18023</v>
      </c>
      <c r="D211" s="107">
        <v>5631</v>
      </c>
      <c r="E211" s="107" t="s">
        <v>997</v>
      </c>
      <c r="F211" s="107" t="s">
        <v>530</v>
      </c>
    </row>
    <row r="212" spans="1:6" x14ac:dyDescent="0.25">
      <c r="A212" s="140" t="s">
        <v>965</v>
      </c>
      <c r="B212" s="140" t="s">
        <v>999</v>
      </c>
      <c r="C212">
        <v>18217</v>
      </c>
      <c r="D212" s="107">
        <v>5631</v>
      </c>
      <c r="E212" s="107" t="s">
        <v>997</v>
      </c>
      <c r="F212" s="107" t="s">
        <v>530</v>
      </c>
    </row>
    <row r="213" spans="1:6" x14ac:dyDescent="0.25">
      <c r="A213" s="140" t="s">
        <v>967</v>
      </c>
      <c r="B213" s="140" t="s">
        <v>1001</v>
      </c>
      <c r="C213">
        <v>20004</v>
      </c>
      <c r="D213" s="107">
        <v>5440</v>
      </c>
      <c r="E213" s="107" t="s">
        <v>1002</v>
      </c>
      <c r="F213" s="107" t="s">
        <v>509</v>
      </c>
    </row>
    <row r="214" spans="1:6" x14ac:dyDescent="0.25">
      <c r="A214" s="140" t="s">
        <v>969</v>
      </c>
      <c r="B214" s="140" t="s">
        <v>1004</v>
      </c>
      <c r="C214">
        <v>22003</v>
      </c>
      <c r="D214" s="107">
        <v>5580</v>
      </c>
      <c r="E214" s="107" t="s">
        <v>1004</v>
      </c>
      <c r="F214" s="107" t="s">
        <v>530</v>
      </c>
    </row>
    <row r="215" spans="1:6" x14ac:dyDescent="0.25">
      <c r="A215" s="140" t="s">
        <v>971</v>
      </c>
      <c r="B215" s="140" t="s">
        <v>1006</v>
      </c>
      <c r="C215">
        <v>22055</v>
      </c>
      <c r="D215" s="107">
        <v>5575</v>
      </c>
      <c r="E215" s="107" t="s">
        <v>1004</v>
      </c>
      <c r="F215" s="107" t="s">
        <v>530</v>
      </c>
    </row>
    <row r="216" spans="1:6" x14ac:dyDescent="0.25">
      <c r="A216" s="140" t="s">
        <v>974</v>
      </c>
      <c r="B216" s="140" t="s">
        <v>1008</v>
      </c>
      <c r="C216">
        <v>18024</v>
      </c>
      <c r="D216" s="107">
        <v>5642</v>
      </c>
      <c r="E216" s="107" t="s">
        <v>1008</v>
      </c>
      <c r="F216" s="107" t="s">
        <v>530</v>
      </c>
    </row>
    <row r="217" spans="1:6" x14ac:dyDescent="0.25">
      <c r="A217" s="140" t="s">
        <v>976</v>
      </c>
      <c r="B217" s="140" t="s">
        <v>1012</v>
      </c>
      <c r="C217">
        <v>19014</v>
      </c>
      <c r="D217" s="107">
        <v>5431</v>
      </c>
      <c r="E217" s="107" t="s">
        <v>1013</v>
      </c>
      <c r="F217" s="107" t="s">
        <v>530</v>
      </c>
    </row>
    <row r="218" spans="1:6" x14ac:dyDescent="0.25">
      <c r="A218" s="140" t="s">
        <v>979</v>
      </c>
      <c r="B218" s="140" t="s">
        <v>1015</v>
      </c>
      <c r="C218">
        <v>23138</v>
      </c>
      <c r="D218" s="107">
        <v>5013</v>
      </c>
      <c r="E218" s="107" t="s">
        <v>515</v>
      </c>
      <c r="F218" s="107" t="s">
        <v>530</v>
      </c>
    </row>
    <row r="219" spans="1:6" x14ac:dyDescent="0.25">
      <c r="A219" s="140" t="s">
        <v>980</v>
      </c>
      <c r="B219" s="140" t="s">
        <v>1017</v>
      </c>
      <c r="C219">
        <v>24031</v>
      </c>
      <c r="D219" s="107">
        <v>5322</v>
      </c>
      <c r="E219" s="107" t="s">
        <v>1018</v>
      </c>
      <c r="F219" s="107" t="s">
        <v>530</v>
      </c>
    </row>
    <row r="220" spans="1:6" x14ac:dyDescent="0.25">
      <c r="A220" s="140" t="s">
        <v>983</v>
      </c>
      <c r="B220" s="140" t="s">
        <v>1020</v>
      </c>
      <c r="C220">
        <v>24509</v>
      </c>
      <c r="D220" s="107">
        <v>5356</v>
      </c>
      <c r="E220" s="107" t="s">
        <v>1020</v>
      </c>
      <c r="F220" s="107" t="s">
        <v>530</v>
      </c>
    </row>
    <row r="221" spans="1:6" x14ac:dyDescent="0.25">
      <c r="A221" s="140" t="s">
        <v>985</v>
      </c>
      <c r="B221" s="140" t="s">
        <v>1022</v>
      </c>
      <c r="C221">
        <v>23903</v>
      </c>
      <c r="D221" s="107">
        <v>5153</v>
      </c>
      <c r="E221" s="107" t="s">
        <v>1022</v>
      </c>
      <c r="F221" s="107" t="s">
        <v>530</v>
      </c>
    </row>
    <row r="222" spans="1:6" x14ac:dyDescent="0.25">
      <c r="A222" s="140" t="s">
        <v>988</v>
      </c>
      <c r="B222" s="140" t="s">
        <v>1024</v>
      </c>
      <c r="C222">
        <v>23713</v>
      </c>
      <c r="D222" s="107">
        <v>5153</v>
      </c>
      <c r="E222" s="107" t="s">
        <v>1022</v>
      </c>
      <c r="F222" s="107" t="s">
        <v>530</v>
      </c>
    </row>
    <row r="223" spans="1:6" x14ac:dyDescent="0.25">
      <c r="A223" s="140" t="s">
        <v>990</v>
      </c>
      <c r="B223" s="140" t="s">
        <v>1026</v>
      </c>
      <c r="C223">
        <v>23902</v>
      </c>
      <c r="D223" s="107">
        <v>5235</v>
      </c>
      <c r="E223" s="107" t="s">
        <v>1027</v>
      </c>
      <c r="F223" s="107" t="s">
        <v>530</v>
      </c>
    </row>
    <row r="224" spans="1:6" x14ac:dyDescent="0.25">
      <c r="A224" s="140" t="s">
        <v>993</v>
      </c>
      <c r="B224" s="140" t="s">
        <v>1029</v>
      </c>
      <c r="C224">
        <v>19113</v>
      </c>
      <c r="D224" s="107">
        <v>5730</v>
      </c>
      <c r="E224" s="107" t="s">
        <v>915</v>
      </c>
      <c r="F224" s="107" t="s">
        <v>530</v>
      </c>
    </row>
    <row r="225" spans="1:6" x14ac:dyDescent="0.25">
      <c r="A225" s="140" t="s">
        <v>996</v>
      </c>
      <c r="B225" s="140" t="s">
        <v>1031</v>
      </c>
      <c r="C225">
        <v>23083</v>
      </c>
      <c r="D225" s="107">
        <v>5111</v>
      </c>
      <c r="E225" s="107" t="s">
        <v>1032</v>
      </c>
      <c r="F225" s="107" t="s">
        <v>530</v>
      </c>
    </row>
    <row r="226" spans="1:6" x14ac:dyDescent="0.25">
      <c r="A226" s="140" t="s">
        <v>998</v>
      </c>
      <c r="B226" s="140" t="s">
        <v>1034</v>
      </c>
      <c r="C226">
        <v>22046</v>
      </c>
      <c r="D226" s="107">
        <v>5583</v>
      </c>
      <c r="E226" s="107" t="s">
        <v>1035</v>
      </c>
      <c r="F226" s="107" t="s">
        <v>530</v>
      </c>
    </row>
    <row r="227" spans="1:6" x14ac:dyDescent="0.25">
      <c r="A227" s="140" t="s">
        <v>1000</v>
      </c>
      <c r="B227" s="140" t="s">
        <v>1037</v>
      </c>
      <c r="C227">
        <v>18069</v>
      </c>
      <c r="D227" s="107">
        <v>5670</v>
      </c>
      <c r="E227" s="107" t="s">
        <v>1037</v>
      </c>
      <c r="F227" s="107" t="s">
        <v>509</v>
      </c>
    </row>
    <row r="228" spans="1:6" x14ac:dyDescent="0.25">
      <c r="A228" s="140" t="s">
        <v>1003</v>
      </c>
      <c r="B228" s="140" t="s">
        <v>1039</v>
      </c>
      <c r="C228">
        <v>18189</v>
      </c>
      <c r="D228" s="107">
        <v>5607</v>
      </c>
      <c r="E228" s="107" t="s">
        <v>1040</v>
      </c>
      <c r="F228" s="107" t="s">
        <v>509</v>
      </c>
    </row>
    <row r="229" spans="1:6" x14ac:dyDescent="0.25">
      <c r="A229" s="140" t="s">
        <v>1005</v>
      </c>
      <c r="B229" s="140" t="s">
        <v>1042</v>
      </c>
      <c r="C229">
        <v>18213</v>
      </c>
      <c r="D229" s="107">
        <v>5607</v>
      </c>
      <c r="E229" s="107" t="s">
        <v>1043</v>
      </c>
      <c r="F229" s="107" t="s">
        <v>509</v>
      </c>
    </row>
    <row r="230" spans="1:6" x14ac:dyDescent="0.25">
      <c r="A230" s="140" t="s">
        <v>1007</v>
      </c>
      <c r="B230" s="140" t="s">
        <v>1045</v>
      </c>
      <c r="C230">
        <v>18204</v>
      </c>
      <c r="D230" s="107">
        <v>5670</v>
      </c>
      <c r="E230" s="107" t="s">
        <v>1037</v>
      </c>
      <c r="F230" s="107" t="s">
        <v>509</v>
      </c>
    </row>
    <row r="231" spans="1:6" x14ac:dyDescent="0.25">
      <c r="A231" s="140" t="s">
        <v>1009</v>
      </c>
      <c r="B231" s="140" t="s">
        <v>2476</v>
      </c>
      <c r="C231">
        <v>16097</v>
      </c>
      <c r="D231" s="107" t="s">
        <v>2474</v>
      </c>
      <c r="E231" s="107" t="s">
        <v>2474</v>
      </c>
      <c r="F231" s="107" t="s">
        <v>509</v>
      </c>
    </row>
    <row r="232" spans="1:6" x14ac:dyDescent="0.25">
      <c r="A232" s="140" t="s">
        <v>1011</v>
      </c>
      <c r="B232" s="140" t="s">
        <v>1047</v>
      </c>
      <c r="C232">
        <v>20005</v>
      </c>
      <c r="D232" s="107">
        <v>5730</v>
      </c>
      <c r="E232" s="107" t="s">
        <v>1047</v>
      </c>
      <c r="F232" s="107" t="s">
        <v>509</v>
      </c>
    </row>
    <row r="233" spans="1:6" x14ac:dyDescent="0.25">
      <c r="A233" s="140" t="s">
        <v>1014</v>
      </c>
      <c r="B233" s="140" t="s">
        <v>1049</v>
      </c>
      <c r="C233">
        <v>24511</v>
      </c>
      <c r="D233" s="107">
        <v>5374</v>
      </c>
      <c r="E233" s="107" t="s">
        <v>1049</v>
      </c>
      <c r="F233" s="107" t="s">
        <v>530</v>
      </c>
    </row>
    <row r="234" spans="1:6" x14ac:dyDescent="0.25">
      <c r="A234" s="140" t="s">
        <v>1016</v>
      </c>
      <c r="B234" s="140" t="s">
        <v>1051</v>
      </c>
      <c r="C234">
        <v>24555</v>
      </c>
      <c r="D234" s="107">
        <v>5374</v>
      </c>
      <c r="E234" s="107" t="s">
        <v>1052</v>
      </c>
      <c r="F234" s="107" t="s">
        <v>530</v>
      </c>
    </row>
    <row r="235" spans="1:6" x14ac:dyDescent="0.25">
      <c r="A235" s="140" t="s">
        <v>1019</v>
      </c>
      <c r="B235" s="140" t="s">
        <v>949</v>
      </c>
      <c r="C235">
        <v>16107</v>
      </c>
      <c r="D235" s="107">
        <v>5734</v>
      </c>
      <c r="E235" s="107" t="s">
        <v>949</v>
      </c>
      <c r="F235" s="107" t="s">
        <v>509</v>
      </c>
    </row>
    <row r="236" spans="1:6" x14ac:dyDescent="0.25">
      <c r="A236" s="140" t="s">
        <v>1021</v>
      </c>
      <c r="B236" s="140" t="s">
        <v>1055</v>
      </c>
      <c r="C236">
        <v>21019</v>
      </c>
      <c r="D236" s="107">
        <v>5416</v>
      </c>
      <c r="E236" s="107" t="s">
        <v>1055</v>
      </c>
      <c r="F236" s="107" t="s">
        <v>530</v>
      </c>
    </row>
    <row r="237" spans="1:6" x14ac:dyDescent="0.25">
      <c r="A237" s="140" t="s">
        <v>1023</v>
      </c>
      <c r="B237" s="140" t="s">
        <v>1057</v>
      </c>
      <c r="C237">
        <v>23101</v>
      </c>
      <c r="D237" s="107">
        <v>5070</v>
      </c>
      <c r="E237" s="107" t="s">
        <v>1058</v>
      </c>
      <c r="F237" s="107" t="s">
        <v>530</v>
      </c>
    </row>
    <row r="238" spans="1:6" x14ac:dyDescent="0.25">
      <c r="A238" s="140" t="s">
        <v>1025</v>
      </c>
      <c r="B238" s="140" t="s">
        <v>1060</v>
      </c>
      <c r="C238">
        <v>23714</v>
      </c>
      <c r="D238" s="107">
        <v>5255</v>
      </c>
      <c r="E238" s="107" t="s">
        <v>1060</v>
      </c>
      <c r="F238" s="107" t="s">
        <v>530</v>
      </c>
    </row>
    <row r="239" spans="1:6" x14ac:dyDescent="0.25">
      <c r="A239" s="140" t="s">
        <v>1028</v>
      </c>
      <c r="B239" s="140" t="s">
        <v>1062</v>
      </c>
      <c r="C239">
        <v>22817</v>
      </c>
      <c r="D239" s="107">
        <v>5223</v>
      </c>
      <c r="E239" s="107" t="s">
        <v>1063</v>
      </c>
      <c r="F239" s="107" t="s">
        <v>509</v>
      </c>
    </row>
    <row r="240" spans="1:6" x14ac:dyDescent="0.25">
      <c r="A240" s="140" t="s">
        <v>1030</v>
      </c>
      <c r="B240" s="140" t="s">
        <v>1065</v>
      </c>
      <c r="C240">
        <v>26007</v>
      </c>
      <c r="D240" s="107">
        <v>5262</v>
      </c>
      <c r="E240" s="107" t="s">
        <v>1065</v>
      </c>
      <c r="F240" s="107" t="s">
        <v>530</v>
      </c>
    </row>
    <row r="241" spans="1:6" x14ac:dyDescent="0.25">
      <c r="A241" s="140" t="s">
        <v>1033</v>
      </c>
      <c r="B241" s="140" t="s">
        <v>1067</v>
      </c>
      <c r="C241">
        <v>23325</v>
      </c>
      <c r="D241" s="107">
        <v>5372</v>
      </c>
      <c r="E241" s="107" t="s">
        <v>1067</v>
      </c>
      <c r="F241" s="107" t="s">
        <v>530</v>
      </c>
    </row>
    <row r="242" spans="1:6" x14ac:dyDescent="0.25">
      <c r="A242" s="140" t="s">
        <v>1036</v>
      </c>
      <c r="B242" s="140" t="s">
        <v>1069</v>
      </c>
      <c r="C242">
        <v>20006</v>
      </c>
      <c r="D242" s="107">
        <v>5710</v>
      </c>
      <c r="E242" s="107" t="s">
        <v>1069</v>
      </c>
      <c r="F242" s="107" t="s">
        <v>509</v>
      </c>
    </row>
    <row r="243" spans="1:6" x14ac:dyDescent="0.25">
      <c r="A243" s="140" t="s">
        <v>1038</v>
      </c>
      <c r="B243" s="140" t="s">
        <v>1073</v>
      </c>
      <c r="C243">
        <v>26086</v>
      </c>
      <c r="D243" s="107">
        <v>5280</v>
      </c>
      <c r="E243" s="107" t="s">
        <v>1071</v>
      </c>
      <c r="F243" s="107" t="s">
        <v>530</v>
      </c>
    </row>
    <row r="244" spans="1:6" x14ac:dyDescent="0.25">
      <c r="A244" s="140" t="s">
        <v>1041</v>
      </c>
      <c r="B244" s="140" t="s">
        <v>1075</v>
      </c>
      <c r="C244">
        <v>26101</v>
      </c>
      <c r="D244" s="107">
        <v>5280</v>
      </c>
      <c r="E244" s="107" t="s">
        <v>1071</v>
      </c>
      <c r="F244" s="107" t="s">
        <v>530</v>
      </c>
    </row>
    <row r="245" spans="1:6" x14ac:dyDescent="0.25">
      <c r="A245" s="140" t="s">
        <v>1044</v>
      </c>
      <c r="B245" s="140" t="s">
        <v>1077</v>
      </c>
      <c r="C245">
        <v>25004</v>
      </c>
      <c r="D245" s="107">
        <v>5308</v>
      </c>
      <c r="E245" s="107" t="s">
        <v>1077</v>
      </c>
      <c r="F245" s="107" t="s">
        <v>509</v>
      </c>
    </row>
    <row r="246" spans="1:6" x14ac:dyDescent="0.25">
      <c r="A246" s="140" t="s">
        <v>1046</v>
      </c>
      <c r="B246" s="140" t="s">
        <v>1079</v>
      </c>
      <c r="C246">
        <v>17049</v>
      </c>
      <c r="D246" s="107">
        <v>5710</v>
      </c>
      <c r="E246" s="107" t="s">
        <v>1080</v>
      </c>
      <c r="F246" s="107" t="s">
        <v>509</v>
      </c>
    </row>
    <row r="247" spans="1:6" x14ac:dyDescent="0.25">
      <c r="A247" s="140" t="s">
        <v>1048</v>
      </c>
      <c r="B247" s="140" t="s">
        <v>1082</v>
      </c>
      <c r="C247">
        <v>17010</v>
      </c>
      <c r="D247" s="107">
        <v>5710</v>
      </c>
      <c r="E247" s="107" t="s">
        <v>1080</v>
      </c>
      <c r="F247" s="107" t="s">
        <v>509</v>
      </c>
    </row>
    <row r="248" spans="1:6" x14ac:dyDescent="0.25">
      <c r="A248" s="140" t="s">
        <v>1050</v>
      </c>
      <c r="B248" s="140" t="s">
        <v>1084</v>
      </c>
      <c r="C248">
        <v>17131</v>
      </c>
      <c r="D248" s="107">
        <v>5731</v>
      </c>
      <c r="E248" s="107" t="s">
        <v>1085</v>
      </c>
      <c r="F248" s="107" t="s">
        <v>509</v>
      </c>
    </row>
    <row r="249" spans="1:6" x14ac:dyDescent="0.25">
      <c r="A249" s="140" t="s">
        <v>1053</v>
      </c>
      <c r="B249" s="140" t="s">
        <v>1087</v>
      </c>
      <c r="C249">
        <v>17103</v>
      </c>
      <c r="D249" s="107">
        <v>5710</v>
      </c>
      <c r="E249" s="107" t="s">
        <v>1080</v>
      </c>
      <c r="F249" s="107" t="s">
        <v>509</v>
      </c>
    </row>
    <row r="250" spans="1:6" x14ac:dyDescent="0.25">
      <c r="A250" s="140" t="s">
        <v>1054</v>
      </c>
      <c r="B250" s="140" t="s">
        <v>1089</v>
      </c>
      <c r="C250">
        <v>17052</v>
      </c>
      <c r="D250" s="107">
        <v>5710</v>
      </c>
      <c r="E250" s="107" t="s">
        <v>1090</v>
      </c>
      <c r="F250" s="107" t="s">
        <v>509</v>
      </c>
    </row>
    <row r="251" spans="1:6" x14ac:dyDescent="0.25">
      <c r="A251" s="140" t="s">
        <v>1056</v>
      </c>
      <c r="B251" s="140" t="s">
        <v>1092</v>
      </c>
      <c r="C251">
        <v>17056</v>
      </c>
      <c r="D251" s="107">
        <v>5710</v>
      </c>
      <c r="E251" s="107" t="s">
        <v>1093</v>
      </c>
      <c r="F251" s="107" t="s">
        <v>509</v>
      </c>
    </row>
    <row r="252" spans="1:6" x14ac:dyDescent="0.25">
      <c r="A252" s="140" t="s">
        <v>1059</v>
      </c>
      <c r="B252" s="140" t="s">
        <v>1095</v>
      </c>
      <c r="C252">
        <v>23107</v>
      </c>
      <c r="D252" s="107">
        <v>5118</v>
      </c>
      <c r="E252" s="107" t="s">
        <v>1096</v>
      </c>
      <c r="F252" s="107" t="s">
        <v>530</v>
      </c>
    </row>
    <row r="253" spans="1:6" x14ac:dyDescent="0.25">
      <c r="A253" s="140" t="s">
        <v>1061</v>
      </c>
      <c r="B253" s="140" t="s">
        <v>1098</v>
      </c>
      <c r="C253">
        <v>23078</v>
      </c>
      <c r="D253" s="107">
        <v>5118</v>
      </c>
      <c r="E253" s="107" t="s">
        <v>1099</v>
      </c>
      <c r="F253" s="107" t="s">
        <v>530</v>
      </c>
    </row>
    <row r="254" spans="1:6" x14ac:dyDescent="0.25">
      <c r="A254" s="140" t="s">
        <v>1064</v>
      </c>
      <c r="B254" s="140" t="s">
        <v>1101</v>
      </c>
      <c r="C254">
        <v>23111</v>
      </c>
      <c r="D254" s="107">
        <v>5117</v>
      </c>
      <c r="E254" s="107" t="s">
        <v>1102</v>
      </c>
      <c r="F254" s="107" t="s">
        <v>530</v>
      </c>
    </row>
    <row r="255" spans="1:6" x14ac:dyDescent="0.25">
      <c r="A255" s="140" t="s">
        <v>1066</v>
      </c>
      <c r="B255" s="140" t="s">
        <v>1104</v>
      </c>
      <c r="C255">
        <v>21020</v>
      </c>
      <c r="D255" s="107">
        <v>5472</v>
      </c>
      <c r="E255" s="107" t="s">
        <v>1104</v>
      </c>
      <c r="F255" s="107" t="s">
        <v>530</v>
      </c>
    </row>
    <row r="256" spans="1:6" x14ac:dyDescent="0.25">
      <c r="A256" s="140" t="s">
        <v>1068</v>
      </c>
      <c r="B256" s="140" t="s">
        <v>1107</v>
      </c>
      <c r="C256">
        <v>25506</v>
      </c>
      <c r="D256" s="107">
        <v>5301</v>
      </c>
      <c r="E256" s="107" t="s">
        <v>1107</v>
      </c>
      <c r="F256" s="107" t="s">
        <v>530</v>
      </c>
    </row>
    <row r="257" spans="1:6" x14ac:dyDescent="0.25">
      <c r="A257" s="140" t="s">
        <v>1070</v>
      </c>
      <c r="B257" s="140" t="s">
        <v>1109</v>
      </c>
      <c r="C257">
        <v>21021</v>
      </c>
      <c r="D257" s="107">
        <v>5473</v>
      </c>
      <c r="E257" s="107" t="s">
        <v>1109</v>
      </c>
      <c r="F257" s="107" t="s">
        <v>530</v>
      </c>
    </row>
    <row r="258" spans="1:6" x14ac:dyDescent="0.25">
      <c r="A258" s="140" t="s">
        <v>1072</v>
      </c>
      <c r="B258" s="140" t="s">
        <v>1111</v>
      </c>
      <c r="C258">
        <v>16084</v>
      </c>
      <c r="D258" s="107">
        <v>5710</v>
      </c>
      <c r="E258" s="107" t="s">
        <v>1111</v>
      </c>
      <c r="F258" s="107" t="s">
        <v>509</v>
      </c>
    </row>
    <row r="259" spans="1:6" x14ac:dyDescent="0.25">
      <c r="A259" s="140" t="s">
        <v>1074</v>
      </c>
      <c r="B259" s="140" t="s">
        <v>1113</v>
      </c>
      <c r="C259">
        <v>20028</v>
      </c>
      <c r="D259" s="107">
        <v>5417</v>
      </c>
      <c r="E259" s="107" t="s">
        <v>1114</v>
      </c>
      <c r="F259" s="107" t="s">
        <v>530</v>
      </c>
    </row>
    <row r="260" spans="1:6" x14ac:dyDescent="0.25">
      <c r="A260" s="140" t="s">
        <v>1076</v>
      </c>
      <c r="B260" s="140" t="s">
        <v>1116</v>
      </c>
      <c r="C260">
        <v>23825</v>
      </c>
      <c r="D260" s="107">
        <v>5214</v>
      </c>
      <c r="E260" s="107" t="s">
        <v>1117</v>
      </c>
      <c r="F260" s="107" t="s">
        <v>530</v>
      </c>
    </row>
    <row r="261" spans="1:6" x14ac:dyDescent="0.25">
      <c r="A261" s="140" t="s">
        <v>1078</v>
      </c>
      <c r="B261" s="140" t="s">
        <v>1119</v>
      </c>
      <c r="C261">
        <v>23718</v>
      </c>
      <c r="D261" s="107">
        <v>5214</v>
      </c>
      <c r="E261" s="107" t="s">
        <v>1120</v>
      </c>
      <c r="F261" s="107" t="s">
        <v>530</v>
      </c>
    </row>
    <row r="262" spans="1:6" x14ac:dyDescent="0.25">
      <c r="A262" s="140" t="s">
        <v>1081</v>
      </c>
      <c r="B262" s="140" t="s">
        <v>1122</v>
      </c>
      <c r="C262">
        <v>23858</v>
      </c>
      <c r="D262" s="107">
        <v>5125</v>
      </c>
      <c r="E262" s="107" t="s">
        <v>1123</v>
      </c>
      <c r="F262" s="107" t="s">
        <v>530</v>
      </c>
    </row>
    <row r="263" spans="1:6" x14ac:dyDescent="0.25">
      <c r="A263" s="140" t="s">
        <v>1083</v>
      </c>
      <c r="B263" s="140" t="s">
        <v>1125</v>
      </c>
      <c r="C263">
        <v>23915</v>
      </c>
      <c r="D263" s="107">
        <v>5114</v>
      </c>
      <c r="E263" s="107" t="s">
        <v>1123</v>
      </c>
      <c r="F263" s="107" t="s">
        <v>530</v>
      </c>
    </row>
    <row r="264" spans="1:6" x14ac:dyDescent="0.25">
      <c r="A264" s="140" t="s">
        <v>1086</v>
      </c>
      <c r="B264" s="140" t="s">
        <v>2477</v>
      </c>
      <c r="C264">
        <v>16103</v>
      </c>
      <c r="D264" s="107" t="s">
        <v>2474</v>
      </c>
      <c r="E264" s="107" t="s">
        <v>2474</v>
      </c>
      <c r="F264" s="107" t="s">
        <v>509</v>
      </c>
    </row>
    <row r="265" spans="1:6" x14ac:dyDescent="0.25">
      <c r="A265" s="140" t="s">
        <v>1088</v>
      </c>
      <c r="B265" s="140" t="s">
        <v>2478</v>
      </c>
      <c r="C265">
        <v>16101</v>
      </c>
      <c r="D265" s="107" t="s">
        <v>2474</v>
      </c>
      <c r="E265" s="107" t="s">
        <v>2474</v>
      </c>
      <c r="F265" s="107" t="s">
        <v>509</v>
      </c>
    </row>
    <row r="266" spans="1:6" x14ac:dyDescent="0.25">
      <c r="A266" s="140" t="s">
        <v>1091</v>
      </c>
      <c r="B266" s="140" t="s">
        <v>2479</v>
      </c>
      <c r="C266">
        <v>16102</v>
      </c>
      <c r="D266" s="107" t="s">
        <v>2474</v>
      </c>
      <c r="E266" s="107" t="s">
        <v>2474</v>
      </c>
      <c r="F266" s="107" t="s">
        <v>509</v>
      </c>
    </row>
    <row r="267" spans="1:6" x14ac:dyDescent="0.25">
      <c r="A267" s="140" t="s">
        <v>1094</v>
      </c>
      <c r="B267" s="140" t="s">
        <v>2480</v>
      </c>
      <c r="C267">
        <v>16104</v>
      </c>
      <c r="D267" s="107" t="s">
        <v>2474</v>
      </c>
      <c r="E267" s="107" t="s">
        <v>2474</v>
      </c>
      <c r="F267" s="107" t="s">
        <v>509</v>
      </c>
    </row>
    <row r="268" spans="1:6" x14ac:dyDescent="0.25">
      <c r="A268" s="140" t="s">
        <v>1097</v>
      </c>
      <c r="B268" s="140" t="s">
        <v>1127</v>
      </c>
      <c r="C268">
        <v>23133</v>
      </c>
      <c r="D268" s="107">
        <v>5086</v>
      </c>
      <c r="E268" s="107" t="s">
        <v>1127</v>
      </c>
      <c r="F268" s="107" t="s">
        <v>530</v>
      </c>
    </row>
    <row r="269" spans="1:6" x14ac:dyDescent="0.25">
      <c r="A269" s="140" t="s">
        <v>1100</v>
      </c>
      <c r="B269" s="140" t="s">
        <v>1129</v>
      </c>
      <c r="C269">
        <v>23305</v>
      </c>
      <c r="D269" s="107">
        <v>5360</v>
      </c>
      <c r="E269" s="107" t="s">
        <v>1129</v>
      </c>
      <c r="F269" s="107" t="s">
        <v>530</v>
      </c>
    </row>
    <row r="270" spans="1:6" x14ac:dyDescent="0.25">
      <c r="A270" s="140" t="s">
        <v>1103</v>
      </c>
      <c r="B270" s="140" t="s">
        <v>1129</v>
      </c>
      <c r="C270">
        <v>23369</v>
      </c>
      <c r="D270" s="107">
        <v>5360</v>
      </c>
      <c r="E270" s="107" t="s">
        <v>1129</v>
      </c>
      <c r="F270" s="107" t="s">
        <v>530</v>
      </c>
    </row>
    <row r="271" spans="1:6" x14ac:dyDescent="0.25">
      <c r="A271" s="140" t="s">
        <v>1105</v>
      </c>
      <c r="B271" s="140" t="s">
        <v>1134</v>
      </c>
      <c r="C271">
        <v>26114</v>
      </c>
      <c r="D271" s="107">
        <v>5272</v>
      </c>
      <c r="E271" s="107" t="s">
        <v>1135</v>
      </c>
      <c r="F271" s="107" t="s">
        <v>530</v>
      </c>
    </row>
    <row r="272" spans="1:6" x14ac:dyDescent="0.25">
      <c r="A272" s="140" t="s">
        <v>1106</v>
      </c>
      <c r="B272" s="140" t="s">
        <v>1137</v>
      </c>
      <c r="C272">
        <v>21022</v>
      </c>
      <c r="D272" s="107">
        <v>5470</v>
      </c>
      <c r="E272" s="107" t="s">
        <v>1137</v>
      </c>
      <c r="F272" s="107" t="s">
        <v>530</v>
      </c>
    </row>
    <row r="273" spans="1:6" x14ac:dyDescent="0.25">
      <c r="A273" s="140" t="s">
        <v>1108</v>
      </c>
      <c r="B273" s="140" t="s">
        <v>589</v>
      </c>
      <c r="C273">
        <v>23719</v>
      </c>
      <c r="D273" s="107">
        <v>5233</v>
      </c>
      <c r="E273" s="107" t="s">
        <v>589</v>
      </c>
      <c r="F273" s="107" t="s">
        <v>530</v>
      </c>
    </row>
    <row r="274" spans="1:6" x14ac:dyDescent="0.25">
      <c r="A274" s="140" t="s">
        <v>1110</v>
      </c>
      <c r="B274" s="140" t="s">
        <v>1140</v>
      </c>
      <c r="C274">
        <v>23720</v>
      </c>
      <c r="D274" s="107">
        <v>5245</v>
      </c>
      <c r="E274" s="107" t="s">
        <v>1140</v>
      </c>
      <c r="F274" s="107" t="s">
        <v>530</v>
      </c>
    </row>
    <row r="275" spans="1:6" x14ac:dyDescent="0.25">
      <c r="A275" s="140" t="s">
        <v>1112</v>
      </c>
      <c r="B275" s="140" t="s">
        <v>1143</v>
      </c>
      <c r="C275">
        <v>23043</v>
      </c>
      <c r="D275" s="107">
        <v>5108</v>
      </c>
      <c r="E275" s="107" t="s">
        <v>1144</v>
      </c>
      <c r="F275" s="107" t="s">
        <v>530</v>
      </c>
    </row>
    <row r="276" spans="1:6" x14ac:dyDescent="0.25">
      <c r="A276" s="140" t="s">
        <v>1115</v>
      </c>
      <c r="B276" s="140" t="s">
        <v>1146</v>
      </c>
      <c r="C276">
        <v>21023</v>
      </c>
      <c r="D276" s="107">
        <v>5419</v>
      </c>
      <c r="E276" s="107" t="s">
        <v>1146</v>
      </c>
      <c r="F276" s="107" t="s">
        <v>530</v>
      </c>
    </row>
    <row r="277" spans="1:6" x14ac:dyDescent="0.25">
      <c r="A277" s="140" t="s">
        <v>1118</v>
      </c>
      <c r="B277" s="140" t="s">
        <v>1148</v>
      </c>
      <c r="C277">
        <v>21067</v>
      </c>
      <c r="D277" s="107">
        <v>5419</v>
      </c>
      <c r="E277" s="107" t="s">
        <v>1149</v>
      </c>
      <c r="F277" s="107" t="s">
        <v>530</v>
      </c>
    </row>
    <row r="278" spans="1:6" x14ac:dyDescent="0.25">
      <c r="A278" s="140" t="s">
        <v>1121</v>
      </c>
      <c r="B278" s="140" t="s">
        <v>1151</v>
      </c>
      <c r="C278">
        <v>21024</v>
      </c>
      <c r="D278" s="107">
        <v>5419</v>
      </c>
      <c r="E278" s="107" t="s">
        <v>1149</v>
      </c>
      <c r="F278" s="107" t="s">
        <v>530</v>
      </c>
    </row>
    <row r="279" spans="1:6" x14ac:dyDescent="0.25">
      <c r="A279" s="140" t="s">
        <v>1124</v>
      </c>
      <c r="B279" s="140" t="s">
        <v>1153</v>
      </c>
      <c r="C279">
        <v>21062</v>
      </c>
      <c r="D279" s="107">
        <v>5491</v>
      </c>
      <c r="E279" s="107" t="s">
        <v>1154</v>
      </c>
      <c r="F279" s="107" t="s">
        <v>530</v>
      </c>
    </row>
    <row r="280" spans="1:6" x14ac:dyDescent="0.25">
      <c r="A280" s="140" t="s">
        <v>1126</v>
      </c>
      <c r="B280" s="140" t="s">
        <v>1156</v>
      </c>
      <c r="C280">
        <v>21085</v>
      </c>
      <c r="D280" s="107">
        <v>5420</v>
      </c>
      <c r="E280" s="107" t="s">
        <v>1157</v>
      </c>
      <c r="F280" s="107" t="s">
        <v>530</v>
      </c>
    </row>
    <row r="281" spans="1:6" x14ac:dyDescent="0.25">
      <c r="A281" s="140" t="s">
        <v>1128</v>
      </c>
      <c r="B281" s="140" t="s">
        <v>1159</v>
      </c>
      <c r="C281">
        <v>23361</v>
      </c>
      <c r="D281" s="107">
        <v>5373</v>
      </c>
      <c r="E281" s="107" t="s">
        <v>1159</v>
      </c>
      <c r="F281" s="107" t="s">
        <v>530</v>
      </c>
    </row>
    <row r="282" spans="1:6" x14ac:dyDescent="0.25">
      <c r="A282" s="140" t="s">
        <v>1130</v>
      </c>
      <c r="B282" s="140" t="s">
        <v>1161</v>
      </c>
      <c r="C282">
        <v>16083</v>
      </c>
      <c r="D282" s="107">
        <v>5734</v>
      </c>
      <c r="E282" s="107" t="s">
        <v>1162</v>
      </c>
      <c r="F282" s="107" t="s">
        <v>509</v>
      </c>
    </row>
    <row r="283" spans="1:6" x14ac:dyDescent="0.25">
      <c r="A283" s="140" t="s">
        <v>1131</v>
      </c>
      <c r="B283" s="140" t="s">
        <v>1164</v>
      </c>
      <c r="C283">
        <v>23095</v>
      </c>
      <c r="D283" s="107">
        <v>5401</v>
      </c>
      <c r="E283" s="107" t="s">
        <v>1164</v>
      </c>
      <c r="F283" s="107" t="s">
        <v>530</v>
      </c>
    </row>
    <row r="284" spans="1:6" x14ac:dyDescent="0.25">
      <c r="A284" s="140" t="s">
        <v>1133</v>
      </c>
      <c r="B284" s="140" t="s">
        <v>1164</v>
      </c>
      <c r="C284">
        <v>23135</v>
      </c>
      <c r="D284" s="107">
        <v>5400</v>
      </c>
      <c r="E284" s="107" t="s">
        <v>1164</v>
      </c>
      <c r="F284" s="107" t="s">
        <v>530</v>
      </c>
    </row>
    <row r="285" spans="1:6" x14ac:dyDescent="0.25">
      <c r="A285" s="140" t="s">
        <v>1136</v>
      </c>
      <c r="B285" s="140" t="s">
        <v>1167</v>
      </c>
      <c r="C285">
        <v>23356</v>
      </c>
      <c r="D285" s="107">
        <v>5372</v>
      </c>
      <c r="E285" s="107" t="s">
        <v>1168</v>
      </c>
      <c r="F285" s="107" t="s">
        <v>530</v>
      </c>
    </row>
    <row r="286" spans="1:6" x14ac:dyDescent="0.25">
      <c r="A286" s="140" t="s">
        <v>1138</v>
      </c>
      <c r="B286" s="140" t="s">
        <v>1170</v>
      </c>
      <c r="C286">
        <v>19108</v>
      </c>
      <c r="D286" s="107">
        <v>5485</v>
      </c>
      <c r="E286" s="107" t="s">
        <v>1171</v>
      </c>
      <c r="F286" s="107" t="s">
        <v>530</v>
      </c>
    </row>
    <row r="287" spans="1:6" x14ac:dyDescent="0.25">
      <c r="A287" s="140" t="s">
        <v>1139</v>
      </c>
      <c r="B287" s="140" t="s">
        <v>1052</v>
      </c>
      <c r="C287">
        <v>23374</v>
      </c>
      <c r="D287" s="107">
        <v>5373</v>
      </c>
      <c r="E287" s="107" t="s">
        <v>1052</v>
      </c>
      <c r="F287" s="107" t="s">
        <v>530</v>
      </c>
    </row>
    <row r="288" spans="1:6" x14ac:dyDescent="0.25">
      <c r="A288" s="140" t="s">
        <v>1141</v>
      </c>
      <c r="B288" s="140" t="s">
        <v>1174</v>
      </c>
      <c r="C288">
        <v>23721</v>
      </c>
      <c r="D288" s="107">
        <v>5159</v>
      </c>
      <c r="E288" s="107" t="s">
        <v>1175</v>
      </c>
      <c r="F288" s="107" t="s">
        <v>530</v>
      </c>
    </row>
    <row r="289" spans="1:6" x14ac:dyDescent="0.25">
      <c r="A289" s="140" t="s">
        <v>1142</v>
      </c>
      <c r="B289" s="140" t="s">
        <v>1177</v>
      </c>
      <c r="C289">
        <v>23722</v>
      </c>
      <c r="D289" s="107">
        <v>5244</v>
      </c>
      <c r="E289" s="107" t="s">
        <v>1177</v>
      </c>
      <c r="F289" s="107" t="s">
        <v>530</v>
      </c>
    </row>
    <row r="290" spans="1:6" x14ac:dyDescent="0.25">
      <c r="A290" s="140" t="s">
        <v>1145</v>
      </c>
      <c r="B290" s="140" t="s">
        <v>1179</v>
      </c>
      <c r="C290">
        <v>23822</v>
      </c>
      <c r="D290" s="107">
        <v>5255</v>
      </c>
      <c r="E290" s="107" t="s">
        <v>1180</v>
      </c>
      <c r="F290" s="107" t="s">
        <v>530</v>
      </c>
    </row>
    <row r="291" spans="1:6" x14ac:dyDescent="0.25">
      <c r="A291" s="140" t="s">
        <v>1147</v>
      </c>
      <c r="B291" s="140" t="s">
        <v>1182</v>
      </c>
      <c r="C291">
        <v>18118</v>
      </c>
      <c r="D291" s="107">
        <v>5661</v>
      </c>
      <c r="E291" s="107" t="s">
        <v>1182</v>
      </c>
      <c r="F291" s="107" t="s">
        <v>509</v>
      </c>
    </row>
    <row r="292" spans="1:6" x14ac:dyDescent="0.25">
      <c r="A292" s="140" t="s">
        <v>1150</v>
      </c>
      <c r="B292" s="140" t="s">
        <v>1184</v>
      </c>
      <c r="C292">
        <v>19017</v>
      </c>
      <c r="D292" s="107">
        <v>5434</v>
      </c>
      <c r="E292" s="107" t="s">
        <v>1184</v>
      </c>
      <c r="F292" s="107" t="s">
        <v>530</v>
      </c>
    </row>
    <row r="293" spans="1:6" x14ac:dyDescent="0.25">
      <c r="A293" s="140" t="s">
        <v>1152</v>
      </c>
      <c r="B293" s="140" t="s">
        <v>1186</v>
      </c>
      <c r="C293">
        <v>19018</v>
      </c>
      <c r="D293" s="107">
        <v>5730</v>
      </c>
      <c r="E293" s="107" t="s">
        <v>1187</v>
      </c>
      <c r="F293" s="107" t="s">
        <v>509</v>
      </c>
    </row>
    <row r="294" spans="1:6" x14ac:dyDescent="0.25">
      <c r="A294" s="140" t="s">
        <v>1155</v>
      </c>
      <c r="B294" s="140" t="s">
        <v>1189</v>
      </c>
      <c r="C294">
        <v>19046</v>
      </c>
      <c r="D294" s="107">
        <v>5434</v>
      </c>
      <c r="E294" s="107" t="s">
        <v>1184</v>
      </c>
      <c r="F294" s="107" t="s">
        <v>530</v>
      </c>
    </row>
    <row r="295" spans="1:6" x14ac:dyDescent="0.25">
      <c r="A295" s="140" t="s">
        <v>1158</v>
      </c>
      <c r="B295" s="140" t="s">
        <v>1191</v>
      </c>
      <c r="C295">
        <v>19050</v>
      </c>
      <c r="D295" s="107">
        <v>5433</v>
      </c>
      <c r="E295" s="107" t="s">
        <v>1192</v>
      </c>
      <c r="F295" s="107" t="s">
        <v>530</v>
      </c>
    </row>
    <row r="296" spans="1:6" x14ac:dyDescent="0.25">
      <c r="A296" s="140" t="s">
        <v>1160</v>
      </c>
      <c r="B296" s="140" t="s">
        <v>1194</v>
      </c>
      <c r="C296">
        <v>23843</v>
      </c>
      <c r="D296" s="107">
        <v>5153</v>
      </c>
      <c r="E296" s="107" t="s">
        <v>1195</v>
      </c>
      <c r="F296" s="107" t="s">
        <v>530</v>
      </c>
    </row>
    <row r="297" spans="1:6" x14ac:dyDescent="0.25">
      <c r="A297" s="140" t="s">
        <v>1163</v>
      </c>
      <c r="B297" s="140" t="s">
        <v>1197</v>
      </c>
      <c r="C297">
        <v>21059</v>
      </c>
      <c r="D297" s="107">
        <v>5453</v>
      </c>
      <c r="E297" s="107" t="s">
        <v>1197</v>
      </c>
      <c r="F297" s="107" t="s">
        <v>530</v>
      </c>
    </row>
    <row r="298" spans="1:6" x14ac:dyDescent="0.25">
      <c r="A298" s="140" t="s">
        <v>1165</v>
      </c>
      <c r="B298" s="140" t="s">
        <v>1199</v>
      </c>
      <c r="C298">
        <v>16034</v>
      </c>
      <c r="D298" s="107">
        <v>5710</v>
      </c>
      <c r="E298" s="107" t="s">
        <v>1199</v>
      </c>
      <c r="F298" s="107" t="s">
        <v>509</v>
      </c>
    </row>
    <row r="299" spans="1:6" x14ac:dyDescent="0.25">
      <c r="A299" s="140" t="s">
        <v>1166</v>
      </c>
      <c r="B299" s="140" t="s">
        <v>1201</v>
      </c>
      <c r="C299">
        <v>23131</v>
      </c>
      <c r="D299" s="107">
        <v>5214</v>
      </c>
      <c r="E299" s="107" t="s">
        <v>1202</v>
      </c>
      <c r="F299" s="107" t="s">
        <v>530</v>
      </c>
    </row>
    <row r="300" spans="1:6" x14ac:dyDescent="0.25">
      <c r="A300" s="140" t="s">
        <v>1169</v>
      </c>
      <c r="B300" s="140" t="s">
        <v>1204</v>
      </c>
      <c r="C300">
        <v>23894</v>
      </c>
      <c r="D300" s="107">
        <v>5214</v>
      </c>
      <c r="E300" s="107" t="s">
        <v>1202</v>
      </c>
      <c r="F300" s="107" t="s">
        <v>530</v>
      </c>
    </row>
    <row r="301" spans="1:6" x14ac:dyDescent="0.25">
      <c r="A301" s="140" t="s">
        <v>1172</v>
      </c>
      <c r="B301" s="140" t="s">
        <v>1206</v>
      </c>
      <c r="C301">
        <v>23823</v>
      </c>
      <c r="D301" s="107">
        <v>5211</v>
      </c>
      <c r="E301" s="107" t="s">
        <v>1207</v>
      </c>
      <c r="F301" s="107" t="s">
        <v>530</v>
      </c>
    </row>
    <row r="302" spans="1:6" x14ac:dyDescent="0.25">
      <c r="A302" s="140" t="s">
        <v>1173</v>
      </c>
      <c r="B302" s="140" t="s">
        <v>1209</v>
      </c>
      <c r="C302">
        <v>23824</v>
      </c>
      <c r="D302" s="107">
        <v>5211</v>
      </c>
      <c r="E302" s="107" t="s">
        <v>1210</v>
      </c>
      <c r="F302" s="107" t="s">
        <v>530</v>
      </c>
    </row>
    <row r="303" spans="1:6" x14ac:dyDescent="0.25">
      <c r="A303" s="140" t="s">
        <v>1176</v>
      </c>
      <c r="B303" s="140" t="s">
        <v>1212</v>
      </c>
      <c r="C303">
        <v>21137</v>
      </c>
      <c r="D303" s="107">
        <v>5453</v>
      </c>
      <c r="E303" s="107" t="s">
        <v>1213</v>
      </c>
      <c r="F303" s="107" t="s">
        <v>530</v>
      </c>
    </row>
    <row r="304" spans="1:6" x14ac:dyDescent="0.25">
      <c r="A304" s="140" t="s">
        <v>1178</v>
      </c>
      <c r="B304" s="140" t="s">
        <v>1215</v>
      </c>
      <c r="C304">
        <v>21072</v>
      </c>
      <c r="D304" s="107">
        <v>5473</v>
      </c>
      <c r="E304" s="107" t="s">
        <v>1104</v>
      </c>
      <c r="F304" s="107" t="s">
        <v>530</v>
      </c>
    </row>
    <row r="305" spans="1:6" x14ac:dyDescent="0.25">
      <c r="A305" s="140" t="s">
        <v>1181</v>
      </c>
      <c r="B305" s="140" t="s">
        <v>1218</v>
      </c>
      <c r="C305">
        <v>123700</v>
      </c>
      <c r="D305" s="107">
        <v>5133</v>
      </c>
      <c r="E305" s="107" t="s">
        <v>1219</v>
      </c>
      <c r="F305" s="107" t="s">
        <v>530</v>
      </c>
    </row>
    <row r="306" spans="1:6" x14ac:dyDescent="0.25">
      <c r="A306" s="140" t="s">
        <v>1183</v>
      </c>
      <c r="B306" s="140" t="s">
        <v>1222</v>
      </c>
      <c r="C306">
        <v>23723</v>
      </c>
      <c r="D306" s="107">
        <v>5211</v>
      </c>
      <c r="E306" s="107" t="s">
        <v>1222</v>
      </c>
      <c r="F306" s="107" t="s">
        <v>530</v>
      </c>
    </row>
    <row r="307" spans="1:6" x14ac:dyDescent="0.25">
      <c r="A307" s="140" t="s">
        <v>1185</v>
      </c>
      <c r="B307" s="140" t="s">
        <v>1224</v>
      </c>
      <c r="C307">
        <v>17125</v>
      </c>
      <c r="D307" s="107">
        <v>5731</v>
      </c>
      <c r="E307" s="107" t="s">
        <v>1225</v>
      </c>
      <c r="F307" s="107" t="s">
        <v>509</v>
      </c>
    </row>
    <row r="308" spans="1:6" x14ac:dyDescent="0.25">
      <c r="A308" s="140" t="s">
        <v>1188</v>
      </c>
      <c r="B308" s="140" t="s">
        <v>1227</v>
      </c>
      <c r="C308">
        <v>17118</v>
      </c>
      <c r="D308" s="107">
        <v>5731</v>
      </c>
      <c r="E308" s="107" t="s">
        <v>1225</v>
      </c>
      <c r="F308" s="107" t="s">
        <v>509</v>
      </c>
    </row>
    <row r="309" spans="1:6" x14ac:dyDescent="0.25">
      <c r="A309" s="140" t="s">
        <v>1190</v>
      </c>
      <c r="B309" s="140" t="s">
        <v>1229</v>
      </c>
      <c r="C309">
        <v>17111</v>
      </c>
      <c r="D309" s="107">
        <v>5731</v>
      </c>
      <c r="E309" s="107" t="s">
        <v>1225</v>
      </c>
      <c r="F309" s="107" t="s">
        <v>509</v>
      </c>
    </row>
    <row r="310" spans="1:6" x14ac:dyDescent="0.25">
      <c r="A310" s="140" t="s">
        <v>1193</v>
      </c>
      <c r="B310" s="140" t="s">
        <v>1231</v>
      </c>
      <c r="C310">
        <v>17121</v>
      </c>
      <c r="D310" s="107">
        <v>5731</v>
      </c>
      <c r="E310" s="107" t="s">
        <v>1225</v>
      </c>
      <c r="F310" s="107" t="s">
        <v>509</v>
      </c>
    </row>
    <row r="311" spans="1:6" x14ac:dyDescent="0.25">
      <c r="A311" s="140" t="s">
        <v>1196</v>
      </c>
      <c r="B311" s="140" t="s">
        <v>1233</v>
      </c>
      <c r="C311">
        <v>17028</v>
      </c>
      <c r="D311" s="107">
        <v>5731</v>
      </c>
      <c r="E311" s="107" t="s">
        <v>1225</v>
      </c>
      <c r="F311" s="107" t="s">
        <v>509</v>
      </c>
    </row>
    <row r="312" spans="1:6" x14ac:dyDescent="0.25">
      <c r="A312" s="140" t="s">
        <v>1198</v>
      </c>
      <c r="B312" s="140" t="s">
        <v>1235</v>
      </c>
      <c r="C312">
        <v>18034</v>
      </c>
      <c r="D312" s="107">
        <v>5601</v>
      </c>
      <c r="E312" s="107" t="s">
        <v>1235</v>
      </c>
      <c r="F312" s="107" t="s">
        <v>530</v>
      </c>
    </row>
    <row r="313" spans="1:6" x14ac:dyDescent="0.25">
      <c r="A313" s="140" t="s">
        <v>1200</v>
      </c>
      <c r="B313" s="140" t="s">
        <v>1237</v>
      </c>
      <c r="C313">
        <v>18031</v>
      </c>
      <c r="D313" s="107">
        <v>5600</v>
      </c>
      <c r="E313" s="107" t="s">
        <v>1238</v>
      </c>
      <c r="F313" s="107" t="s">
        <v>530</v>
      </c>
    </row>
    <row r="314" spans="1:6" x14ac:dyDescent="0.25">
      <c r="A314" s="140" t="s">
        <v>1203</v>
      </c>
      <c r="B314" s="140" t="s">
        <v>1240</v>
      </c>
      <c r="C314">
        <v>23880</v>
      </c>
      <c r="D314" s="107">
        <v>5231</v>
      </c>
      <c r="E314" s="107" t="s">
        <v>677</v>
      </c>
      <c r="F314" s="107" t="s">
        <v>530</v>
      </c>
    </row>
    <row r="315" spans="1:6" x14ac:dyDescent="0.25">
      <c r="A315" s="140" t="s">
        <v>1205</v>
      </c>
      <c r="B315" s="140" t="s">
        <v>1244</v>
      </c>
      <c r="C315">
        <v>21027</v>
      </c>
      <c r="D315" s="107">
        <v>5491</v>
      </c>
      <c r="E315" s="107" t="s">
        <v>1244</v>
      </c>
      <c r="F315" s="107" t="s">
        <v>530</v>
      </c>
    </row>
    <row r="316" spans="1:6" x14ac:dyDescent="0.25">
      <c r="A316" s="140" t="s">
        <v>1208</v>
      </c>
      <c r="B316" s="140" t="s">
        <v>1246</v>
      </c>
      <c r="C316">
        <v>21060</v>
      </c>
      <c r="D316" s="107">
        <v>5491</v>
      </c>
      <c r="E316" s="107" t="s">
        <v>1244</v>
      </c>
      <c r="F316" s="107" t="s">
        <v>530</v>
      </c>
    </row>
    <row r="317" spans="1:6" x14ac:dyDescent="0.25">
      <c r="A317" s="140" t="s">
        <v>1211</v>
      </c>
      <c r="B317" s="140" t="s">
        <v>1248</v>
      </c>
      <c r="C317">
        <v>22050</v>
      </c>
      <c r="D317" s="107">
        <v>5554</v>
      </c>
      <c r="E317" s="107" t="s">
        <v>1249</v>
      </c>
      <c r="F317" s="107" t="s">
        <v>530</v>
      </c>
    </row>
    <row r="318" spans="1:6" x14ac:dyDescent="0.25">
      <c r="A318" s="140" t="s">
        <v>1214</v>
      </c>
      <c r="B318" s="140" t="s">
        <v>1251</v>
      </c>
      <c r="C318">
        <v>17089</v>
      </c>
      <c r="D318" s="107">
        <v>5710</v>
      </c>
      <c r="E318" s="107" t="s">
        <v>1251</v>
      </c>
      <c r="F318" s="107" t="s">
        <v>509</v>
      </c>
    </row>
    <row r="319" spans="1:6" x14ac:dyDescent="0.25">
      <c r="A319" s="140" t="s">
        <v>1216</v>
      </c>
      <c r="B319" s="140" t="s">
        <v>1253</v>
      </c>
      <c r="C319">
        <v>26009</v>
      </c>
      <c r="D319" s="107">
        <v>5278</v>
      </c>
      <c r="E319" s="107" t="s">
        <v>1253</v>
      </c>
      <c r="F319" s="107" t="s">
        <v>530</v>
      </c>
    </row>
    <row r="320" spans="1:6" x14ac:dyDescent="0.25">
      <c r="A320" s="140" t="s">
        <v>1217</v>
      </c>
      <c r="B320" s="140" t="s">
        <v>1255</v>
      </c>
      <c r="C320">
        <v>26113</v>
      </c>
      <c r="D320" s="107">
        <v>5278</v>
      </c>
      <c r="E320" s="107" t="s">
        <v>1256</v>
      </c>
      <c r="F320" s="107" t="s">
        <v>530</v>
      </c>
    </row>
    <row r="321" spans="1:6" x14ac:dyDescent="0.25">
      <c r="A321" s="140" t="s">
        <v>1220</v>
      </c>
      <c r="B321" s="140" t="s">
        <v>1258</v>
      </c>
      <c r="C321">
        <v>23910</v>
      </c>
      <c r="D321" s="107">
        <v>5157</v>
      </c>
      <c r="E321" s="107" t="s">
        <v>1259</v>
      </c>
      <c r="F321" s="107" t="s">
        <v>530</v>
      </c>
    </row>
    <row r="322" spans="1:6" x14ac:dyDescent="0.25">
      <c r="A322" s="140" t="s">
        <v>1221</v>
      </c>
      <c r="B322" s="140" t="s">
        <v>1261</v>
      </c>
      <c r="C322">
        <v>23724</v>
      </c>
      <c r="D322" s="107">
        <v>5252</v>
      </c>
      <c r="E322" s="107" t="s">
        <v>1261</v>
      </c>
      <c r="F322" s="107" t="s">
        <v>530</v>
      </c>
    </row>
    <row r="323" spans="1:6" x14ac:dyDescent="0.25">
      <c r="A323" s="140" t="s">
        <v>1223</v>
      </c>
      <c r="B323" s="140" t="s">
        <v>1263</v>
      </c>
      <c r="C323">
        <v>23863</v>
      </c>
      <c r="D323" s="107">
        <v>5244</v>
      </c>
      <c r="E323" s="107" t="s">
        <v>1177</v>
      </c>
      <c r="F323" s="107" t="s">
        <v>530</v>
      </c>
    </row>
    <row r="324" spans="1:6" x14ac:dyDescent="0.25">
      <c r="A324" s="140" t="s">
        <v>1226</v>
      </c>
      <c r="B324" s="140" t="s">
        <v>1265</v>
      </c>
      <c r="C324">
        <v>23307</v>
      </c>
      <c r="D324" s="107">
        <v>5373</v>
      </c>
      <c r="E324" s="107" t="s">
        <v>1265</v>
      </c>
      <c r="F324" s="107" t="s">
        <v>530</v>
      </c>
    </row>
    <row r="325" spans="1:6" x14ac:dyDescent="0.25">
      <c r="A325" s="140" t="s">
        <v>1228</v>
      </c>
      <c r="B325" s="140" t="s">
        <v>1267</v>
      </c>
      <c r="C325">
        <v>23354</v>
      </c>
      <c r="D325" s="107">
        <v>5373</v>
      </c>
      <c r="E325" s="107" t="s">
        <v>1268</v>
      </c>
      <c r="F325" s="107" t="s">
        <v>530</v>
      </c>
    </row>
    <row r="326" spans="1:6" x14ac:dyDescent="0.25">
      <c r="A326" s="140" t="s">
        <v>1230</v>
      </c>
      <c r="B326" s="140" t="s">
        <v>1271</v>
      </c>
      <c r="C326">
        <v>18036</v>
      </c>
      <c r="D326" s="107">
        <v>5655</v>
      </c>
      <c r="E326" s="107" t="s">
        <v>1271</v>
      </c>
      <c r="F326" s="107" t="s">
        <v>509</v>
      </c>
    </row>
    <row r="327" spans="1:6" x14ac:dyDescent="0.25">
      <c r="A327" s="140" t="s">
        <v>1232</v>
      </c>
      <c r="B327" s="140" t="s">
        <v>1273</v>
      </c>
      <c r="C327">
        <v>25006</v>
      </c>
      <c r="D327" s="107">
        <v>5307</v>
      </c>
      <c r="E327" s="107" t="s">
        <v>1273</v>
      </c>
      <c r="F327" s="107" t="s">
        <v>530</v>
      </c>
    </row>
    <row r="328" spans="1:6" x14ac:dyDescent="0.25">
      <c r="A328" s="140" t="s">
        <v>1234</v>
      </c>
      <c r="B328" s="140" t="s">
        <v>1275</v>
      </c>
      <c r="C328">
        <v>25507</v>
      </c>
      <c r="D328" s="107">
        <v>5267</v>
      </c>
      <c r="E328" s="107" t="s">
        <v>1275</v>
      </c>
      <c r="F328" s="107" t="s">
        <v>530</v>
      </c>
    </row>
    <row r="329" spans="1:6" x14ac:dyDescent="0.25">
      <c r="A329" s="140" t="s">
        <v>1236</v>
      </c>
      <c r="B329" s="140" t="s">
        <v>1277</v>
      </c>
      <c r="C329">
        <v>25557</v>
      </c>
      <c r="D329" s="107">
        <v>5267</v>
      </c>
      <c r="E329" s="107" t="s">
        <v>1275</v>
      </c>
      <c r="F329" s="107" t="s">
        <v>530</v>
      </c>
    </row>
    <row r="330" spans="1:6" x14ac:dyDescent="0.25">
      <c r="A330" s="140" t="s">
        <v>1239</v>
      </c>
      <c r="B330" s="140" t="s">
        <v>1280</v>
      </c>
      <c r="C330">
        <v>23877</v>
      </c>
      <c r="D330" s="107">
        <v>5231</v>
      </c>
      <c r="E330" s="107" t="s">
        <v>1280</v>
      </c>
      <c r="F330" s="107" t="s">
        <v>530</v>
      </c>
    </row>
    <row r="331" spans="1:6" x14ac:dyDescent="0.25">
      <c r="A331" s="140" t="s">
        <v>1241</v>
      </c>
      <c r="B331" s="140" t="s">
        <v>1282</v>
      </c>
      <c r="C331">
        <v>23758</v>
      </c>
      <c r="D331" s="107">
        <v>5114</v>
      </c>
      <c r="E331" s="107" t="s">
        <v>1280</v>
      </c>
      <c r="F331" s="107" t="s">
        <v>530</v>
      </c>
    </row>
    <row r="332" spans="1:6" x14ac:dyDescent="0.25">
      <c r="A332" s="140" t="s">
        <v>1243</v>
      </c>
      <c r="B332" s="140" t="s">
        <v>1284</v>
      </c>
      <c r="C332">
        <v>23725</v>
      </c>
      <c r="D332" s="107">
        <v>5353</v>
      </c>
      <c r="E332" s="107" t="s">
        <v>1284</v>
      </c>
      <c r="F332" s="107" t="s">
        <v>530</v>
      </c>
    </row>
    <row r="333" spans="1:6" x14ac:dyDescent="0.25">
      <c r="A333" s="140" t="s">
        <v>1245</v>
      </c>
      <c r="B333" s="140" t="s">
        <v>1286</v>
      </c>
      <c r="C333">
        <v>24575</v>
      </c>
      <c r="D333" s="107">
        <v>5353</v>
      </c>
      <c r="E333" s="107" t="s">
        <v>1284</v>
      </c>
      <c r="F333" s="107" t="s">
        <v>530</v>
      </c>
    </row>
    <row r="334" spans="1:6" x14ac:dyDescent="0.25">
      <c r="A334" s="140" t="s">
        <v>1247</v>
      </c>
      <c r="B334" s="140" t="s">
        <v>1288</v>
      </c>
      <c r="C334">
        <v>25543</v>
      </c>
      <c r="D334" s="107">
        <v>5261</v>
      </c>
      <c r="E334" s="107" t="s">
        <v>1289</v>
      </c>
      <c r="F334" s="107" t="s">
        <v>530</v>
      </c>
    </row>
    <row r="335" spans="1:6" x14ac:dyDescent="0.25">
      <c r="A335" s="140" t="s">
        <v>1250</v>
      </c>
      <c r="B335" s="140" t="s">
        <v>1291</v>
      </c>
      <c r="C335">
        <v>23134</v>
      </c>
      <c r="D335" s="107">
        <v>5084</v>
      </c>
      <c r="E335" s="107" t="s">
        <v>1291</v>
      </c>
      <c r="F335" s="107" t="s">
        <v>530</v>
      </c>
    </row>
    <row r="336" spans="1:6" x14ac:dyDescent="0.25">
      <c r="A336" s="140" t="s">
        <v>1252</v>
      </c>
      <c r="B336" s="140" t="s">
        <v>1293</v>
      </c>
      <c r="C336">
        <v>18040</v>
      </c>
      <c r="D336" s="107">
        <v>5641</v>
      </c>
      <c r="E336" s="107" t="s">
        <v>1293</v>
      </c>
      <c r="F336" s="107" t="s">
        <v>530</v>
      </c>
    </row>
    <row r="337" spans="1:6" x14ac:dyDescent="0.25">
      <c r="A337" s="140" t="s">
        <v>1254</v>
      </c>
      <c r="B337" s="140" t="s">
        <v>1295</v>
      </c>
      <c r="C337">
        <v>18214</v>
      </c>
      <c r="D337" s="107">
        <v>5641</v>
      </c>
      <c r="E337" s="107" t="s">
        <v>1296</v>
      </c>
      <c r="F337" s="107" t="s">
        <v>509</v>
      </c>
    </row>
    <row r="338" spans="1:6" x14ac:dyDescent="0.25">
      <c r="A338" s="140" t="s">
        <v>1257</v>
      </c>
      <c r="B338" s="140" t="s">
        <v>1298</v>
      </c>
      <c r="C338">
        <v>18226</v>
      </c>
      <c r="D338" s="107">
        <v>5641</v>
      </c>
      <c r="E338" s="107" t="s">
        <v>1299</v>
      </c>
      <c r="F338" s="107" t="s">
        <v>509</v>
      </c>
    </row>
    <row r="339" spans="1:6" x14ac:dyDescent="0.25">
      <c r="A339" s="140" t="s">
        <v>1260</v>
      </c>
      <c r="B339" s="140" t="s">
        <v>1301</v>
      </c>
      <c r="C339">
        <v>18193</v>
      </c>
      <c r="D339" s="107">
        <v>5641</v>
      </c>
      <c r="E339" s="107" t="s">
        <v>1299</v>
      </c>
      <c r="F339" s="107" t="s">
        <v>509</v>
      </c>
    </row>
    <row r="340" spans="1:6" x14ac:dyDescent="0.25">
      <c r="A340" s="140" t="s">
        <v>1262</v>
      </c>
      <c r="B340" s="140" t="s">
        <v>1303</v>
      </c>
      <c r="C340">
        <v>18037</v>
      </c>
      <c r="D340" s="107">
        <v>5641</v>
      </c>
      <c r="E340" s="107" t="s">
        <v>1304</v>
      </c>
      <c r="F340" s="107" t="s">
        <v>530</v>
      </c>
    </row>
    <row r="341" spans="1:6" x14ac:dyDescent="0.25">
      <c r="A341" s="140" t="s">
        <v>1264</v>
      </c>
      <c r="B341" s="140" t="s">
        <v>1306</v>
      </c>
      <c r="C341">
        <v>18177</v>
      </c>
      <c r="D341" s="107">
        <v>5641</v>
      </c>
      <c r="E341" s="107" t="s">
        <v>1307</v>
      </c>
      <c r="F341" s="107" t="s">
        <v>530</v>
      </c>
    </row>
    <row r="342" spans="1:6" x14ac:dyDescent="0.25">
      <c r="A342" s="140" t="s">
        <v>1266</v>
      </c>
      <c r="B342" s="140" t="s">
        <v>1311</v>
      </c>
      <c r="C342">
        <v>16016</v>
      </c>
      <c r="D342" s="107">
        <v>5710</v>
      </c>
      <c r="E342" s="107" t="s">
        <v>1312</v>
      </c>
      <c r="F342" s="107" t="s">
        <v>509</v>
      </c>
    </row>
    <row r="343" spans="1:6" x14ac:dyDescent="0.25">
      <c r="A343" s="140" t="s">
        <v>1269</v>
      </c>
      <c r="B343" s="140" t="s">
        <v>1314</v>
      </c>
      <c r="C343">
        <v>22807</v>
      </c>
      <c r="D343" s="107">
        <v>5223</v>
      </c>
      <c r="E343" s="107" t="s">
        <v>1314</v>
      </c>
      <c r="F343" s="107" t="s">
        <v>509</v>
      </c>
    </row>
    <row r="344" spans="1:6" x14ac:dyDescent="0.25">
      <c r="A344" s="140" t="s">
        <v>1270</v>
      </c>
      <c r="B344" s="140" t="s">
        <v>1316</v>
      </c>
      <c r="C344">
        <v>22808</v>
      </c>
      <c r="D344" s="107">
        <v>5223</v>
      </c>
      <c r="E344" s="107" t="s">
        <v>1317</v>
      </c>
      <c r="F344" s="107" t="s">
        <v>509</v>
      </c>
    </row>
    <row r="345" spans="1:6" x14ac:dyDescent="0.25">
      <c r="A345" s="140" t="s">
        <v>1272</v>
      </c>
      <c r="B345" s="140" t="s">
        <v>1319</v>
      </c>
      <c r="C345">
        <v>22841</v>
      </c>
      <c r="D345" s="107">
        <v>5223</v>
      </c>
      <c r="E345" s="107" t="s">
        <v>1320</v>
      </c>
      <c r="F345" s="107" t="s">
        <v>509</v>
      </c>
    </row>
    <row r="346" spans="1:6" x14ac:dyDescent="0.25">
      <c r="A346" s="140" t="s">
        <v>1274</v>
      </c>
      <c r="B346" s="140" t="s">
        <v>1322</v>
      </c>
      <c r="C346">
        <v>24006</v>
      </c>
      <c r="D346" s="107">
        <v>5331</v>
      </c>
      <c r="E346" s="107" t="s">
        <v>1322</v>
      </c>
      <c r="F346" s="107" t="s">
        <v>530</v>
      </c>
    </row>
    <row r="347" spans="1:6" x14ac:dyDescent="0.25">
      <c r="A347" s="140" t="s">
        <v>1276</v>
      </c>
      <c r="B347" s="140" t="s">
        <v>1324</v>
      </c>
      <c r="C347">
        <v>26012</v>
      </c>
      <c r="D347" s="107">
        <v>5275</v>
      </c>
      <c r="E347" s="107" t="s">
        <v>1324</v>
      </c>
      <c r="F347" s="107" t="s">
        <v>530</v>
      </c>
    </row>
    <row r="348" spans="1:6" x14ac:dyDescent="0.25">
      <c r="A348" s="140" t="s">
        <v>1278</v>
      </c>
      <c r="B348" s="140" t="s">
        <v>1326</v>
      </c>
      <c r="C348">
        <v>26010</v>
      </c>
      <c r="D348" s="107">
        <v>5271</v>
      </c>
      <c r="E348" s="107" t="s">
        <v>1327</v>
      </c>
      <c r="F348" s="107" t="s">
        <v>530</v>
      </c>
    </row>
    <row r="349" spans="1:6" x14ac:dyDescent="0.25">
      <c r="A349" s="140" t="s">
        <v>1279</v>
      </c>
      <c r="B349" s="140" t="s">
        <v>1329</v>
      </c>
      <c r="C349">
        <v>26110</v>
      </c>
      <c r="D349" s="107">
        <v>5271</v>
      </c>
      <c r="E349" s="107" t="s">
        <v>1330</v>
      </c>
      <c r="F349" s="107" t="s">
        <v>530</v>
      </c>
    </row>
    <row r="350" spans="1:6" x14ac:dyDescent="0.25">
      <c r="A350" s="140" t="s">
        <v>1281</v>
      </c>
      <c r="B350" s="140" t="s">
        <v>1332</v>
      </c>
      <c r="C350">
        <v>16021</v>
      </c>
      <c r="D350" s="107">
        <v>5720</v>
      </c>
      <c r="E350" s="107" t="s">
        <v>1332</v>
      </c>
      <c r="F350" s="107" t="s">
        <v>509</v>
      </c>
    </row>
    <row r="351" spans="1:6" x14ac:dyDescent="0.25">
      <c r="A351" s="140" t="s">
        <v>1283</v>
      </c>
      <c r="B351" s="140" t="s">
        <v>1334</v>
      </c>
      <c r="C351">
        <v>16022</v>
      </c>
      <c r="D351" s="107">
        <v>5710</v>
      </c>
      <c r="E351" s="107" t="s">
        <v>1334</v>
      </c>
      <c r="F351" s="107" t="s">
        <v>509</v>
      </c>
    </row>
    <row r="352" spans="1:6" x14ac:dyDescent="0.25">
      <c r="A352" s="140" t="s">
        <v>1285</v>
      </c>
      <c r="B352" s="140" t="s">
        <v>1336</v>
      </c>
      <c r="C352">
        <v>21029</v>
      </c>
      <c r="D352" s="107">
        <v>5464</v>
      </c>
      <c r="E352" s="107" t="s">
        <v>1336</v>
      </c>
      <c r="F352" s="107" t="s">
        <v>530</v>
      </c>
    </row>
    <row r="353" spans="1:6" x14ac:dyDescent="0.25">
      <c r="A353" s="140" t="s">
        <v>1287</v>
      </c>
      <c r="B353" s="140" t="s">
        <v>1338</v>
      </c>
      <c r="C353">
        <v>20010</v>
      </c>
      <c r="D353" s="107">
        <v>5440</v>
      </c>
      <c r="E353" s="107" t="s">
        <v>1338</v>
      </c>
      <c r="F353" s="107" t="s">
        <v>509</v>
      </c>
    </row>
    <row r="354" spans="1:6" x14ac:dyDescent="0.25">
      <c r="A354" s="140" t="s">
        <v>1290</v>
      </c>
      <c r="B354" s="140" t="s">
        <v>1340</v>
      </c>
      <c r="C354">
        <v>18101</v>
      </c>
      <c r="D354" s="107">
        <v>5650</v>
      </c>
      <c r="E354" s="107" t="s">
        <v>1341</v>
      </c>
      <c r="F354" s="107" t="s">
        <v>530</v>
      </c>
    </row>
    <row r="355" spans="1:6" x14ac:dyDescent="0.25">
      <c r="A355" s="140" t="s">
        <v>1292</v>
      </c>
      <c r="B355" s="140" t="s">
        <v>1343</v>
      </c>
      <c r="C355">
        <v>18043</v>
      </c>
      <c r="D355" s="107">
        <v>5605</v>
      </c>
      <c r="E355" s="107" t="s">
        <v>1343</v>
      </c>
      <c r="F355" s="107" t="s">
        <v>530</v>
      </c>
    </row>
    <row r="356" spans="1:6" x14ac:dyDescent="0.25">
      <c r="A356" s="140" t="s">
        <v>1294</v>
      </c>
      <c r="B356" s="140" t="s">
        <v>1346</v>
      </c>
      <c r="C356">
        <v>23887</v>
      </c>
      <c r="D356" s="107">
        <v>5157</v>
      </c>
      <c r="E356" s="107" t="s">
        <v>1347</v>
      </c>
      <c r="F356" s="107" t="s">
        <v>530</v>
      </c>
    </row>
    <row r="357" spans="1:6" x14ac:dyDescent="0.25">
      <c r="A357" s="140" t="s">
        <v>1297</v>
      </c>
      <c r="B357" s="140" t="s">
        <v>1349</v>
      </c>
      <c r="C357">
        <v>25036</v>
      </c>
      <c r="D357" s="107">
        <v>5307</v>
      </c>
      <c r="E357" s="107" t="s">
        <v>1350</v>
      </c>
      <c r="F357" s="107" t="s">
        <v>509</v>
      </c>
    </row>
    <row r="358" spans="1:6" x14ac:dyDescent="0.25">
      <c r="A358" s="140" t="s">
        <v>1300</v>
      </c>
      <c r="B358" s="140" t="s">
        <v>1352</v>
      </c>
      <c r="C358">
        <v>18044</v>
      </c>
      <c r="D358" s="107">
        <v>5650</v>
      </c>
      <c r="E358" s="107" t="s">
        <v>1352</v>
      </c>
      <c r="F358" s="107" t="s">
        <v>530</v>
      </c>
    </row>
    <row r="359" spans="1:6" x14ac:dyDescent="0.25">
      <c r="A359" s="140" t="s">
        <v>1302</v>
      </c>
      <c r="B359" s="140" t="s">
        <v>1354</v>
      </c>
      <c r="C359">
        <v>18208</v>
      </c>
      <c r="D359" s="107">
        <v>5650</v>
      </c>
      <c r="E359" s="107" t="s">
        <v>1355</v>
      </c>
      <c r="F359" s="107" t="s">
        <v>530</v>
      </c>
    </row>
    <row r="360" spans="1:6" x14ac:dyDescent="0.25">
      <c r="A360" s="140" t="s">
        <v>1305</v>
      </c>
      <c r="B360" s="140" t="s">
        <v>1357</v>
      </c>
      <c r="C360">
        <v>18170</v>
      </c>
      <c r="D360" s="107">
        <v>5650</v>
      </c>
      <c r="E360" s="107" t="s">
        <v>1352</v>
      </c>
      <c r="F360" s="107" t="s">
        <v>530</v>
      </c>
    </row>
    <row r="361" spans="1:6" x14ac:dyDescent="0.25">
      <c r="A361" s="140" t="s">
        <v>1308</v>
      </c>
      <c r="B361" s="140" t="s">
        <v>1359</v>
      </c>
      <c r="C361">
        <v>21073</v>
      </c>
      <c r="D361" s="107">
        <v>5453</v>
      </c>
      <c r="E361" s="107" t="s">
        <v>1360</v>
      </c>
      <c r="F361" s="107" t="s">
        <v>530</v>
      </c>
    </row>
    <row r="362" spans="1:6" x14ac:dyDescent="0.25">
      <c r="A362" s="140" t="s">
        <v>1310</v>
      </c>
      <c r="B362" s="140" t="s">
        <v>1362</v>
      </c>
      <c r="C362">
        <v>16024</v>
      </c>
      <c r="D362" s="107">
        <v>5720</v>
      </c>
      <c r="E362" s="107" t="s">
        <v>1362</v>
      </c>
      <c r="F362" s="107" t="s">
        <v>509</v>
      </c>
    </row>
    <row r="363" spans="1:6" x14ac:dyDescent="0.25">
      <c r="A363" s="140" t="s">
        <v>1313</v>
      </c>
      <c r="B363" s="140" t="s">
        <v>1364</v>
      </c>
      <c r="C363">
        <v>26109</v>
      </c>
      <c r="D363" s="107">
        <v>5280</v>
      </c>
      <c r="E363" s="107" t="s">
        <v>653</v>
      </c>
      <c r="F363" s="107" t="s">
        <v>530</v>
      </c>
    </row>
    <row r="364" spans="1:6" x14ac:dyDescent="0.25">
      <c r="A364" s="140" t="s">
        <v>1315</v>
      </c>
      <c r="B364" s="140" t="s">
        <v>1366</v>
      </c>
      <c r="C364">
        <v>26014</v>
      </c>
      <c r="D364" s="107">
        <v>5280</v>
      </c>
      <c r="E364" s="107" t="s">
        <v>1367</v>
      </c>
      <c r="F364" s="107" t="s">
        <v>530</v>
      </c>
    </row>
    <row r="365" spans="1:6" x14ac:dyDescent="0.25">
      <c r="A365" s="140" t="s">
        <v>1318</v>
      </c>
      <c r="B365" s="140" t="s">
        <v>1369</v>
      </c>
      <c r="C365">
        <v>16100</v>
      </c>
      <c r="D365" s="107">
        <v>5734</v>
      </c>
      <c r="E365" s="107" t="s">
        <v>1369</v>
      </c>
      <c r="F365" s="107" t="s">
        <v>509</v>
      </c>
    </row>
    <row r="366" spans="1:6" x14ac:dyDescent="0.25">
      <c r="A366" s="140" t="s">
        <v>1321</v>
      </c>
      <c r="B366" s="140" t="s">
        <v>1371</v>
      </c>
      <c r="C366">
        <v>25542</v>
      </c>
      <c r="D366" s="107">
        <v>5302</v>
      </c>
      <c r="E366" s="107" t="s">
        <v>1350</v>
      </c>
      <c r="F366" s="107" t="s">
        <v>509</v>
      </c>
    </row>
    <row r="367" spans="1:6" x14ac:dyDescent="0.25">
      <c r="A367" s="140" t="s">
        <v>1323</v>
      </c>
      <c r="B367" s="140" t="s">
        <v>1373</v>
      </c>
      <c r="C367">
        <v>25562</v>
      </c>
      <c r="D367" s="107">
        <v>5302</v>
      </c>
      <c r="E367" s="107" t="s">
        <v>1350</v>
      </c>
      <c r="F367" s="107" t="s">
        <v>509</v>
      </c>
    </row>
    <row r="368" spans="1:6" x14ac:dyDescent="0.25">
      <c r="A368" s="140" t="s">
        <v>1325</v>
      </c>
      <c r="B368" s="140" t="s">
        <v>1375</v>
      </c>
      <c r="C368">
        <v>25054</v>
      </c>
      <c r="D368" s="107">
        <v>5307</v>
      </c>
      <c r="E368" s="107" t="s">
        <v>1350</v>
      </c>
      <c r="F368" s="107" t="s">
        <v>509</v>
      </c>
    </row>
    <row r="369" spans="1:6" x14ac:dyDescent="0.25">
      <c r="A369" s="140" t="s">
        <v>1328</v>
      </c>
      <c r="B369" s="140" t="s">
        <v>1377</v>
      </c>
      <c r="C369">
        <v>25509</v>
      </c>
      <c r="D369" s="107">
        <v>5302</v>
      </c>
      <c r="E369" s="107" t="s">
        <v>1350</v>
      </c>
      <c r="F369" s="107" t="s">
        <v>509</v>
      </c>
    </row>
    <row r="370" spans="1:6" x14ac:dyDescent="0.25">
      <c r="A370" s="140" t="s">
        <v>1331</v>
      </c>
      <c r="B370" s="140" t="s">
        <v>1379</v>
      </c>
      <c r="C370">
        <v>24515</v>
      </c>
      <c r="D370" s="107">
        <v>5255</v>
      </c>
      <c r="E370" s="107" t="s">
        <v>1379</v>
      </c>
      <c r="F370" s="107" t="s">
        <v>530</v>
      </c>
    </row>
    <row r="371" spans="1:6" x14ac:dyDescent="0.25">
      <c r="A371" s="140" t="s">
        <v>1333</v>
      </c>
      <c r="B371" s="140" t="s">
        <v>1381</v>
      </c>
      <c r="C371">
        <v>21031</v>
      </c>
      <c r="D371" s="107">
        <v>5480</v>
      </c>
      <c r="E371" s="107" t="s">
        <v>1381</v>
      </c>
      <c r="F371" s="107" t="s">
        <v>530</v>
      </c>
    </row>
    <row r="372" spans="1:6" x14ac:dyDescent="0.25">
      <c r="A372" s="140" t="s">
        <v>1335</v>
      </c>
      <c r="B372" s="140" t="s">
        <v>1384</v>
      </c>
      <c r="C372">
        <v>21124</v>
      </c>
      <c r="D372" s="107">
        <v>5480</v>
      </c>
      <c r="E372" s="107" t="s">
        <v>1385</v>
      </c>
      <c r="F372" s="107" t="s">
        <v>530</v>
      </c>
    </row>
    <row r="373" spans="1:6" x14ac:dyDescent="0.25">
      <c r="A373" s="140" t="s">
        <v>1337</v>
      </c>
      <c r="B373" s="140" t="s">
        <v>1387</v>
      </c>
      <c r="C373">
        <v>23874</v>
      </c>
      <c r="D373" s="107">
        <v>5152</v>
      </c>
      <c r="E373" s="107" t="s">
        <v>1388</v>
      </c>
      <c r="F373" s="107" t="s">
        <v>530</v>
      </c>
    </row>
    <row r="374" spans="1:6" x14ac:dyDescent="0.25">
      <c r="A374" s="140" t="s">
        <v>1339</v>
      </c>
      <c r="B374" s="140" t="s">
        <v>1390</v>
      </c>
      <c r="C374">
        <v>17136</v>
      </c>
      <c r="D374" s="107">
        <v>5710</v>
      </c>
      <c r="E374" s="107" t="s">
        <v>1391</v>
      </c>
      <c r="F374" s="107" t="s">
        <v>530</v>
      </c>
    </row>
    <row r="375" spans="1:6" x14ac:dyDescent="0.25">
      <c r="A375" s="140" t="s">
        <v>1342</v>
      </c>
      <c r="B375" s="140" t="s">
        <v>1393</v>
      </c>
      <c r="C375">
        <v>17137</v>
      </c>
      <c r="D375" s="107">
        <v>5710</v>
      </c>
      <c r="E375" s="107" t="s">
        <v>1394</v>
      </c>
      <c r="F375" s="107" t="s">
        <v>530</v>
      </c>
    </row>
    <row r="376" spans="1:6" x14ac:dyDescent="0.25">
      <c r="A376" s="140" t="s">
        <v>1344</v>
      </c>
      <c r="B376" s="140" t="s">
        <v>1396</v>
      </c>
      <c r="C376">
        <v>17138</v>
      </c>
      <c r="D376" s="107">
        <v>5710</v>
      </c>
      <c r="E376" s="107" t="s">
        <v>1394</v>
      </c>
      <c r="F376" s="107" t="s">
        <v>530</v>
      </c>
    </row>
    <row r="377" spans="1:6" x14ac:dyDescent="0.25">
      <c r="A377" s="140" t="s">
        <v>1345</v>
      </c>
      <c r="B377" s="140" t="s">
        <v>1398</v>
      </c>
      <c r="C377">
        <v>17110</v>
      </c>
      <c r="D377" s="107">
        <v>5710</v>
      </c>
      <c r="E377" s="107" t="s">
        <v>1399</v>
      </c>
      <c r="F377" s="107" t="s">
        <v>530</v>
      </c>
    </row>
    <row r="378" spans="1:6" x14ac:dyDescent="0.25">
      <c r="A378" s="140" t="s">
        <v>1348</v>
      </c>
      <c r="B378" s="140" t="s">
        <v>1401</v>
      </c>
      <c r="C378">
        <v>23865</v>
      </c>
      <c r="D378" s="107">
        <v>5134</v>
      </c>
      <c r="E378" s="107" t="s">
        <v>1402</v>
      </c>
      <c r="F378" s="107" t="s">
        <v>530</v>
      </c>
    </row>
    <row r="379" spans="1:6" x14ac:dyDescent="0.25">
      <c r="A379" s="140" t="s">
        <v>1351</v>
      </c>
      <c r="B379" s="140" t="s">
        <v>1404</v>
      </c>
      <c r="C379">
        <v>23801</v>
      </c>
      <c r="D379" s="107">
        <v>5240</v>
      </c>
      <c r="E379" s="107" t="s">
        <v>1402</v>
      </c>
      <c r="F379" s="107" t="s">
        <v>530</v>
      </c>
    </row>
    <row r="380" spans="1:6" x14ac:dyDescent="0.25">
      <c r="A380" s="140" t="s">
        <v>1353</v>
      </c>
      <c r="B380" s="140" t="s">
        <v>1406</v>
      </c>
      <c r="C380">
        <v>20012</v>
      </c>
      <c r="D380" s="107">
        <v>5440</v>
      </c>
      <c r="E380" s="107" t="s">
        <v>1407</v>
      </c>
      <c r="F380" s="107" t="s">
        <v>509</v>
      </c>
    </row>
    <row r="381" spans="1:6" x14ac:dyDescent="0.25">
      <c r="A381" s="140" t="s">
        <v>1356</v>
      </c>
      <c r="B381" s="140" t="s">
        <v>1409</v>
      </c>
      <c r="C381">
        <v>23726</v>
      </c>
      <c r="D381" s="107">
        <v>5241</v>
      </c>
      <c r="E381" s="107" t="s">
        <v>1409</v>
      </c>
      <c r="F381" s="107" t="s">
        <v>530</v>
      </c>
    </row>
    <row r="382" spans="1:6" x14ac:dyDescent="0.25">
      <c r="A382" s="140" t="s">
        <v>1358</v>
      </c>
      <c r="B382" s="140" t="s">
        <v>1409</v>
      </c>
      <c r="C382">
        <v>23862</v>
      </c>
      <c r="D382" s="107">
        <v>5241</v>
      </c>
      <c r="E382" s="107" t="s">
        <v>1409</v>
      </c>
      <c r="F382" s="107" t="s">
        <v>530</v>
      </c>
    </row>
    <row r="383" spans="1:6" x14ac:dyDescent="0.25">
      <c r="A383" s="140" t="s">
        <v>1361</v>
      </c>
      <c r="B383" s="140" t="s">
        <v>1412</v>
      </c>
      <c r="C383">
        <v>23882</v>
      </c>
      <c r="D383" s="107">
        <v>5244</v>
      </c>
      <c r="E383" s="107" t="s">
        <v>1409</v>
      </c>
      <c r="F383" s="107" t="s">
        <v>530</v>
      </c>
    </row>
    <row r="384" spans="1:6" x14ac:dyDescent="0.25">
      <c r="A384" s="140" t="s">
        <v>1363</v>
      </c>
      <c r="B384" s="140" t="s">
        <v>1414</v>
      </c>
      <c r="C384">
        <v>18046</v>
      </c>
      <c r="D384" s="107">
        <v>5633</v>
      </c>
      <c r="E384" s="107" t="s">
        <v>1414</v>
      </c>
      <c r="F384" s="107" t="s">
        <v>530</v>
      </c>
    </row>
    <row r="385" spans="1:6" x14ac:dyDescent="0.25">
      <c r="A385" s="140" t="s">
        <v>1365</v>
      </c>
      <c r="B385" s="140" t="s">
        <v>1416</v>
      </c>
      <c r="C385">
        <v>18084</v>
      </c>
      <c r="D385" s="107">
        <v>5607</v>
      </c>
      <c r="E385" s="107" t="s">
        <v>1417</v>
      </c>
      <c r="F385" s="107" t="s">
        <v>530</v>
      </c>
    </row>
    <row r="386" spans="1:6" x14ac:dyDescent="0.25">
      <c r="A386" s="140" t="s">
        <v>1368</v>
      </c>
      <c r="B386" s="140" t="s">
        <v>1419</v>
      </c>
      <c r="C386">
        <v>18165</v>
      </c>
      <c r="D386" s="107">
        <v>5633</v>
      </c>
      <c r="E386" s="107" t="s">
        <v>1414</v>
      </c>
      <c r="F386" s="107" t="s">
        <v>530</v>
      </c>
    </row>
    <row r="387" spans="1:6" x14ac:dyDescent="0.25">
      <c r="A387" s="140" t="s">
        <v>1370</v>
      </c>
      <c r="B387" s="140" t="s">
        <v>1421</v>
      </c>
      <c r="C387">
        <v>23860</v>
      </c>
      <c r="D387" s="107">
        <v>5140</v>
      </c>
      <c r="E387" s="107" t="s">
        <v>1422</v>
      </c>
      <c r="F387" s="107" t="s">
        <v>530</v>
      </c>
    </row>
    <row r="388" spans="1:6" x14ac:dyDescent="0.25">
      <c r="A388" s="140" t="s">
        <v>1372</v>
      </c>
      <c r="B388" s="140" t="s">
        <v>1424</v>
      </c>
      <c r="C388">
        <v>23108</v>
      </c>
      <c r="D388" s="107">
        <v>5153</v>
      </c>
      <c r="E388" s="107" t="s">
        <v>1425</v>
      </c>
      <c r="F388" s="107" t="s">
        <v>530</v>
      </c>
    </row>
    <row r="389" spans="1:6" x14ac:dyDescent="0.25">
      <c r="A389" s="140" t="s">
        <v>1374</v>
      </c>
      <c r="B389" s="140" t="s">
        <v>1424</v>
      </c>
      <c r="C389">
        <v>23727</v>
      </c>
      <c r="D389" s="107">
        <v>5153</v>
      </c>
      <c r="E389" s="107" t="s">
        <v>1427</v>
      </c>
      <c r="F389" s="107" t="s">
        <v>530</v>
      </c>
    </row>
    <row r="390" spans="1:6" x14ac:dyDescent="0.25">
      <c r="A390" s="140" t="s">
        <v>1376</v>
      </c>
      <c r="B390" s="140" t="s">
        <v>1429</v>
      </c>
      <c r="C390">
        <v>25039</v>
      </c>
      <c r="D390" s="107">
        <v>5307</v>
      </c>
      <c r="E390" s="107" t="s">
        <v>1273</v>
      </c>
      <c r="F390" s="107" t="s">
        <v>530</v>
      </c>
    </row>
    <row r="391" spans="1:6" x14ac:dyDescent="0.25">
      <c r="A391" s="140" t="s">
        <v>1378</v>
      </c>
      <c r="B391" s="140" t="s">
        <v>1431</v>
      </c>
      <c r="C391">
        <v>24013</v>
      </c>
      <c r="D391" s="107">
        <v>5333</v>
      </c>
      <c r="E391" s="107" t="s">
        <v>1432</v>
      </c>
      <c r="F391" s="107" t="s">
        <v>530</v>
      </c>
    </row>
    <row r="392" spans="1:6" x14ac:dyDescent="0.25">
      <c r="A392" s="140" t="s">
        <v>1380</v>
      </c>
      <c r="B392" s="140" t="s">
        <v>1434</v>
      </c>
      <c r="C392">
        <v>24024</v>
      </c>
      <c r="D392" s="107">
        <v>5333</v>
      </c>
      <c r="E392" s="107" t="s">
        <v>1435</v>
      </c>
      <c r="F392" s="107" t="s">
        <v>530</v>
      </c>
    </row>
    <row r="393" spans="1:6" x14ac:dyDescent="0.25">
      <c r="A393" s="140" t="s">
        <v>1382</v>
      </c>
      <c r="B393" s="140" t="s">
        <v>1437</v>
      </c>
      <c r="C393">
        <v>26069</v>
      </c>
      <c r="D393" s="107">
        <v>5271</v>
      </c>
      <c r="E393" s="107" t="s">
        <v>1438</v>
      </c>
      <c r="F393" s="107" t="s">
        <v>530</v>
      </c>
    </row>
    <row r="394" spans="1:6" x14ac:dyDescent="0.25">
      <c r="A394" s="140" t="s">
        <v>1383</v>
      </c>
      <c r="B394" s="140" t="s">
        <v>1440</v>
      </c>
      <c r="C394">
        <v>26016</v>
      </c>
      <c r="D394" s="107">
        <v>5272</v>
      </c>
      <c r="E394" s="107" t="s">
        <v>1441</v>
      </c>
      <c r="F394" s="107" t="s">
        <v>530</v>
      </c>
    </row>
    <row r="395" spans="1:6" x14ac:dyDescent="0.25">
      <c r="A395" s="140" t="s">
        <v>1386</v>
      </c>
      <c r="B395" s="140" t="s">
        <v>1443</v>
      </c>
      <c r="C395">
        <v>17139</v>
      </c>
      <c r="D395" s="107">
        <v>5731</v>
      </c>
      <c r="E395" s="107" t="s">
        <v>1443</v>
      </c>
      <c r="F395" s="107" t="s">
        <v>530</v>
      </c>
    </row>
    <row r="396" spans="1:6" x14ac:dyDescent="0.25">
      <c r="A396" s="140" t="s">
        <v>1389</v>
      </c>
      <c r="B396" s="140" t="s">
        <v>1445</v>
      </c>
      <c r="C396">
        <v>23309</v>
      </c>
      <c r="D396" s="107">
        <v>5351</v>
      </c>
      <c r="E396" s="107" t="s">
        <v>1445</v>
      </c>
      <c r="F396" s="107" t="s">
        <v>530</v>
      </c>
    </row>
    <row r="397" spans="1:6" x14ac:dyDescent="0.25">
      <c r="A397" s="140" t="s">
        <v>1392</v>
      </c>
      <c r="B397" s="140" t="s">
        <v>1447</v>
      </c>
      <c r="C397">
        <v>23917</v>
      </c>
      <c r="D397" s="107">
        <v>5062</v>
      </c>
      <c r="E397" s="107" t="s">
        <v>1448</v>
      </c>
      <c r="F397" s="107" t="s">
        <v>530</v>
      </c>
    </row>
    <row r="398" spans="1:6" x14ac:dyDescent="0.25">
      <c r="A398" s="140" t="s">
        <v>1395</v>
      </c>
      <c r="B398" s="140" t="s">
        <v>1450</v>
      </c>
      <c r="C398">
        <v>24008</v>
      </c>
      <c r="D398" s="107">
        <v>5343</v>
      </c>
      <c r="E398" s="107" t="s">
        <v>1450</v>
      </c>
      <c r="F398" s="107" t="s">
        <v>530</v>
      </c>
    </row>
    <row r="399" spans="1:6" x14ac:dyDescent="0.25">
      <c r="A399" s="140" t="s">
        <v>1397</v>
      </c>
      <c r="B399" s="140" t="s">
        <v>1452</v>
      </c>
      <c r="C399">
        <v>23728</v>
      </c>
      <c r="D399" s="107">
        <v>5201</v>
      </c>
      <c r="E399" s="107" t="s">
        <v>1452</v>
      </c>
      <c r="F399" s="107" t="s">
        <v>530</v>
      </c>
    </row>
    <row r="400" spans="1:6" x14ac:dyDescent="0.25">
      <c r="A400" s="140" t="s">
        <v>1400</v>
      </c>
      <c r="B400" s="140" t="s">
        <v>1454</v>
      </c>
      <c r="C400">
        <v>17030</v>
      </c>
      <c r="D400" s="107">
        <v>5710</v>
      </c>
      <c r="E400" s="107" t="s">
        <v>1454</v>
      </c>
      <c r="F400" s="107" t="s">
        <v>509</v>
      </c>
    </row>
    <row r="401" spans="1:6" x14ac:dyDescent="0.25">
      <c r="A401" s="140" t="s">
        <v>1403</v>
      </c>
      <c r="B401" s="140" t="s">
        <v>1456</v>
      </c>
      <c r="C401">
        <v>26112</v>
      </c>
      <c r="D401" s="107">
        <v>5277</v>
      </c>
      <c r="E401" s="107" t="s">
        <v>1457</v>
      </c>
      <c r="F401" s="107" t="s">
        <v>530</v>
      </c>
    </row>
    <row r="402" spans="1:6" x14ac:dyDescent="0.25">
      <c r="A402" s="140" t="s">
        <v>1405</v>
      </c>
      <c r="B402" s="140" t="s">
        <v>616</v>
      </c>
      <c r="C402">
        <v>22008</v>
      </c>
      <c r="D402" s="107">
        <v>5573</v>
      </c>
      <c r="E402" s="107" t="s">
        <v>616</v>
      </c>
      <c r="F402" s="107" t="s">
        <v>530</v>
      </c>
    </row>
    <row r="403" spans="1:6" x14ac:dyDescent="0.25">
      <c r="A403" s="140" t="s">
        <v>1408</v>
      </c>
      <c r="B403" s="140" t="s">
        <v>1460</v>
      </c>
      <c r="C403">
        <v>22056</v>
      </c>
      <c r="D403" s="107">
        <v>5573</v>
      </c>
      <c r="E403" s="107" t="s">
        <v>616</v>
      </c>
      <c r="F403" s="107" t="s">
        <v>530</v>
      </c>
    </row>
    <row r="404" spans="1:6" x14ac:dyDescent="0.25">
      <c r="A404" s="140" t="s">
        <v>1410</v>
      </c>
      <c r="B404" s="140" t="s">
        <v>1462</v>
      </c>
      <c r="C404">
        <v>22010</v>
      </c>
      <c r="D404" s="107">
        <v>5573</v>
      </c>
      <c r="E404" s="107" t="s">
        <v>616</v>
      </c>
      <c r="F404" s="107" t="s">
        <v>530</v>
      </c>
    </row>
    <row r="405" spans="1:6" x14ac:dyDescent="0.25">
      <c r="A405" s="140" t="s">
        <v>1411</v>
      </c>
      <c r="B405" s="140" t="s">
        <v>1464</v>
      </c>
      <c r="C405">
        <v>23009</v>
      </c>
      <c r="D405" s="107">
        <v>5502</v>
      </c>
      <c r="E405" s="107" t="s">
        <v>1464</v>
      </c>
      <c r="F405" s="107" t="s">
        <v>530</v>
      </c>
    </row>
    <row r="406" spans="1:6" x14ac:dyDescent="0.25">
      <c r="A406" s="140" t="s">
        <v>1413</v>
      </c>
      <c r="B406" s="140" t="s">
        <v>1466</v>
      </c>
      <c r="C406">
        <v>23129</v>
      </c>
      <c r="D406" s="107">
        <v>5502</v>
      </c>
      <c r="E406" s="107" t="s">
        <v>1467</v>
      </c>
      <c r="F406" s="107" t="s">
        <v>530</v>
      </c>
    </row>
    <row r="407" spans="1:6" x14ac:dyDescent="0.25">
      <c r="A407" s="140" t="s">
        <v>1415</v>
      </c>
      <c r="B407" s="140" t="s">
        <v>1470</v>
      </c>
      <c r="C407">
        <v>19120</v>
      </c>
      <c r="D407" s="107">
        <v>5495</v>
      </c>
      <c r="E407" s="107" t="s">
        <v>1471</v>
      </c>
      <c r="F407" s="107" t="s">
        <v>530</v>
      </c>
    </row>
    <row r="408" spans="1:6" x14ac:dyDescent="0.25">
      <c r="A408" s="140" t="s">
        <v>1418</v>
      </c>
      <c r="B408" s="140" t="s">
        <v>894</v>
      </c>
      <c r="C408">
        <v>18173</v>
      </c>
      <c r="D408" s="107">
        <v>5602</v>
      </c>
      <c r="E408" s="107" t="s">
        <v>894</v>
      </c>
      <c r="F408" s="107" t="s">
        <v>530</v>
      </c>
    </row>
    <row r="409" spans="1:6" x14ac:dyDescent="0.25">
      <c r="A409" s="140" t="s">
        <v>1420</v>
      </c>
      <c r="B409" s="140" t="s">
        <v>1475</v>
      </c>
      <c r="C409">
        <v>20013</v>
      </c>
      <c r="D409" s="107">
        <v>5440</v>
      </c>
      <c r="E409" s="107" t="s">
        <v>1475</v>
      </c>
      <c r="F409" s="107" t="s">
        <v>509</v>
      </c>
    </row>
    <row r="410" spans="1:6" x14ac:dyDescent="0.25">
      <c r="A410" s="140" t="s">
        <v>1423</v>
      </c>
      <c r="B410" s="140" t="s">
        <v>1477</v>
      </c>
      <c r="C410">
        <v>20048</v>
      </c>
      <c r="D410" s="107">
        <v>5440</v>
      </c>
      <c r="E410" s="107" t="s">
        <v>1478</v>
      </c>
      <c r="F410" s="107" t="s">
        <v>509</v>
      </c>
    </row>
    <row r="411" spans="1:6" x14ac:dyDescent="0.25">
      <c r="A411" s="140" t="s">
        <v>1426</v>
      </c>
      <c r="B411" s="140" t="s">
        <v>1480</v>
      </c>
      <c r="C411">
        <v>19115</v>
      </c>
      <c r="D411" s="107">
        <v>5431</v>
      </c>
      <c r="E411" s="107" t="s">
        <v>1480</v>
      </c>
      <c r="F411" s="107" t="s">
        <v>530</v>
      </c>
    </row>
    <row r="412" spans="1:6" x14ac:dyDescent="0.25">
      <c r="A412" s="140" t="s">
        <v>1428</v>
      </c>
      <c r="B412" s="140" t="s">
        <v>1484</v>
      </c>
      <c r="C412">
        <v>24517</v>
      </c>
      <c r="D412" s="107">
        <v>5238</v>
      </c>
      <c r="E412" s="107" t="s">
        <v>1482</v>
      </c>
      <c r="F412" s="107" t="s">
        <v>530</v>
      </c>
    </row>
    <row r="413" spans="1:6" x14ac:dyDescent="0.25">
      <c r="A413" s="140" t="s">
        <v>1430</v>
      </c>
      <c r="B413" s="140" t="s">
        <v>1486</v>
      </c>
      <c r="C413">
        <v>23310</v>
      </c>
      <c r="D413" s="107">
        <v>5413</v>
      </c>
      <c r="E413" s="107" t="s">
        <v>1486</v>
      </c>
      <c r="F413" s="107" t="s">
        <v>530</v>
      </c>
    </row>
    <row r="414" spans="1:6" x14ac:dyDescent="0.25">
      <c r="A414" s="140" t="s">
        <v>1433</v>
      </c>
      <c r="B414" s="140" t="s">
        <v>1488</v>
      </c>
      <c r="C414">
        <v>21076</v>
      </c>
      <c r="D414" s="107">
        <v>5415</v>
      </c>
      <c r="E414" s="107" t="s">
        <v>1489</v>
      </c>
      <c r="F414" s="107" t="s">
        <v>530</v>
      </c>
    </row>
    <row r="415" spans="1:6" x14ac:dyDescent="0.25">
      <c r="A415" s="140" t="s">
        <v>1436</v>
      </c>
      <c r="B415" s="140" t="s">
        <v>1491</v>
      </c>
      <c r="C415">
        <v>25051</v>
      </c>
      <c r="D415" s="107">
        <v>5308</v>
      </c>
      <c r="E415" s="107" t="s">
        <v>1491</v>
      </c>
      <c r="F415" s="107" t="s">
        <v>530</v>
      </c>
    </row>
    <row r="416" spans="1:6" x14ac:dyDescent="0.25">
      <c r="A416" s="140" t="s">
        <v>1439</v>
      </c>
      <c r="B416" s="140" t="s">
        <v>2481</v>
      </c>
      <c r="C416">
        <v>18114</v>
      </c>
      <c r="D416" s="107" t="s">
        <v>2474</v>
      </c>
      <c r="E416" s="107" t="s">
        <v>2474</v>
      </c>
      <c r="F416" s="107" t="s">
        <v>509</v>
      </c>
    </row>
    <row r="417" spans="1:6" x14ac:dyDescent="0.25">
      <c r="A417" s="140" t="s">
        <v>1442</v>
      </c>
      <c r="B417" s="140" t="s">
        <v>2482</v>
      </c>
      <c r="C417">
        <v>18225</v>
      </c>
      <c r="D417" s="107" t="s">
        <v>2474</v>
      </c>
      <c r="E417" s="107" t="s">
        <v>2474</v>
      </c>
      <c r="F417" s="107" t="s">
        <v>509</v>
      </c>
    </row>
    <row r="418" spans="1:6" x14ac:dyDescent="0.25">
      <c r="A418" s="140" t="s">
        <v>1444</v>
      </c>
      <c r="B418" s="140" t="s">
        <v>1493</v>
      </c>
      <c r="C418">
        <v>25032</v>
      </c>
      <c r="D418" s="107">
        <v>5307</v>
      </c>
      <c r="E418" s="107" t="s">
        <v>1493</v>
      </c>
      <c r="F418" s="107" t="s">
        <v>530</v>
      </c>
    </row>
    <row r="419" spans="1:6" x14ac:dyDescent="0.25">
      <c r="A419" s="140" t="s">
        <v>1446</v>
      </c>
      <c r="B419" s="140" t="s">
        <v>1495</v>
      </c>
      <c r="C419">
        <v>16085</v>
      </c>
      <c r="D419" s="107">
        <v>5724</v>
      </c>
      <c r="E419" s="107" t="s">
        <v>1496</v>
      </c>
      <c r="F419" s="107" t="s">
        <v>509</v>
      </c>
    </row>
    <row r="420" spans="1:6" x14ac:dyDescent="0.25">
      <c r="A420" s="140" t="s">
        <v>1449</v>
      </c>
      <c r="B420" s="140" t="s">
        <v>1498</v>
      </c>
      <c r="C420">
        <v>23311</v>
      </c>
      <c r="D420" s="107">
        <v>5413</v>
      </c>
      <c r="E420" s="107" t="s">
        <v>1498</v>
      </c>
      <c r="F420" s="107" t="s">
        <v>530</v>
      </c>
    </row>
    <row r="421" spans="1:6" x14ac:dyDescent="0.25">
      <c r="A421" s="140" t="s">
        <v>1451</v>
      </c>
      <c r="B421" s="140" t="s">
        <v>1500</v>
      </c>
      <c r="C421">
        <v>17130</v>
      </c>
      <c r="D421" s="107">
        <v>5731</v>
      </c>
      <c r="E421" s="107" t="s">
        <v>1501</v>
      </c>
      <c r="F421" s="107" t="s">
        <v>509</v>
      </c>
    </row>
    <row r="422" spans="1:6" x14ac:dyDescent="0.25">
      <c r="A422" s="140" t="s">
        <v>1453</v>
      </c>
      <c r="B422" s="140" t="s">
        <v>1503</v>
      </c>
      <c r="C422">
        <v>17076</v>
      </c>
      <c r="D422" s="107">
        <v>5710</v>
      </c>
      <c r="E422" s="107" t="s">
        <v>1504</v>
      </c>
      <c r="F422" s="107" t="s">
        <v>509</v>
      </c>
    </row>
    <row r="423" spans="1:6" x14ac:dyDescent="0.25">
      <c r="A423" s="140" t="s">
        <v>1455</v>
      </c>
      <c r="B423" s="140" t="s">
        <v>1506</v>
      </c>
      <c r="C423">
        <v>17058</v>
      </c>
      <c r="D423" s="107">
        <v>5710</v>
      </c>
      <c r="E423" s="107" t="s">
        <v>1507</v>
      </c>
      <c r="F423" s="107" t="s">
        <v>509</v>
      </c>
    </row>
    <row r="424" spans="1:6" x14ac:dyDescent="0.25">
      <c r="A424" s="140" t="s">
        <v>1458</v>
      </c>
      <c r="B424" s="140" t="s">
        <v>1509</v>
      </c>
      <c r="C424">
        <v>17132</v>
      </c>
      <c r="D424" s="107">
        <v>5710</v>
      </c>
      <c r="E424" s="107" t="s">
        <v>1510</v>
      </c>
      <c r="F424" s="107" t="s">
        <v>509</v>
      </c>
    </row>
    <row r="425" spans="1:6" x14ac:dyDescent="0.25">
      <c r="A425" s="140" t="s">
        <v>1459</v>
      </c>
      <c r="B425" s="140" t="s">
        <v>1512</v>
      </c>
      <c r="C425">
        <v>17024</v>
      </c>
      <c r="D425" s="107">
        <v>5731</v>
      </c>
      <c r="E425" s="107" t="s">
        <v>1513</v>
      </c>
      <c r="F425" s="107" t="s">
        <v>509</v>
      </c>
    </row>
    <row r="426" spans="1:6" x14ac:dyDescent="0.25">
      <c r="A426" s="140" t="s">
        <v>1461</v>
      </c>
      <c r="B426" s="140" t="s">
        <v>1515</v>
      </c>
      <c r="C426">
        <v>17038</v>
      </c>
      <c r="D426" s="107">
        <v>5731</v>
      </c>
      <c r="E426" s="107" t="s">
        <v>1516</v>
      </c>
      <c r="F426" s="107" t="s">
        <v>509</v>
      </c>
    </row>
    <row r="427" spans="1:6" x14ac:dyDescent="0.25">
      <c r="A427" s="140" t="s">
        <v>1463</v>
      </c>
      <c r="B427" s="140" t="s">
        <v>1518</v>
      </c>
      <c r="C427">
        <v>17129</v>
      </c>
      <c r="D427" s="107">
        <v>5731</v>
      </c>
      <c r="E427" s="107" t="s">
        <v>1516</v>
      </c>
      <c r="F427" s="107" t="s">
        <v>509</v>
      </c>
    </row>
    <row r="428" spans="1:6" x14ac:dyDescent="0.25">
      <c r="A428" s="140" t="s">
        <v>1465</v>
      </c>
      <c r="B428" s="140" t="s">
        <v>1520</v>
      </c>
      <c r="C428">
        <v>17055</v>
      </c>
      <c r="D428" s="107">
        <v>5731</v>
      </c>
      <c r="E428" s="107" t="s">
        <v>1521</v>
      </c>
      <c r="F428" s="107" t="s">
        <v>509</v>
      </c>
    </row>
    <row r="429" spans="1:6" x14ac:dyDescent="0.25">
      <c r="A429" s="140" t="s">
        <v>1468</v>
      </c>
      <c r="B429" s="140" t="s">
        <v>1523</v>
      </c>
      <c r="C429">
        <v>17126</v>
      </c>
      <c r="D429" s="107">
        <v>5733</v>
      </c>
      <c r="E429" s="107" t="s">
        <v>1524</v>
      </c>
      <c r="F429" s="107" t="s">
        <v>509</v>
      </c>
    </row>
    <row r="430" spans="1:6" x14ac:dyDescent="0.25">
      <c r="A430" s="140" t="s">
        <v>1469</v>
      </c>
      <c r="B430" s="140" t="s">
        <v>1526</v>
      </c>
      <c r="C430">
        <v>17031</v>
      </c>
      <c r="D430" s="107">
        <v>5733</v>
      </c>
      <c r="E430" s="107" t="s">
        <v>1524</v>
      </c>
      <c r="F430" s="107" t="s">
        <v>509</v>
      </c>
    </row>
    <row r="431" spans="1:6" x14ac:dyDescent="0.25">
      <c r="A431" s="140" t="s">
        <v>1472</v>
      </c>
      <c r="B431" s="140" t="s">
        <v>1528</v>
      </c>
      <c r="C431">
        <v>23861</v>
      </c>
      <c r="D431" s="107">
        <v>5171</v>
      </c>
      <c r="E431" s="107" t="s">
        <v>1529</v>
      </c>
      <c r="F431" s="107" t="s">
        <v>530</v>
      </c>
    </row>
    <row r="432" spans="1:6" x14ac:dyDescent="0.25">
      <c r="A432" s="140" t="s">
        <v>1473</v>
      </c>
      <c r="B432" s="140" t="s">
        <v>1531</v>
      </c>
      <c r="C432">
        <v>23876</v>
      </c>
      <c r="D432" s="107">
        <v>5171</v>
      </c>
      <c r="E432" s="107" t="s">
        <v>1532</v>
      </c>
      <c r="F432" s="107" t="s">
        <v>530</v>
      </c>
    </row>
    <row r="433" spans="1:6" x14ac:dyDescent="0.25">
      <c r="A433" s="140" t="s">
        <v>1474</v>
      </c>
      <c r="B433" s="140" t="s">
        <v>1534</v>
      </c>
      <c r="C433">
        <v>23730</v>
      </c>
      <c r="D433" s="107">
        <v>5201</v>
      </c>
      <c r="E433" s="107" t="s">
        <v>1534</v>
      </c>
      <c r="F433" s="107" t="s">
        <v>530</v>
      </c>
    </row>
    <row r="434" spans="1:6" x14ac:dyDescent="0.25">
      <c r="A434" s="140" t="s">
        <v>1476</v>
      </c>
      <c r="B434" s="140" t="s">
        <v>1536</v>
      </c>
      <c r="C434">
        <v>19024</v>
      </c>
      <c r="D434" s="107">
        <v>5483</v>
      </c>
      <c r="E434" s="107" t="s">
        <v>1536</v>
      </c>
      <c r="F434" s="107" t="s">
        <v>530</v>
      </c>
    </row>
    <row r="435" spans="1:6" x14ac:dyDescent="0.25">
      <c r="A435" s="140" t="s">
        <v>1479</v>
      </c>
      <c r="B435" s="140" t="s">
        <v>1539</v>
      </c>
      <c r="C435">
        <v>19042</v>
      </c>
      <c r="D435" s="107">
        <v>5483</v>
      </c>
      <c r="E435" s="107" t="s">
        <v>1536</v>
      </c>
      <c r="F435" s="107" t="s">
        <v>530</v>
      </c>
    </row>
    <row r="436" spans="1:6" x14ac:dyDescent="0.25">
      <c r="A436" s="140" t="s">
        <v>1481</v>
      </c>
      <c r="B436" s="140" t="s">
        <v>1541</v>
      </c>
      <c r="C436">
        <v>23144</v>
      </c>
      <c r="D436" s="107">
        <v>5039</v>
      </c>
      <c r="E436" s="107" t="s">
        <v>1541</v>
      </c>
      <c r="F436" s="107" t="s">
        <v>530</v>
      </c>
    </row>
    <row r="437" spans="1:6" x14ac:dyDescent="0.25">
      <c r="A437" s="140" t="s">
        <v>1483</v>
      </c>
      <c r="B437" s="140" t="s">
        <v>1543</v>
      </c>
      <c r="C437">
        <v>24518</v>
      </c>
      <c r="D437" s="107">
        <v>5264</v>
      </c>
      <c r="E437" s="107" t="s">
        <v>1543</v>
      </c>
      <c r="F437" s="107" t="s">
        <v>530</v>
      </c>
    </row>
    <row r="438" spans="1:6" x14ac:dyDescent="0.25">
      <c r="A438" s="140" t="s">
        <v>1485</v>
      </c>
      <c r="B438" s="140" t="s">
        <v>1545</v>
      </c>
      <c r="C438">
        <v>24577</v>
      </c>
      <c r="D438" s="107">
        <v>5264</v>
      </c>
      <c r="E438" s="107" t="s">
        <v>1543</v>
      </c>
      <c r="F438" s="107" t="s">
        <v>530</v>
      </c>
    </row>
    <row r="439" spans="1:6" x14ac:dyDescent="0.25">
      <c r="A439" s="140" t="s">
        <v>1487</v>
      </c>
      <c r="B439" s="140" t="s">
        <v>1547</v>
      </c>
      <c r="C439">
        <v>25556</v>
      </c>
      <c r="D439" s="107">
        <v>5264</v>
      </c>
      <c r="E439" s="107" t="s">
        <v>1543</v>
      </c>
      <c r="F439" s="107" t="s">
        <v>530</v>
      </c>
    </row>
    <row r="440" spans="1:6" x14ac:dyDescent="0.25">
      <c r="A440" s="140" t="s">
        <v>1490</v>
      </c>
      <c r="B440" s="140" t="s">
        <v>1549</v>
      </c>
      <c r="C440">
        <v>25529</v>
      </c>
      <c r="D440" s="107">
        <v>5264</v>
      </c>
      <c r="E440" s="107" t="s">
        <v>1543</v>
      </c>
      <c r="F440" s="107" t="s">
        <v>530</v>
      </c>
    </row>
    <row r="441" spans="1:6" x14ac:dyDescent="0.25">
      <c r="A441" s="140" t="s">
        <v>1492</v>
      </c>
      <c r="B441" s="140" t="s">
        <v>1551</v>
      </c>
      <c r="C441">
        <v>25523</v>
      </c>
      <c r="D441" s="107">
        <v>5261</v>
      </c>
      <c r="E441" s="107" t="s">
        <v>1552</v>
      </c>
      <c r="F441" s="107" t="s">
        <v>530</v>
      </c>
    </row>
    <row r="442" spans="1:6" x14ac:dyDescent="0.25">
      <c r="A442" s="140" t="s">
        <v>1494</v>
      </c>
      <c r="B442" s="140" t="s">
        <v>1554</v>
      </c>
      <c r="C442">
        <v>24537</v>
      </c>
      <c r="D442" s="107">
        <v>5264</v>
      </c>
      <c r="E442" s="107" t="s">
        <v>1555</v>
      </c>
      <c r="F442" s="107" t="s">
        <v>530</v>
      </c>
    </row>
    <row r="443" spans="1:6" x14ac:dyDescent="0.25">
      <c r="A443" s="140" t="s">
        <v>1497</v>
      </c>
      <c r="B443" s="140" t="s">
        <v>1557</v>
      </c>
      <c r="C443">
        <v>25048</v>
      </c>
      <c r="D443" s="107">
        <v>5311</v>
      </c>
      <c r="E443" s="107" t="s">
        <v>1558</v>
      </c>
      <c r="F443" s="107" t="s">
        <v>509</v>
      </c>
    </row>
    <row r="444" spans="1:6" x14ac:dyDescent="0.25">
      <c r="A444" s="140" t="s">
        <v>1499</v>
      </c>
      <c r="B444" s="140" t="s">
        <v>1560</v>
      </c>
      <c r="C444">
        <v>23145</v>
      </c>
      <c r="D444" s="107">
        <v>5066</v>
      </c>
      <c r="E444" s="107" t="s">
        <v>789</v>
      </c>
      <c r="F444" s="107" t="s">
        <v>530</v>
      </c>
    </row>
    <row r="445" spans="1:6" x14ac:dyDescent="0.25">
      <c r="A445" s="140" t="s">
        <v>1502</v>
      </c>
      <c r="B445" s="140" t="s">
        <v>1563</v>
      </c>
      <c r="C445">
        <v>24519</v>
      </c>
      <c r="D445" s="107">
        <v>5256</v>
      </c>
      <c r="E445" s="107" t="s">
        <v>1563</v>
      </c>
      <c r="F445" s="107" t="s">
        <v>530</v>
      </c>
    </row>
    <row r="446" spans="1:6" x14ac:dyDescent="0.25">
      <c r="A446" s="140" t="s">
        <v>1505</v>
      </c>
      <c r="B446" s="140" t="s">
        <v>1565</v>
      </c>
      <c r="C446">
        <v>24576</v>
      </c>
      <c r="D446" s="107">
        <v>5255</v>
      </c>
      <c r="E446" s="107" t="s">
        <v>1566</v>
      </c>
      <c r="F446" s="107" t="s">
        <v>530</v>
      </c>
    </row>
    <row r="447" spans="1:6" x14ac:dyDescent="0.25">
      <c r="A447" s="140" t="s">
        <v>1508</v>
      </c>
      <c r="B447" s="140" t="s">
        <v>1568</v>
      </c>
      <c r="C447">
        <v>24550</v>
      </c>
      <c r="D447" s="107">
        <v>5256</v>
      </c>
      <c r="E447" s="107" t="s">
        <v>1569</v>
      </c>
      <c r="F447" s="107" t="s">
        <v>530</v>
      </c>
    </row>
    <row r="448" spans="1:6" x14ac:dyDescent="0.25">
      <c r="A448" s="140" t="s">
        <v>1511</v>
      </c>
      <c r="B448" s="140" t="s">
        <v>1571</v>
      </c>
      <c r="C448">
        <v>16028</v>
      </c>
      <c r="D448" s="107">
        <v>5710</v>
      </c>
      <c r="E448" s="107" t="s">
        <v>1571</v>
      </c>
      <c r="F448" s="107" t="s">
        <v>509</v>
      </c>
    </row>
    <row r="449" spans="1:6" x14ac:dyDescent="0.25">
      <c r="A449" s="140" t="s">
        <v>1514</v>
      </c>
      <c r="B449" s="140" t="s">
        <v>1573</v>
      </c>
      <c r="C449">
        <v>26018</v>
      </c>
      <c r="D449" s="107">
        <v>5280</v>
      </c>
      <c r="E449" s="107" t="s">
        <v>1573</v>
      </c>
      <c r="F449" s="107" t="s">
        <v>530</v>
      </c>
    </row>
    <row r="450" spans="1:6" x14ac:dyDescent="0.25">
      <c r="A450" s="140" t="s">
        <v>1517</v>
      </c>
      <c r="B450" s="140" t="s">
        <v>1575</v>
      </c>
      <c r="C450">
        <v>19114</v>
      </c>
      <c r="D450" s="107">
        <v>5440</v>
      </c>
      <c r="E450" s="107" t="s">
        <v>1576</v>
      </c>
      <c r="F450" s="107" t="s">
        <v>509</v>
      </c>
    </row>
    <row r="451" spans="1:6" x14ac:dyDescent="0.25">
      <c r="A451" s="140" t="s">
        <v>1519</v>
      </c>
      <c r="B451" s="140" t="s">
        <v>1578</v>
      </c>
      <c r="C451">
        <v>25010</v>
      </c>
      <c r="D451" s="107">
        <v>5309</v>
      </c>
      <c r="E451" s="107" t="s">
        <v>1578</v>
      </c>
      <c r="F451" s="107" t="s">
        <v>509</v>
      </c>
    </row>
    <row r="452" spans="1:6" x14ac:dyDescent="0.25">
      <c r="A452" s="140" t="s">
        <v>1522</v>
      </c>
      <c r="B452" s="140" t="s">
        <v>1580</v>
      </c>
      <c r="C452">
        <v>22009</v>
      </c>
      <c r="D452" s="107">
        <v>5575</v>
      </c>
      <c r="E452" s="107" t="s">
        <v>1580</v>
      </c>
      <c r="F452" s="107" t="s">
        <v>530</v>
      </c>
    </row>
    <row r="453" spans="1:6" x14ac:dyDescent="0.25">
      <c r="A453" s="140" t="s">
        <v>1525</v>
      </c>
      <c r="B453" s="140" t="s">
        <v>1582</v>
      </c>
      <c r="C453">
        <v>22036</v>
      </c>
      <c r="D453" s="107">
        <v>5575</v>
      </c>
      <c r="E453" s="107" t="s">
        <v>1580</v>
      </c>
      <c r="F453" s="107" t="s">
        <v>530</v>
      </c>
    </row>
    <row r="454" spans="1:6" x14ac:dyDescent="0.25">
      <c r="A454" s="140" t="s">
        <v>1527</v>
      </c>
      <c r="B454" s="140" t="s">
        <v>1584</v>
      </c>
      <c r="C454">
        <v>22031</v>
      </c>
      <c r="D454" s="107">
        <v>5575</v>
      </c>
      <c r="E454" s="107" t="s">
        <v>1580</v>
      </c>
      <c r="F454" s="107" t="s">
        <v>530</v>
      </c>
    </row>
    <row r="455" spans="1:6" x14ac:dyDescent="0.25">
      <c r="A455" s="140" t="s">
        <v>1530</v>
      </c>
      <c r="B455" s="140" t="s">
        <v>1586</v>
      </c>
      <c r="C455">
        <v>18053</v>
      </c>
      <c r="D455" s="107">
        <v>5654</v>
      </c>
      <c r="E455" s="107" t="s">
        <v>1586</v>
      </c>
      <c r="F455" s="107" t="s">
        <v>530</v>
      </c>
    </row>
    <row r="456" spans="1:6" x14ac:dyDescent="0.25">
      <c r="A456" s="140" t="s">
        <v>1533</v>
      </c>
      <c r="B456" s="140" t="s">
        <v>1588</v>
      </c>
      <c r="C456">
        <v>18210</v>
      </c>
      <c r="D456" s="107">
        <v>5654</v>
      </c>
      <c r="E456" s="107" t="s">
        <v>1589</v>
      </c>
      <c r="F456" s="107" t="s">
        <v>530</v>
      </c>
    </row>
    <row r="457" spans="1:6" x14ac:dyDescent="0.25">
      <c r="A457" s="140" t="s">
        <v>1535</v>
      </c>
      <c r="B457" s="140" t="s">
        <v>1591</v>
      </c>
      <c r="C457">
        <v>18211</v>
      </c>
      <c r="D457" s="107">
        <v>5654</v>
      </c>
      <c r="E457" s="107" t="s">
        <v>1586</v>
      </c>
      <c r="F457" s="107" t="s">
        <v>530</v>
      </c>
    </row>
    <row r="458" spans="1:6" x14ac:dyDescent="0.25">
      <c r="A458" s="140" t="s">
        <v>1537</v>
      </c>
      <c r="B458" s="140" t="s">
        <v>1593</v>
      </c>
      <c r="C458">
        <v>18195</v>
      </c>
      <c r="D458" s="107">
        <v>5654</v>
      </c>
      <c r="E458" s="107" t="s">
        <v>1586</v>
      </c>
      <c r="F458" s="107" t="s">
        <v>530</v>
      </c>
    </row>
    <row r="459" spans="1:6" x14ac:dyDescent="0.25">
      <c r="A459" s="140" t="s">
        <v>1538</v>
      </c>
      <c r="B459" s="140" t="s">
        <v>2483</v>
      </c>
      <c r="C459">
        <v>16088</v>
      </c>
      <c r="D459" s="107" t="s">
        <v>2474</v>
      </c>
      <c r="E459" s="107" t="s">
        <v>2474</v>
      </c>
      <c r="F459" s="107" t="s">
        <v>509</v>
      </c>
    </row>
    <row r="460" spans="1:6" x14ac:dyDescent="0.25">
      <c r="A460" s="140" t="s">
        <v>1540</v>
      </c>
      <c r="B460" s="140" t="s">
        <v>1489</v>
      </c>
      <c r="C460">
        <v>21033</v>
      </c>
      <c r="D460" s="107">
        <v>5415</v>
      </c>
      <c r="E460" s="107" t="s">
        <v>1489</v>
      </c>
      <c r="F460" s="107" t="s">
        <v>530</v>
      </c>
    </row>
    <row r="461" spans="1:6" x14ac:dyDescent="0.25">
      <c r="A461" s="140" t="s">
        <v>1542</v>
      </c>
      <c r="B461" s="140" t="s">
        <v>1596</v>
      </c>
      <c r="C461">
        <v>21123</v>
      </c>
      <c r="D461" s="107">
        <v>5415</v>
      </c>
      <c r="E461" s="107" t="s">
        <v>1489</v>
      </c>
      <c r="F461" s="107" t="s">
        <v>530</v>
      </c>
    </row>
    <row r="462" spans="1:6" x14ac:dyDescent="0.25">
      <c r="A462" s="140" t="s">
        <v>1544</v>
      </c>
      <c r="B462" s="140" t="s">
        <v>1599</v>
      </c>
      <c r="C462">
        <v>23140</v>
      </c>
      <c r="D462" s="107">
        <v>5043</v>
      </c>
      <c r="E462" s="107" t="s">
        <v>1600</v>
      </c>
      <c r="F462" s="107" t="s">
        <v>530</v>
      </c>
    </row>
    <row r="463" spans="1:6" x14ac:dyDescent="0.25">
      <c r="A463" s="140" t="s">
        <v>1546</v>
      </c>
      <c r="B463" s="140" t="s">
        <v>1604</v>
      </c>
      <c r="C463">
        <v>24589</v>
      </c>
      <c r="D463" s="107">
        <v>5254</v>
      </c>
      <c r="E463" s="107" t="s">
        <v>1605</v>
      </c>
      <c r="F463" s="107" t="s">
        <v>530</v>
      </c>
    </row>
    <row r="464" spans="1:6" x14ac:dyDescent="0.25">
      <c r="A464" s="140" t="s">
        <v>1548</v>
      </c>
      <c r="B464" s="140" t="s">
        <v>1607</v>
      </c>
      <c r="C464">
        <v>24582</v>
      </c>
      <c r="D464" s="107">
        <v>5254</v>
      </c>
      <c r="E464" s="107" t="s">
        <v>821</v>
      </c>
      <c r="F464" s="107" t="s">
        <v>530</v>
      </c>
    </row>
    <row r="465" spans="1:6" x14ac:dyDescent="0.25">
      <c r="A465" s="140" t="s">
        <v>1550</v>
      </c>
      <c r="B465" s="140" t="s">
        <v>521</v>
      </c>
      <c r="C465">
        <v>23892</v>
      </c>
      <c r="D465" s="107">
        <v>5134</v>
      </c>
      <c r="E465" s="107" t="s">
        <v>521</v>
      </c>
      <c r="F465" s="107" t="s">
        <v>530</v>
      </c>
    </row>
    <row r="466" spans="1:6" x14ac:dyDescent="0.25">
      <c r="A466" s="140" t="s">
        <v>1553</v>
      </c>
      <c r="B466" s="140" t="s">
        <v>1611</v>
      </c>
      <c r="C466">
        <v>20049</v>
      </c>
      <c r="D466" s="107">
        <v>5440</v>
      </c>
      <c r="E466" s="107" t="s">
        <v>1611</v>
      </c>
      <c r="F466" s="107" t="s">
        <v>509</v>
      </c>
    </row>
    <row r="467" spans="1:6" x14ac:dyDescent="0.25">
      <c r="A467" s="140" t="s">
        <v>1556</v>
      </c>
      <c r="B467" s="140" t="s">
        <v>1613</v>
      </c>
      <c r="C467">
        <v>17026</v>
      </c>
      <c r="D467" s="107">
        <v>5731</v>
      </c>
      <c r="E467" s="107" t="s">
        <v>1614</v>
      </c>
      <c r="F467" s="107" t="s">
        <v>509</v>
      </c>
    </row>
    <row r="468" spans="1:6" x14ac:dyDescent="0.25">
      <c r="A468" s="140" t="s">
        <v>1559</v>
      </c>
      <c r="B468" s="140" t="s">
        <v>1616</v>
      </c>
      <c r="C468">
        <v>17022</v>
      </c>
      <c r="D468" s="107">
        <v>5731</v>
      </c>
      <c r="E468" s="107" t="s">
        <v>1617</v>
      </c>
      <c r="F468" s="107" t="s">
        <v>509</v>
      </c>
    </row>
    <row r="469" spans="1:6" x14ac:dyDescent="0.25">
      <c r="A469" s="140" t="s">
        <v>1561</v>
      </c>
      <c r="B469" s="140" t="s">
        <v>1619</v>
      </c>
      <c r="C469">
        <v>17112</v>
      </c>
      <c r="D469" s="107">
        <v>5731</v>
      </c>
      <c r="E469" s="107" t="s">
        <v>1620</v>
      </c>
      <c r="F469" s="107" t="s">
        <v>509</v>
      </c>
    </row>
    <row r="470" spans="1:6" x14ac:dyDescent="0.25">
      <c r="A470" s="140" t="s">
        <v>1562</v>
      </c>
      <c r="B470" s="140" t="s">
        <v>1622</v>
      </c>
      <c r="C470">
        <v>17123</v>
      </c>
      <c r="D470" s="107">
        <v>5731</v>
      </c>
      <c r="E470" s="107" t="s">
        <v>1620</v>
      </c>
      <c r="F470" s="107" t="s">
        <v>509</v>
      </c>
    </row>
    <row r="471" spans="1:6" x14ac:dyDescent="0.25">
      <c r="A471" s="140" t="s">
        <v>1564</v>
      </c>
      <c r="B471" s="140" t="s">
        <v>1624</v>
      </c>
      <c r="C471">
        <v>16086</v>
      </c>
      <c r="D471" s="107">
        <v>5720</v>
      </c>
      <c r="E471" s="107" t="s">
        <v>1625</v>
      </c>
      <c r="F471" s="107" t="s">
        <v>509</v>
      </c>
    </row>
    <row r="472" spans="1:6" x14ac:dyDescent="0.25">
      <c r="A472" s="140" t="s">
        <v>1567</v>
      </c>
      <c r="B472" s="140" t="s">
        <v>1627</v>
      </c>
      <c r="C472">
        <v>22011</v>
      </c>
      <c r="D472" s="107">
        <v>5558</v>
      </c>
      <c r="E472" s="107" t="s">
        <v>1627</v>
      </c>
      <c r="F472" s="107" t="s">
        <v>530</v>
      </c>
    </row>
    <row r="473" spans="1:6" x14ac:dyDescent="0.25">
      <c r="A473" s="140" t="s">
        <v>1570</v>
      </c>
      <c r="B473" s="140" t="s">
        <v>1629</v>
      </c>
      <c r="C473">
        <v>22053</v>
      </c>
      <c r="D473" s="107">
        <v>5554</v>
      </c>
      <c r="E473" s="107" t="s">
        <v>1630</v>
      </c>
      <c r="F473" s="107" t="s">
        <v>530</v>
      </c>
    </row>
    <row r="474" spans="1:6" x14ac:dyDescent="0.25">
      <c r="A474" s="140" t="s">
        <v>1572</v>
      </c>
      <c r="B474" s="140" t="s">
        <v>1632</v>
      </c>
      <c r="C474">
        <v>24010</v>
      </c>
      <c r="D474" s="107">
        <v>5332</v>
      </c>
      <c r="E474" s="107" t="s">
        <v>1633</v>
      </c>
      <c r="F474" s="107" t="s">
        <v>530</v>
      </c>
    </row>
    <row r="475" spans="1:6" x14ac:dyDescent="0.25">
      <c r="A475" s="140" t="s">
        <v>1574</v>
      </c>
      <c r="B475" s="140" t="s">
        <v>1635</v>
      </c>
      <c r="C475">
        <v>19025</v>
      </c>
      <c r="D475" s="107">
        <v>5431</v>
      </c>
      <c r="E475" s="107" t="s">
        <v>1636</v>
      </c>
      <c r="F475" s="107" t="s">
        <v>530</v>
      </c>
    </row>
    <row r="476" spans="1:6" x14ac:dyDescent="0.25">
      <c r="A476" s="140" t="s">
        <v>1577</v>
      </c>
      <c r="B476" s="140" t="s">
        <v>1639</v>
      </c>
      <c r="C476">
        <v>24578</v>
      </c>
      <c r="D476" s="107">
        <v>5320</v>
      </c>
      <c r="E476" s="107" t="s">
        <v>1640</v>
      </c>
      <c r="F476" s="107" t="s">
        <v>530</v>
      </c>
    </row>
    <row r="477" spans="1:6" x14ac:dyDescent="0.25">
      <c r="A477" s="140" t="s">
        <v>1579</v>
      </c>
      <c r="B477" s="140" t="s">
        <v>542</v>
      </c>
      <c r="C477">
        <v>23143</v>
      </c>
      <c r="D477" s="107">
        <v>5043</v>
      </c>
      <c r="E477" s="107" t="s">
        <v>542</v>
      </c>
      <c r="F477" s="107" t="s">
        <v>530</v>
      </c>
    </row>
    <row r="478" spans="1:6" x14ac:dyDescent="0.25">
      <c r="A478" s="140" t="s">
        <v>1581</v>
      </c>
      <c r="B478" s="140" t="s">
        <v>1643</v>
      </c>
      <c r="C478">
        <v>23733</v>
      </c>
      <c r="D478" s="107">
        <v>5251</v>
      </c>
      <c r="E478" s="107" t="s">
        <v>1643</v>
      </c>
      <c r="F478" s="107" t="s">
        <v>530</v>
      </c>
    </row>
    <row r="479" spans="1:6" x14ac:dyDescent="0.25">
      <c r="A479" s="140" t="s">
        <v>1583</v>
      </c>
      <c r="B479" s="140" t="s">
        <v>1646</v>
      </c>
      <c r="C479">
        <v>16082</v>
      </c>
      <c r="D479" s="107">
        <v>5734</v>
      </c>
      <c r="E479" s="107" t="s">
        <v>1647</v>
      </c>
      <c r="F479" s="107" t="s">
        <v>509</v>
      </c>
    </row>
    <row r="480" spans="1:6" x14ac:dyDescent="0.25">
      <c r="A480" s="140" t="s">
        <v>1585</v>
      </c>
      <c r="B480" s="140" t="s">
        <v>1649</v>
      </c>
      <c r="C480">
        <v>23734</v>
      </c>
      <c r="D480" s="107">
        <v>5157</v>
      </c>
      <c r="E480" s="107" t="s">
        <v>1650</v>
      </c>
      <c r="F480" s="107" t="s">
        <v>530</v>
      </c>
    </row>
    <row r="481" spans="1:6" x14ac:dyDescent="0.25">
      <c r="A481" s="140" t="s">
        <v>1587</v>
      </c>
      <c r="B481" s="140" t="s">
        <v>1652</v>
      </c>
      <c r="C481">
        <v>21034</v>
      </c>
      <c r="D481" s="107">
        <v>5418</v>
      </c>
      <c r="E481" s="107" t="s">
        <v>1652</v>
      </c>
      <c r="F481" s="107" t="s">
        <v>530</v>
      </c>
    </row>
    <row r="482" spans="1:6" x14ac:dyDescent="0.25">
      <c r="A482" s="140" t="s">
        <v>1590</v>
      </c>
      <c r="B482" s="140" t="s">
        <v>1654</v>
      </c>
      <c r="C482">
        <v>23735</v>
      </c>
      <c r="D482" s="107">
        <v>5210</v>
      </c>
      <c r="E482" s="107" t="s">
        <v>1654</v>
      </c>
      <c r="F482" s="107" t="s">
        <v>530</v>
      </c>
    </row>
    <row r="483" spans="1:6" x14ac:dyDescent="0.25">
      <c r="A483" s="140" t="s">
        <v>1592</v>
      </c>
      <c r="B483" s="140" t="s">
        <v>1656</v>
      </c>
      <c r="C483">
        <v>23878</v>
      </c>
      <c r="D483" s="107">
        <v>5351</v>
      </c>
      <c r="E483" s="107" t="s">
        <v>1242</v>
      </c>
      <c r="F483" s="107" t="s">
        <v>530</v>
      </c>
    </row>
    <row r="484" spans="1:6" x14ac:dyDescent="0.25">
      <c r="A484" s="140" t="s">
        <v>1594</v>
      </c>
      <c r="B484" s="140" t="s">
        <v>1658</v>
      </c>
      <c r="C484">
        <v>23763</v>
      </c>
      <c r="D484" s="107">
        <v>5351</v>
      </c>
      <c r="E484" s="107" t="s">
        <v>1242</v>
      </c>
      <c r="F484" s="107" t="s">
        <v>530</v>
      </c>
    </row>
    <row r="485" spans="1:6" x14ac:dyDescent="0.25">
      <c r="A485" s="140" t="s">
        <v>1595</v>
      </c>
      <c r="B485" s="140" t="s">
        <v>1660</v>
      </c>
      <c r="C485">
        <v>17070</v>
      </c>
      <c r="D485" s="107">
        <v>5710</v>
      </c>
      <c r="E485" s="107" t="s">
        <v>1661</v>
      </c>
      <c r="F485" s="107" t="s">
        <v>509</v>
      </c>
    </row>
    <row r="486" spans="1:6" x14ac:dyDescent="0.25">
      <c r="A486" s="140" t="s">
        <v>1597</v>
      </c>
      <c r="B486" s="140" t="s">
        <v>1663</v>
      </c>
      <c r="C486">
        <v>16030</v>
      </c>
      <c r="D486" s="107">
        <v>5710</v>
      </c>
      <c r="E486" s="107" t="s">
        <v>1663</v>
      </c>
      <c r="F486" s="107" t="s">
        <v>509</v>
      </c>
    </row>
    <row r="487" spans="1:6" x14ac:dyDescent="0.25">
      <c r="A487" s="140" t="s">
        <v>1598</v>
      </c>
      <c r="B487" s="140" t="s">
        <v>1665</v>
      </c>
      <c r="C487">
        <v>26085</v>
      </c>
      <c r="D487" s="107">
        <v>5290</v>
      </c>
      <c r="E487" s="107" t="s">
        <v>1666</v>
      </c>
      <c r="F487" s="107" t="s">
        <v>530</v>
      </c>
    </row>
    <row r="488" spans="1:6" x14ac:dyDescent="0.25">
      <c r="A488" s="140" t="s">
        <v>1601</v>
      </c>
      <c r="B488" s="140" t="s">
        <v>1668</v>
      </c>
      <c r="C488">
        <v>26021</v>
      </c>
      <c r="D488" s="107">
        <v>5291</v>
      </c>
      <c r="E488" s="107" t="s">
        <v>1669</v>
      </c>
      <c r="F488" s="107" t="s">
        <v>530</v>
      </c>
    </row>
    <row r="489" spans="1:6" x14ac:dyDescent="0.25">
      <c r="A489" s="140" t="s">
        <v>1602</v>
      </c>
      <c r="B489" s="140" t="s">
        <v>1671</v>
      </c>
      <c r="C489">
        <v>26102</v>
      </c>
      <c r="D489" s="107">
        <v>5290</v>
      </c>
      <c r="E489" s="107" t="s">
        <v>1666</v>
      </c>
      <c r="F489" s="107" t="s">
        <v>530</v>
      </c>
    </row>
    <row r="490" spans="1:6" x14ac:dyDescent="0.25">
      <c r="A490" s="140" t="s">
        <v>1603</v>
      </c>
      <c r="B490" s="140" t="s">
        <v>1673</v>
      </c>
      <c r="C490">
        <v>18171</v>
      </c>
      <c r="D490" s="107">
        <v>5631</v>
      </c>
      <c r="E490" s="107" t="s">
        <v>1674</v>
      </c>
      <c r="F490" s="107" t="s">
        <v>509</v>
      </c>
    </row>
    <row r="491" spans="1:6" x14ac:dyDescent="0.25">
      <c r="A491" s="140" t="s">
        <v>1606</v>
      </c>
      <c r="B491" s="140" t="s">
        <v>1676</v>
      </c>
      <c r="C491">
        <v>16067</v>
      </c>
      <c r="D491" s="107">
        <v>5600</v>
      </c>
      <c r="E491" s="107" t="s">
        <v>1676</v>
      </c>
      <c r="F491" s="107" t="s">
        <v>509</v>
      </c>
    </row>
    <row r="492" spans="1:6" x14ac:dyDescent="0.25">
      <c r="A492" s="140" t="s">
        <v>1608</v>
      </c>
      <c r="B492" s="140" t="s">
        <v>1678</v>
      </c>
      <c r="C492">
        <v>23842</v>
      </c>
      <c r="D492" s="107">
        <v>5152</v>
      </c>
      <c r="E492" s="107" t="s">
        <v>973</v>
      </c>
      <c r="F492" s="107" t="s">
        <v>530</v>
      </c>
    </row>
    <row r="493" spans="1:6" x14ac:dyDescent="0.25">
      <c r="A493" s="140" t="s">
        <v>1609</v>
      </c>
      <c r="B493" s="140" t="s">
        <v>1680</v>
      </c>
      <c r="C493">
        <v>23810</v>
      </c>
      <c r="D493" s="107">
        <v>5152</v>
      </c>
      <c r="E493" s="107" t="s">
        <v>1681</v>
      </c>
      <c r="F493" s="107" t="s">
        <v>530</v>
      </c>
    </row>
    <row r="494" spans="1:6" x14ac:dyDescent="0.25">
      <c r="A494" s="140" t="s">
        <v>1610</v>
      </c>
      <c r="B494" s="140" t="s">
        <v>1683</v>
      </c>
      <c r="C494">
        <v>24586</v>
      </c>
      <c r="D494" s="107">
        <v>5320</v>
      </c>
      <c r="E494" s="107" t="s">
        <v>1683</v>
      </c>
      <c r="F494" s="107" t="s">
        <v>530</v>
      </c>
    </row>
    <row r="495" spans="1:6" x14ac:dyDescent="0.25">
      <c r="A495" s="140" t="s">
        <v>1612</v>
      </c>
      <c r="B495" s="140" t="s">
        <v>1685</v>
      </c>
      <c r="C495">
        <v>25563</v>
      </c>
      <c r="D495" s="107">
        <v>5275</v>
      </c>
      <c r="E495" s="107" t="s">
        <v>1686</v>
      </c>
      <c r="F495" s="107" t="s">
        <v>530</v>
      </c>
    </row>
    <row r="496" spans="1:6" x14ac:dyDescent="0.25">
      <c r="A496" s="140" t="s">
        <v>1615</v>
      </c>
      <c r="B496" s="140" t="s">
        <v>982</v>
      </c>
      <c r="C496">
        <v>23737</v>
      </c>
      <c r="D496" s="107">
        <v>5235</v>
      </c>
      <c r="E496" s="107" t="s">
        <v>982</v>
      </c>
      <c r="F496" s="107" t="s">
        <v>530</v>
      </c>
    </row>
    <row r="497" spans="1:6" x14ac:dyDescent="0.25">
      <c r="A497" s="140" t="s">
        <v>1618</v>
      </c>
      <c r="B497" s="140" t="s">
        <v>1689</v>
      </c>
      <c r="C497">
        <v>19071</v>
      </c>
      <c r="D497" s="107">
        <v>5485</v>
      </c>
      <c r="E497" s="107" t="s">
        <v>580</v>
      </c>
      <c r="F497" s="107" t="s">
        <v>530</v>
      </c>
    </row>
    <row r="498" spans="1:6" x14ac:dyDescent="0.25">
      <c r="A498" s="140" t="s">
        <v>1621</v>
      </c>
      <c r="B498" s="140" t="s">
        <v>1691</v>
      </c>
      <c r="C498">
        <v>26067</v>
      </c>
      <c r="D498" s="107">
        <v>5291</v>
      </c>
      <c r="E498" s="107" t="s">
        <v>1692</v>
      </c>
      <c r="F498" s="107" t="s">
        <v>530</v>
      </c>
    </row>
    <row r="499" spans="1:6" x14ac:dyDescent="0.25">
      <c r="A499" s="140" t="s">
        <v>1623</v>
      </c>
      <c r="B499" s="140" t="s">
        <v>1694</v>
      </c>
      <c r="C499">
        <v>21035</v>
      </c>
      <c r="D499" s="107">
        <v>5461</v>
      </c>
      <c r="E499" s="107" t="s">
        <v>1695</v>
      </c>
      <c r="F499" s="107" t="s">
        <v>530</v>
      </c>
    </row>
    <row r="500" spans="1:6" x14ac:dyDescent="0.25">
      <c r="A500" s="140" t="s">
        <v>1626</v>
      </c>
      <c r="B500" s="140" t="s">
        <v>1697</v>
      </c>
      <c r="C500">
        <v>20052</v>
      </c>
      <c r="D500" s="107">
        <v>5440</v>
      </c>
      <c r="E500" s="107" t="s">
        <v>1698</v>
      </c>
      <c r="F500" s="107" t="s">
        <v>509</v>
      </c>
    </row>
    <row r="501" spans="1:6" x14ac:dyDescent="0.25">
      <c r="A501" s="140" t="s">
        <v>1628</v>
      </c>
      <c r="B501" s="140" t="s">
        <v>1700</v>
      </c>
      <c r="C501">
        <v>18056</v>
      </c>
      <c r="D501" s="107">
        <v>5633</v>
      </c>
      <c r="E501" s="107" t="s">
        <v>1700</v>
      </c>
      <c r="F501" s="107" t="s">
        <v>509</v>
      </c>
    </row>
    <row r="502" spans="1:6" x14ac:dyDescent="0.25">
      <c r="A502" s="140" t="s">
        <v>1631</v>
      </c>
      <c r="B502" s="140" t="s">
        <v>1702</v>
      </c>
      <c r="C502">
        <v>23906</v>
      </c>
      <c r="D502" s="107">
        <v>5171</v>
      </c>
      <c r="E502" s="107" t="s">
        <v>1529</v>
      </c>
      <c r="F502" s="107" t="s">
        <v>530</v>
      </c>
    </row>
    <row r="503" spans="1:6" x14ac:dyDescent="0.25">
      <c r="A503" s="140" t="s">
        <v>1634</v>
      </c>
      <c r="B503" s="140" t="s">
        <v>1704</v>
      </c>
      <c r="C503">
        <v>18057</v>
      </c>
      <c r="D503" s="107">
        <v>5652</v>
      </c>
      <c r="E503" s="107" t="s">
        <v>1705</v>
      </c>
      <c r="F503" s="107" t="s">
        <v>530</v>
      </c>
    </row>
    <row r="504" spans="1:6" x14ac:dyDescent="0.25">
      <c r="A504" s="140" t="s">
        <v>1637</v>
      </c>
      <c r="B504" s="140" t="s">
        <v>1707</v>
      </c>
      <c r="C504">
        <v>21079</v>
      </c>
      <c r="D504" s="107">
        <v>5480</v>
      </c>
      <c r="E504" s="107" t="s">
        <v>1385</v>
      </c>
      <c r="F504" s="107" t="s">
        <v>530</v>
      </c>
    </row>
    <row r="505" spans="1:6" x14ac:dyDescent="0.25">
      <c r="A505" s="140" t="s">
        <v>1638</v>
      </c>
      <c r="B505" s="140" t="s">
        <v>1710</v>
      </c>
      <c r="C505">
        <v>23921</v>
      </c>
      <c r="D505" s="107">
        <v>5157</v>
      </c>
      <c r="E505" s="107" t="s">
        <v>1650</v>
      </c>
      <c r="F505" s="107" t="s">
        <v>530</v>
      </c>
    </row>
    <row r="506" spans="1:6" x14ac:dyDescent="0.25">
      <c r="A506" s="140" t="s">
        <v>1641</v>
      </c>
      <c r="B506" s="140" t="s">
        <v>1712</v>
      </c>
      <c r="C506">
        <v>19121</v>
      </c>
      <c r="D506" s="107">
        <v>5730</v>
      </c>
      <c r="E506" s="107" t="s">
        <v>1713</v>
      </c>
      <c r="F506" s="107" t="s">
        <v>509</v>
      </c>
    </row>
    <row r="507" spans="1:6" x14ac:dyDescent="0.25">
      <c r="A507" s="140" t="s">
        <v>1642</v>
      </c>
      <c r="B507" s="140" t="s">
        <v>1715</v>
      </c>
      <c r="C507">
        <v>24579</v>
      </c>
      <c r="D507" s="107">
        <v>5234</v>
      </c>
      <c r="E507" s="107" t="s">
        <v>1716</v>
      </c>
      <c r="F507" s="107" t="s">
        <v>530</v>
      </c>
    </row>
    <row r="508" spans="1:6" x14ac:dyDescent="0.25">
      <c r="A508" s="140" t="s">
        <v>1644</v>
      </c>
      <c r="B508" s="140" t="s">
        <v>1718</v>
      </c>
      <c r="C508">
        <v>24523</v>
      </c>
      <c r="D508" s="107">
        <v>5259</v>
      </c>
      <c r="E508" s="107" t="s">
        <v>1719</v>
      </c>
      <c r="F508" s="107" t="s">
        <v>530</v>
      </c>
    </row>
    <row r="509" spans="1:6" x14ac:dyDescent="0.25">
      <c r="A509" s="140" t="s">
        <v>1645</v>
      </c>
      <c r="B509" s="140" t="s">
        <v>1721</v>
      </c>
      <c r="C509">
        <v>17037</v>
      </c>
      <c r="D509" s="107">
        <v>5710</v>
      </c>
      <c r="E509" s="107" t="s">
        <v>1722</v>
      </c>
      <c r="F509" s="107" t="s">
        <v>509</v>
      </c>
    </row>
    <row r="510" spans="1:6" x14ac:dyDescent="0.25">
      <c r="A510" s="140" t="s">
        <v>1648</v>
      </c>
      <c r="B510" s="140" t="s">
        <v>1724</v>
      </c>
      <c r="C510">
        <v>20016</v>
      </c>
      <c r="D510" s="107">
        <v>5440</v>
      </c>
      <c r="E510" s="107" t="s">
        <v>1724</v>
      </c>
      <c r="F510" s="107" t="s">
        <v>509</v>
      </c>
    </row>
    <row r="511" spans="1:6" x14ac:dyDescent="0.25">
      <c r="A511" s="140" t="s">
        <v>1651</v>
      </c>
      <c r="B511" s="140" t="s">
        <v>1726</v>
      </c>
      <c r="C511">
        <v>21036</v>
      </c>
      <c r="D511" s="107">
        <v>5521</v>
      </c>
      <c r="E511" s="107" t="s">
        <v>1726</v>
      </c>
      <c r="F511" s="107" t="s">
        <v>530</v>
      </c>
    </row>
    <row r="512" spans="1:6" x14ac:dyDescent="0.25">
      <c r="A512" s="140" t="s">
        <v>1653</v>
      </c>
      <c r="B512" s="140" t="s">
        <v>1728</v>
      </c>
      <c r="C512">
        <v>21115</v>
      </c>
      <c r="D512" s="107">
        <v>5555</v>
      </c>
      <c r="E512" s="107" t="s">
        <v>1726</v>
      </c>
      <c r="F512" s="107" t="s">
        <v>530</v>
      </c>
    </row>
    <row r="513" spans="1:6" x14ac:dyDescent="0.25">
      <c r="A513" s="140" t="s">
        <v>1655</v>
      </c>
      <c r="B513" s="140" t="s">
        <v>1730</v>
      </c>
      <c r="C513">
        <v>17067</v>
      </c>
      <c r="D513" s="107">
        <v>5710</v>
      </c>
      <c r="E513" s="107" t="s">
        <v>1730</v>
      </c>
      <c r="F513" s="107" t="s">
        <v>509</v>
      </c>
    </row>
    <row r="514" spans="1:6" x14ac:dyDescent="0.25">
      <c r="A514" s="140" t="s">
        <v>1657</v>
      </c>
      <c r="B514" s="140" t="s">
        <v>1732</v>
      </c>
      <c r="C514">
        <v>17020</v>
      </c>
      <c r="D514" s="107">
        <v>5710</v>
      </c>
      <c r="E514" s="107" t="s">
        <v>1733</v>
      </c>
      <c r="F514" s="107" t="s">
        <v>509</v>
      </c>
    </row>
    <row r="515" spans="1:6" x14ac:dyDescent="0.25">
      <c r="A515" s="140" t="s">
        <v>1659</v>
      </c>
      <c r="B515" s="140" t="s">
        <v>1735</v>
      </c>
      <c r="C515">
        <v>24587</v>
      </c>
      <c r="D515" s="107">
        <v>5330</v>
      </c>
      <c r="E515" s="107" t="s">
        <v>1735</v>
      </c>
      <c r="F515" s="107" t="s">
        <v>530</v>
      </c>
    </row>
    <row r="516" spans="1:6" x14ac:dyDescent="0.25">
      <c r="A516" s="140" t="s">
        <v>1662</v>
      </c>
      <c r="B516" s="140" t="s">
        <v>1737</v>
      </c>
      <c r="C516">
        <v>18164</v>
      </c>
      <c r="D516" s="107">
        <v>5642</v>
      </c>
      <c r="E516" s="107" t="s">
        <v>1738</v>
      </c>
      <c r="F516" s="107" t="s">
        <v>530</v>
      </c>
    </row>
    <row r="517" spans="1:6" x14ac:dyDescent="0.25">
      <c r="A517" s="140" t="s">
        <v>1664</v>
      </c>
      <c r="B517" s="140" t="s">
        <v>1740</v>
      </c>
      <c r="C517">
        <v>24507</v>
      </c>
      <c r="D517" s="107">
        <v>5254</v>
      </c>
      <c r="E517" s="107" t="s">
        <v>1605</v>
      </c>
      <c r="F517" s="107" t="s">
        <v>530</v>
      </c>
    </row>
    <row r="518" spans="1:6" x14ac:dyDescent="0.25">
      <c r="A518" s="140" t="s">
        <v>1667</v>
      </c>
      <c r="B518" s="140" t="s">
        <v>1742</v>
      </c>
      <c r="C518">
        <v>24584</v>
      </c>
      <c r="D518" s="107">
        <v>5254</v>
      </c>
      <c r="E518" s="107" t="s">
        <v>1743</v>
      </c>
      <c r="F518" s="107" t="s">
        <v>530</v>
      </c>
    </row>
    <row r="519" spans="1:6" x14ac:dyDescent="0.25">
      <c r="A519" s="140" t="s">
        <v>1670</v>
      </c>
      <c r="B519" s="140" t="s">
        <v>1745</v>
      </c>
      <c r="C519">
        <v>24533</v>
      </c>
      <c r="D519" s="107">
        <v>5254</v>
      </c>
      <c r="E519" s="107" t="s">
        <v>1746</v>
      </c>
      <c r="F519" s="107" t="s">
        <v>530</v>
      </c>
    </row>
    <row r="520" spans="1:6" x14ac:dyDescent="0.25">
      <c r="A520" s="140" t="s">
        <v>1672</v>
      </c>
      <c r="B520" s="140" t="s">
        <v>1748</v>
      </c>
      <c r="C520">
        <v>24521</v>
      </c>
      <c r="D520" s="107">
        <v>5253</v>
      </c>
      <c r="E520" s="107" t="s">
        <v>1749</v>
      </c>
      <c r="F520" s="107" t="s">
        <v>530</v>
      </c>
    </row>
    <row r="521" spans="1:6" x14ac:dyDescent="0.25">
      <c r="A521" s="140" t="s">
        <v>1675</v>
      </c>
      <c r="B521" s="140" t="s">
        <v>1751</v>
      </c>
      <c r="C521">
        <v>22822</v>
      </c>
      <c r="D521" s="107">
        <v>5223</v>
      </c>
      <c r="E521" s="107" t="s">
        <v>1317</v>
      </c>
      <c r="F521" s="107" t="s">
        <v>509</v>
      </c>
    </row>
    <row r="522" spans="1:6" x14ac:dyDescent="0.25">
      <c r="A522" s="140" t="s">
        <v>1677</v>
      </c>
      <c r="B522" s="140" t="s">
        <v>1753</v>
      </c>
      <c r="C522">
        <v>19119</v>
      </c>
      <c r="D522" s="107">
        <v>5483</v>
      </c>
      <c r="E522" s="107" t="s">
        <v>1754</v>
      </c>
      <c r="F522" s="107" t="s">
        <v>530</v>
      </c>
    </row>
    <row r="523" spans="1:6" x14ac:dyDescent="0.25">
      <c r="A523" s="140" t="s">
        <v>1679</v>
      </c>
      <c r="B523" s="140" t="s">
        <v>1756</v>
      </c>
      <c r="C523">
        <v>22806</v>
      </c>
      <c r="D523" s="107">
        <v>5223</v>
      </c>
      <c r="E523" s="107" t="s">
        <v>1757</v>
      </c>
      <c r="F523" s="107" t="s">
        <v>509</v>
      </c>
    </row>
    <row r="524" spans="1:6" x14ac:dyDescent="0.25">
      <c r="A524" s="140" t="s">
        <v>1682</v>
      </c>
      <c r="B524" s="140" t="s">
        <v>1407</v>
      </c>
      <c r="C524">
        <v>20017</v>
      </c>
      <c r="D524" s="107">
        <v>5440</v>
      </c>
      <c r="E524" s="107" t="s">
        <v>1407</v>
      </c>
      <c r="F524" s="107" t="s">
        <v>509</v>
      </c>
    </row>
    <row r="525" spans="1:6" x14ac:dyDescent="0.25">
      <c r="A525" s="140" t="s">
        <v>1684</v>
      </c>
      <c r="B525" s="140" t="s">
        <v>1760</v>
      </c>
      <c r="C525">
        <v>23911</v>
      </c>
      <c r="D525" s="107">
        <v>5153</v>
      </c>
      <c r="E525" s="107" t="s">
        <v>1427</v>
      </c>
      <c r="F525" s="107" t="s">
        <v>530</v>
      </c>
    </row>
    <row r="526" spans="1:6" x14ac:dyDescent="0.25">
      <c r="A526" s="140" t="s">
        <v>1687</v>
      </c>
      <c r="B526" s="140" t="s">
        <v>1762</v>
      </c>
      <c r="C526">
        <v>23738</v>
      </c>
      <c r="D526" s="107">
        <v>5202</v>
      </c>
      <c r="E526" s="107" t="s">
        <v>1762</v>
      </c>
      <c r="F526" s="107" t="s">
        <v>530</v>
      </c>
    </row>
    <row r="527" spans="1:6" x14ac:dyDescent="0.25">
      <c r="A527" s="140" t="s">
        <v>1688</v>
      </c>
      <c r="B527" s="140" t="s">
        <v>1764</v>
      </c>
      <c r="C527">
        <v>23851</v>
      </c>
      <c r="D527" s="107">
        <v>5211</v>
      </c>
      <c r="E527" s="107" t="s">
        <v>1207</v>
      </c>
      <c r="F527" s="107" t="s">
        <v>530</v>
      </c>
    </row>
    <row r="528" spans="1:6" x14ac:dyDescent="0.25">
      <c r="A528" s="140" t="s">
        <v>1690</v>
      </c>
      <c r="B528" s="140" t="s">
        <v>1766</v>
      </c>
      <c r="C528">
        <v>23783</v>
      </c>
      <c r="D528" s="107">
        <v>5202</v>
      </c>
      <c r="E528" s="107" t="s">
        <v>1762</v>
      </c>
      <c r="F528" s="107" t="s">
        <v>530</v>
      </c>
    </row>
    <row r="529" spans="1:6" x14ac:dyDescent="0.25">
      <c r="A529" s="140" t="s">
        <v>1693</v>
      </c>
      <c r="B529" s="140" t="s">
        <v>1768</v>
      </c>
      <c r="C529">
        <v>23739</v>
      </c>
      <c r="D529" s="107">
        <v>5252</v>
      </c>
      <c r="E529" s="107" t="s">
        <v>1768</v>
      </c>
      <c r="F529" s="107" t="s">
        <v>530</v>
      </c>
    </row>
    <row r="530" spans="1:6" x14ac:dyDescent="0.25">
      <c r="A530" s="140" t="s">
        <v>1696</v>
      </c>
      <c r="B530" s="140" t="s">
        <v>1770</v>
      </c>
      <c r="C530">
        <v>26098</v>
      </c>
      <c r="D530" s="107">
        <v>5277</v>
      </c>
      <c r="E530" s="107" t="s">
        <v>1771</v>
      </c>
      <c r="F530" s="107" t="s">
        <v>530</v>
      </c>
    </row>
    <row r="531" spans="1:6" x14ac:dyDescent="0.25">
      <c r="A531" s="140" t="s">
        <v>1699</v>
      </c>
      <c r="B531" s="140" t="s">
        <v>1773</v>
      </c>
      <c r="C531">
        <v>21132</v>
      </c>
      <c r="D531" s="107">
        <v>5550</v>
      </c>
      <c r="E531" s="107" t="s">
        <v>1774</v>
      </c>
      <c r="F531" s="107" t="s">
        <v>530</v>
      </c>
    </row>
    <row r="532" spans="1:6" x14ac:dyDescent="0.25">
      <c r="A532" s="140" t="s">
        <v>1701</v>
      </c>
      <c r="B532" s="140" t="s">
        <v>1776</v>
      </c>
      <c r="C532">
        <v>26062</v>
      </c>
      <c r="D532" s="107">
        <v>5271</v>
      </c>
      <c r="E532" s="107" t="s">
        <v>1777</v>
      </c>
      <c r="F532" s="107" t="s">
        <v>530</v>
      </c>
    </row>
    <row r="533" spans="1:6" x14ac:dyDescent="0.25">
      <c r="A533" s="140" t="s">
        <v>1703</v>
      </c>
      <c r="B533" s="140" t="s">
        <v>1779</v>
      </c>
      <c r="C533">
        <v>26104</v>
      </c>
      <c r="D533" s="107">
        <v>5271</v>
      </c>
      <c r="E533" s="107" t="s">
        <v>1780</v>
      </c>
      <c r="F533" s="107" t="s">
        <v>530</v>
      </c>
    </row>
    <row r="534" spans="1:6" x14ac:dyDescent="0.25">
      <c r="A534" s="140" t="s">
        <v>1706</v>
      </c>
      <c r="B534" s="140" t="s">
        <v>1782</v>
      </c>
      <c r="C534">
        <v>26099</v>
      </c>
      <c r="D534" s="107">
        <v>5271</v>
      </c>
      <c r="E534" s="107" t="s">
        <v>1309</v>
      </c>
      <c r="F534" s="107" t="s">
        <v>530</v>
      </c>
    </row>
    <row r="535" spans="1:6" x14ac:dyDescent="0.25">
      <c r="A535" s="140" t="s">
        <v>1708</v>
      </c>
      <c r="B535" s="140" t="s">
        <v>1784</v>
      </c>
      <c r="C535">
        <v>24539</v>
      </c>
      <c r="D535" s="107">
        <v>5259</v>
      </c>
      <c r="E535" s="107" t="s">
        <v>1785</v>
      </c>
      <c r="F535" s="107" t="s">
        <v>530</v>
      </c>
    </row>
    <row r="536" spans="1:6" x14ac:dyDescent="0.25">
      <c r="A536" s="140" t="s">
        <v>1709</v>
      </c>
      <c r="B536" s="140" t="s">
        <v>2484</v>
      </c>
      <c r="C536">
        <v>18115</v>
      </c>
      <c r="D536" s="107" t="s">
        <v>2474</v>
      </c>
      <c r="E536" s="107" t="s">
        <v>2474</v>
      </c>
      <c r="F536" s="107" t="s">
        <v>509</v>
      </c>
    </row>
    <row r="537" spans="1:6" x14ac:dyDescent="0.25">
      <c r="A537" s="140" t="s">
        <v>1711</v>
      </c>
      <c r="B537" s="140" t="s">
        <v>1788</v>
      </c>
      <c r="C537">
        <v>25558</v>
      </c>
      <c r="D537" s="107">
        <v>5301</v>
      </c>
      <c r="E537" s="107" t="s">
        <v>1789</v>
      </c>
      <c r="F537" s="107" t="s">
        <v>530</v>
      </c>
    </row>
    <row r="538" spans="1:6" x14ac:dyDescent="0.25">
      <c r="A538" s="140" t="s">
        <v>1714</v>
      </c>
      <c r="B538" s="140" t="s">
        <v>1791</v>
      </c>
      <c r="C538">
        <v>25044</v>
      </c>
      <c r="D538" s="107">
        <v>5357</v>
      </c>
      <c r="E538" s="107" t="s">
        <v>1792</v>
      </c>
      <c r="F538" s="107" t="s">
        <v>530</v>
      </c>
    </row>
    <row r="539" spans="1:6" x14ac:dyDescent="0.25">
      <c r="A539" s="140" t="s">
        <v>1717</v>
      </c>
      <c r="B539" s="140" t="s">
        <v>1794</v>
      </c>
      <c r="C539">
        <v>24547</v>
      </c>
      <c r="D539" s="107">
        <v>5238</v>
      </c>
      <c r="E539" s="107" t="s">
        <v>1794</v>
      </c>
      <c r="F539" s="107" t="s">
        <v>530</v>
      </c>
    </row>
    <row r="540" spans="1:6" x14ac:dyDescent="0.25">
      <c r="A540" s="140" t="s">
        <v>1720</v>
      </c>
      <c r="B540" s="140" t="s">
        <v>1796</v>
      </c>
      <c r="C540">
        <v>24588</v>
      </c>
      <c r="D540" s="107">
        <v>5238</v>
      </c>
      <c r="E540" s="107" t="s">
        <v>1794</v>
      </c>
      <c r="F540" s="107" t="s">
        <v>530</v>
      </c>
    </row>
    <row r="541" spans="1:6" x14ac:dyDescent="0.25">
      <c r="A541" s="140" t="s">
        <v>1723</v>
      </c>
      <c r="B541" s="140" t="s">
        <v>1798</v>
      </c>
      <c r="C541">
        <v>17127</v>
      </c>
      <c r="D541" s="107">
        <v>5710</v>
      </c>
      <c r="E541" s="107" t="s">
        <v>1799</v>
      </c>
      <c r="F541" s="107" t="s">
        <v>509</v>
      </c>
    </row>
    <row r="542" spans="1:6" x14ac:dyDescent="0.25">
      <c r="A542" s="140" t="s">
        <v>1725</v>
      </c>
      <c r="B542" s="140" t="s">
        <v>1801</v>
      </c>
      <c r="C542">
        <v>23885</v>
      </c>
      <c r="D542" s="107">
        <v>5168</v>
      </c>
      <c r="E542" s="107" t="s">
        <v>1802</v>
      </c>
      <c r="F542" s="107" t="s">
        <v>530</v>
      </c>
    </row>
    <row r="543" spans="1:6" x14ac:dyDescent="0.25">
      <c r="A543" s="140" t="s">
        <v>1727</v>
      </c>
      <c r="B543" s="140" t="s">
        <v>1804</v>
      </c>
      <c r="C543">
        <v>16032</v>
      </c>
      <c r="D543" s="107">
        <v>5600</v>
      </c>
      <c r="E543" s="107" t="s">
        <v>1804</v>
      </c>
      <c r="F543" s="107" t="s">
        <v>509</v>
      </c>
    </row>
    <row r="544" spans="1:6" x14ac:dyDescent="0.25">
      <c r="A544" s="140" t="s">
        <v>1729</v>
      </c>
      <c r="B544" s="140" t="s">
        <v>1806</v>
      </c>
      <c r="C544">
        <v>23741</v>
      </c>
      <c r="D544" s="107">
        <v>5204</v>
      </c>
      <c r="E544" s="107" t="s">
        <v>1807</v>
      </c>
      <c r="F544" s="107" t="s">
        <v>530</v>
      </c>
    </row>
    <row r="545" spans="1:6" x14ac:dyDescent="0.25">
      <c r="A545" s="140" t="s">
        <v>1731</v>
      </c>
      <c r="B545" s="140" t="s">
        <v>1809</v>
      </c>
      <c r="C545">
        <v>23011</v>
      </c>
      <c r="D545" s="107">
        <v>5006</v>
      </c>
      <c r="E545" s="107" t="s">
        <v>1809</v>
      </c>
      <c r="F545" s="107" t="s">
        <v>530</v>
      </c>
    </row>
    <row r="546" spans="1:6" x14ac:dyDescent="0.25">
      <c r="A546" s="140" t="s">
        <v>1734</v>
      </c>
      <c r="B546" s="140" t="s">
        <v>1811</v>
      </c>
      <c r="C546">
        <v>18071</v>
      </c>
      <c r="D546" s="107">
        <v>5607</v>
      </c>
      <c r="E546" s="107" t="s">
        <v>1812</v>
      </c>
      <c r="F546" s="107" t="s">
        <v>530</v>
      </c>
    </row>
    <row r="547" spans="1:6" x14ac:dyDescent="0.25">
      <c r="A547" s="140" t="s">
        <v>1736</v>
      </c>
      <c r="B547" s="140" t="s">
        <v>1814</v>
      </c>
      <c r="C547">
        <v>18192</v>
      </c>
      <c r="D547" s="107">
        <v>5607</v>
      </c>
      <c r="E547" s="107" t="s">
        <v>1812</v>
      </c>
      <c r="F547" s="107" t="s">
        <v>530</v>
      </c>
    </row>
    <row r="548" spans="1:6" x14ac:dyDescent="0.25">
      <c r="A548" s="140" t="s">
        <v>1739</v>
      </c>
      <c r="B548" s="140" t="s">
        <v>928</v>
      </c>
      <c r="C548">
        <v>18106</v>
      </c>
      <c r="D548" s="107">
        <v>5690</v>
      </c>
      <c r="E548" s="107" t="s">
        <v>928</v>
      </c>
      <c r="F548" s="107" t="s">
        <v>509</v>
      </c>
    </row>
    <row r="549" spans="1:6" x14ac:dyDescent="0.25">
      <c r="A549" s="140" t="s">
        <v>1741</v>
      </c>
      <c r="B549" s="140" t="s">
        <v>1818</v>
      </c>
      <c r="C549">
        <v>18060</v>
      </c>
      <c r="D549" s="107">
        <v>5690</v>
      </c>
      <c r="E549" s="107" t="s">
        <v>1819</v>
      </c>
      <c r="F549" s="107" t="s">
        <v>509</v>
      </c>
    </row>
    <row r="550" spans="1:6" x14ac:dyDescent="0.25">
      <c r="A550" s="140" t="s">
        <v>1744</v>
      </c>
      <c r="B550" s="140" t="s">
        <v>1821</v>
      </c>
      <c r="C550">
        <v>18199</v>
      </c>
      <c r="D550" s="107">
        <v>5690</v>
      </c>
      <c r="E550" s="107" t="s">
        <v>1819</v>
      </c>
      <c r="F550" s="107" t="s">
        <v>509</v>
      </c>
    </row>
    <row r="551" spans="1:6" x14ac:dyDescent="0.25">
      <c r="A551" s="140" t="s">
        <v>1747</v>
      </c>
      <c r="B551" s="140" t="s">
        <v>1823</v>
      </c>
      <c r="C551">
        <v>23357</v>
      </c>
      <c r="D551" s="107">
        <v>5355</v>
      </c>
      <c r="E551" s="107" t="s">
        <v>1823</v>
      </c>
      <c r="F551" s="107" t="s">
        <v>530</v>
      </c>
    </row>
    <row r="552" spans="1:6" x14ac:dyDescent="0.25">
      <c r="A552" s="140" t="s">
        <v>1750</v>
      </c>
      <c r="B552" s="140" t="s">
        <v>1825</v>
      </c>
      <c r="C552">
        <v>23320</v>
      </c>
      <c r="D552" s="107">
        <v>5355</v>
      </c>
      <c r="E552" s="107" t="s">
        <v>1823</v>
      </c>
      <c r="F552" s="107" t="s">
        <v>530</v>
      </c>
    </row>
    <row r="553" spans="1:6" x14ac:dyDescent="0.25">
      <c r="A553" s="140" t="s">
        <v>1752</v>
      </c>
      <c r="B553" s="140" t="s">
        <v>1827</v>
      </c>
      <c r="C553">
        <v>23373</v>
      </c>
      <c r="D553" s="107">
        <v>5355</v>
      </c>
      <c r="E553" s="107" t="s">
        <v>1823</v>
      </c>
      <c r="F553" s="107" t="s">
        <v>530</v>
      </c>
    </row>
    <row r="554" spans="1:6" x14ac:dyDescent="0.25">
      <c r="A554" s="140" t="s">
        <v>1755</v>
      </c>
      <c r="B554" s="140" t="s">
        <v>2485</v>
      </c>
      <c r="C554">
        <v>16049</v>
      </c>
      <c r="D554" s="107" t="s">
        <v>2474</v>
      </c>
      <c r="E554" s="107" t="s">
        <v>2474</v>
      </c>
      <c r="F554" s="107" t="s">
        <v>509</v>
      </c>
    </row>
    <row r="555" spans="1:6" x14ac:dyDescent="0.25">
      <c r="A555" s="140" t="s">
        <v>1758</v>
      </c>
      <c r="B555" s="140" t="s">
        <v>1829</v>
      </c>
      <c r="C555">
        <v>18209</v>
      </c>
      <c r="D555" s="107">
        <v>5607</v>
      </c>
      <c r="E555" s="107" t="s">
        <v>1830</v>
      </c>
      <c r="F555" s="107" t="s">
        <v>530</v>
      </c>
    </row>
    <row r="556" spans="1:6" x14ac:dyDescent="0.25">
      <c r="A556" s="140" t="s">
        <v>1759</v>
      </c>
      <c r="B556" s="140" t="s">
        <v>1832</v>
      </c>
      <c r="C556">
        <v>20058</v>
      </c>
      <c r="D556" s="107">
        <v>5440</v>
      </c>
      <c r="E556" s="107" t="s">
        <v>1833</v>
      </c>
      <c r="F556" s="107" t="s">
        <v>509</v>
      </c>
    </row>
    <row r="557" spans="1:6" x14ac:dyDescent="0.25">
      <c r="A557" s="140" t="s">
        <v>1761</v>
      </c>
      <c r="B557" s="140" t="s">
        <v>1835</v>
      </c>
      <c r="C557">
        <v>19031</v>
      </c>
      <c r="D557" s="107">
        <v>5440</v>
      </c>
      <c r="E557" s="107" t="s">
        <v>1835</v>
      </c>
      <c r="F557" s="107" t="s">
        <v>509</v>
      </c>
    </row>
    <row r="558" spans="1:6" x14ac:dyDescent="0.25">
      <c r="A558" s="140" t="s">
        <v>1763</v>
      </c>
      <c r="B558" s="140" t="s">
        <v>1837</v>
      </c>
      <c r="C558">
        <v>19106</v>
      </c>
      <c r="D558" s="107">
        <v>5440</v>
      </c>
      <c r="E558" s="107" t="s">
        <v>1838</v>
      </c>
      <c r="F558" s="107" t="s">
        <v>509</v>
      </c>
    </row>
    <row r="559" spans="1:6" x14ac:dyDescent="0.25">
      <c r="A559" s="140" t="s">
        <v>1765</v>
      </c>
      <c r="B559" s="140" t="s">
        <v>1840</v>
      </c>
      <c r="C559">
        <v>17007</v>
      </c>
      <c r="D559" s="107">
        <v>5710</v>
      </c>
      <c r="E559" s="107" t="s">
        <v>1841</v>
      </c>
      <c r="F559" s="107" t="s">
        <v>509</v>
      </c>
    </row>
    <row r="560" spans="1:6" x14ac:dyDescent="0.25">
      <c r="A560" s="140" t="s">
        <v>1767</v>
      </c>
      <c r="B560" s="140" t="s">
        <v>1843</v>
      </c>
      <c r="C560">
        <v>17043</v>
      </c>
      <c r="D560" s="107">
        <v>5734</v>
      </c>
      <c r="E560" s="107" t="s">
        <v>1844</v>
      </c>
      <c r="F560" s="107" t="s">
        <v>509</v>
      </c>
    </row>
    <row r="561" spans="1:6" x14ac:dyDescent="0.25">
      <c r="A561" s="140" t="s">
        <v>1769</v>
      </c>
      <c r="B561" s="140" t="s">
        <v>1846</v>
      </c>
      <c r="C561">
        <v>19032</v>
      </c>
      <c r="D561" s="107">
        <v>5431</v>
      </c>
      <c r="E561" s="107" t="s">
        <v>1846</v>
      </c>
      <c r="F561" s="107" t="s">
        <v>530</v>
      </c>
    </row>
    <row r="562" spans="1:6" x14ac:dyDescent="0.25">
      <c r="A562" s="140" t="s">
        <v>1772</v>
      </c>
      <c r="B562" s="140" t="s">
        <v>1848</v>
      </c>
      <c r="C562">
        <v>19005</v>
      </c>
      <c r="D562" s="107">
        <v>5431</v>
      </c>
      <c r="E562" s="107" t="s">
        <v>1849</v>
      </c>
      <c r="F562" s="107" t="s">
        <v>530</v>
      </c>
    </row>
    <row r="563" spans="1:6" x14ac:dyDescent="0.25">
      <c r="A563" s="140" t="s">
        <v>1775</v>
      </c>
      <c r="B563" s="140" t="s">
        <v>1851</v>
      </c>
      <c r="C563">
        <v>19012</v>
      </c>
      <c r="D563" s="107">
        <v>5431</v>
      </c>
      <c r="E563" s="107" t="s">
        <v>1852</v>
      </c>
      <c r="F563" s="107" t="s">
        <v>530</v>
      </c>
    </row>
    <row r="564" spans="1:6" x14ac:dyDescent="0.25">
      <c r="A564" s="140" t="s">
        <v>1778</v>
      </c>
      <c r="B564" s="140" t="s">
        <v>1854</v>
      </c>
      <c r="C564">
        <v>19057</v>
      </c>
      <c r="D564" s="107">
        <v>5432</v>
      </c>
      <c r="E564" s="107" t="s">
        <v>1855</v>
      </c>
      <c r="F564" s="107" t="s">
        <v>509</v>
      </c>
    </row>
    <row r="565" spans="1:6" x14ac:dyDescent="0.25">
      <c r="A565" s="140" t="s">
        <v>1781</v>
      </c>
      <c r="B565" s="140" t="s">
        <v>2486</v>
      </c>
      <c r="C565">
        <v>23052</v>
      </c>
      <c r="D565" s="107" t="s">
        <v>2474</v>
      </c>
      <c r="E565" s="107" t="s">
        <v>2474</v>
      </c>
      <c r="F565" s="107" t="s">
        <v>530</v>
      </c>
    </row>
    <row r="566" spans="1:6" x14ac:dyDescent="0.25">
      <c r="A566" s="140" t="s">
        <v>1783</v>
      </c>
      <c r="B566" s="140" t="s">
        <v>1857</v>
      </c>
      <c r="C566">
        <v>24012</v>
      </c>
      <c r="D566" s="107">
        <v>5345</v>
      </c>
      <c r="E566" s="107" t="s">
        <v>1857</v>
      </c>
      <c r="F566" s="107" t="s">
        <v>530</v>
      </c>
    </row>
    <row r="567" spans="1:6" x14ac:dyDescent="0.25">
      <c r="A567" s="140" t="s">
        <v>1786</v>
      </c>
      <c r="B567" s="140" t="s">
        <v>1860</v>
      </c>
      <c r="C567">
        <v>23012</v>
      </c>
      <c r="D567" s="107">
        <v>5460</v>
      </c>
      <c r="E567" s="107" t="s">
        <v>1860</v>
      </c>
      <c r="F567" s="107" t="s">
        <v>530</v>
      </c>
    </row>
    <row r="568" spans="1:6" x14ac:dyDescent="0.25">
      <c r="A568" s="140" t="s">
        <v>1787</v>
      </c>
      <c r="B568" s="140" t="s">
        <v>1862</v>
      </c>
      <c r="C568">
        <v>26017</v>
      </c>
      <c r="D568" s="107">
        <v>5271</v>
      </c>
      <c r="E568" s="107" t="s">
        <v>1863</v>
      </c>
      <c r="F568" s="107" t="s">
        <v>530</v>
      </c>
    </row>
    <row r="569" spans="1:6" x14ac:dyDescent="0.25">
      <c r="A569" s="140" t="s">
        <v>1790</v>
      </c>
      <c r="B569" s="140" t="s">
        <v>1865</v>
      </c>
      <c r="C569">
        <v>26115</v>
      </c>
      <c r="D569" s="107">
        <v>5271</v>
      </c>
      <c r="E569" s="107" t="s">
        <v>1866</v>
      </c>
      <c r="F569" s="107" t="s">
        <v>530</v>
      </c>
    </row>
    <row r="570" spans="1:6" x14ac:dyDescent="0.25">
      <c r="A570" s="140" t="s">
        <v>1793</v>
      </c>
      <c r="B570" s="140" t="s">
        <v>1868</v>
      </c>
      <c r="C570">
        <v>26100</v>
      </c>
      <c r="D570" s="107">
        <v>5271</v>
      </c>
      <c r="E570" s="107" t="s">
        <v>1866</v>
      </c>
      <c r="F570" s="107" t="s">
        <v>530</v>
      </c>
    </row>
    <row r="571" spans="1:6" x14ac:dyDescent="0.25">
      <c r="A571" s="140" t="s">
        <v>1795</v>
      </c>
      <c r="B571" s="140" t="s">
        <v>1870</v>
      </c>
      <c r="C571">
        <v>24525</v>
      </c>
      <c r="D571" s="107">
        <v>5237</v>
      </c>
      <c r="E571" s="107" t="s">
        <v>1870</v>
      </c>
      <c r="F571" s="107" t="s">
        <v>530</v>
      </c>
    </row>
    <row r="572" spans="1:6" x14ac:dyDescent="0.25">
      <c r="A572" s="140" t="s">
        <v>1797</v>
      </c>
      <c r="B572" s="140" t="s">
        <v>1872</v>
      </c>
      <c r="C572">
        <v>17045</v>
      </c>
      <c r="D572" s="107">
        <v>5710</v>
      </c>
      <c r="E572" s="107" t="s">
        <v>1872</v>
      </c>
      <c r="F572" s="107" t="s">
        <v>509</v>
      </c>
    </row>
    <row r="573" spans="1:6" x14ac:dyDescent="0.25">
      <c r="A573" s="140" t="s">
        <v>1800</v>
      </c>
      <c r="B573" s="140" t="s">
        <v>1875</v>
      </c>
      <c r="C573">
        <v>17098</v>
      </c>
      <c r="D573" s="107">
        <v>5710</v>
      </c>
      <c r="E573" s="107" t="s">
        <v>1876</v>
      </c>
      <c r="F573" s="107" t="s">
        <v>530</v>
      </c>
    </row>
    <row r="574" spans="1:6" x14ac:dyDescent="0.25">
      <c r="A574" s="140" t="s">
        <v>1803</v>
      </c>
      <c r="B574" s="140" t="s">
        <v>1878</v>
      </c>
      <c r="C574">
        <v>17113</v>
      </c>
      <c r="D574" s="107">
        <v>5710</v>
      </c>
      <c r="E574" s="107" t="s">
        <v>1879</v>
      </c>
      <c r="F574" s="107" t="s">
        <v>530</v>
      </c>
    </row>
    <row r="575" spans="1:6" x14ac:dyDescent="0.25">
      <c r="A575" s="140" t="s">
        <v>1805</v>
      </c>
      <c r="B575" s="140" t="s">
        <v>1881</v>
      </c>
      <c r="C575">
        <v>23912</v>
      </c>
      <c r="D575" s="107">
        <v>5132</v>
      </c>
      <c r="E575" s="107" t="s">
        <v>1882</v>
      </c>
      <c r="F575" s="107" t="s">
        <v>530</v>
      </c>
    </row>
    <row r="576" spans="1:6" x14ac:dyDescent="0.25">
      <c r="A576" s="140" t="s">
        <v>1808</v>
      </c>
      <c r="B576" s="140" t="s">
        <v>1884</v>
      </c>
      <c r="C576">
        <v>23094</v>
      </c>
      <c r="D576" s="107">
        <v>5075</v>
      </c>
      <c r="E576" s="107" t="s">
        <v>1885</v>
      </c>
      <c r="F576" s="107" t="s">
        <v>530</v>
      </c>
    </row>
    <row r="577" spans="1:6" x14ac:dyDescent="0.25">
      <c r="A577" s="140" t="s">
        <v>1810</v>
      </c>
      <c r="B577" s="140" t="s">
        <v>1887</v>
      </c>
      <c r="C577">
        <v>23013</v>
      </c>
      <c r="D577" s="107">
        <v>5106</v>
      </c>
      <c r="E577" s="107" t="s">
        <v>1888</v>
      </c>
      <c r="F577" s="107" t="s">
        <v>530</v>
      </c>
    </row>
    <row r="578" spans="1:6" x14ac:dyDescent="0.25">
      <c r="A578" s="140" t="s">
        <v>1813</v>
      </c>
      <c r="B578" s="140" t="s">
        <v>1891</v>
      </c>
      <c r="C578">
        <v>23875</v>
      </c>
      <c r="D578" s="107">
        <v>5204</v>
      </c>
      <c r="E578" s="107" t="s">
        <v>1892</v>
      </c>
      <c r="F578" s="107" t="s">
        <v>509</v>
      </c>
    </row>
    <row r="579" spans="1:6" x14ac:dyDescent="0.25">
      <c r="A579" s="140" t="s">
        <v>1815</v>
      </c>
      <c r="B579" s="140" t="s">
        <v>1894</v>
      </c>
      <c r="C579">
        <v>23761</v>
      </c>
      <c r="D579" s="107">
        <v>5204</v>
      </c>
      <c r="E579" s="107" t="s">
        <v>1892</v>
      </c>
      <c r="F579" s="107" t="s">
        <v>509</v>
      </c>
    </row>
    <row r="580" spans="1:6" x14ac:dyDescent="0.25">
      <c r="A580" s="140" t="s">
        <v>1816</v>
      </c>
      <c r="B580" s="140" t="s">
        <v>1896</v>
      </c>
      <c r="C580">
        <v>25013</v>
      </c>
      <c r="D580" s="107">
        <v>5303</v>
      </c>
      <c r="E580" s="107" t="s">
        <v>1896</v>
      </c>
      <c r="F580" s="107" t="s">
        <v>509</v>
      </c>
    </row>
    <row r="581" spans="1:6" x14ac:dyDescent="0.25">
      <c r="A581" s="140" t="s">
        <v>1817</v>
      </c>
      <c r="B581" s="140" t="s">
        <v>1898</v>
      </c>
      <c r="C581">
        <v>24037</v>
      </c>
      <c r="D581" s="107">
        <v>5343</v>
      </c>
      <c r="E581" s="107" t="s">
        <v>1899</v>
      </c>
      <c r="F581" s="107" t="s">
        <v>530</v>
      </c>
    </row>
    <row r="582" spans="1:6" x14ac:dyDescent="0.25">
      <c r="A582" s="140" t="s">
        <v>1820</v>
      </c>
      <c r="B582" s="140" t="s">
        <v>1901</v>
      </c>
      <c r="C582">
        <v>22837</v>
      </c>
      <c r="D582" s="107">
        <v>5223</v>
      </c>
      <c r="E582" s="107" t="s">
        <v>1901</v>
      </c>
      <c r="F582" s="107" t="s">
        <v>509</v>
      </c>
    </row>
    <row r="583" spans="1:6" x14ac:dyDescent="0.25">
      <c r="A583" s="140" t="s">
        <v>1822</v>
      </c>
      <c r="B583" s="140" t="s">
        <v>1903</v>
      </c>
      <c r="C583">
        <v>22815</v>
      </c>
      <c r="D583" s="107">
        <v>5223</v>
      </c>
      <c r="E583" s="107" t="s">
        <v>835</v>
      </c>
      <c r="F583" s="107" t="s">
        <v>509</v>
      </c>
    </row>
    <row r="584" spans="1:6" x14ac:dyDescent="0.25">
      <c r="A584" s="140" t="s">
        <v>1824</v>
      </c>
      <c r="B584" s="140" t="s">
        <v>1905</v>
      </c>
      <c r="C584">
        <v>22835</v>
      </c>
      <c r="D584" s="107">
        <v>5223</v>
      </c>
      <c r="E584" s="107" t="s">
        <v>1906</v>
      </c>
      <c r="F584" s="107" t="s">
        <v>509</v>
      </c>
    </row>
    <row r="585" spans="1:6" x14ac:dyDescent="0.25">
      <c r="A585" s="140" t="s">
        <v>1826</v>
      </c>
      <c r="B585" s="140" t="s">
        <v>1908</v>
      </c>
      <c r="C585">
        <v>22843</v>
      </c>
      <c r="D585" s="107">
        <v>5223</v>
      </c>
      <c r="E585" s="107" t="s">
        <v>1909</v>
      </c>
      <c r="F585" s="107" t="s">
        <v>509</v>
      </c>
    </row>
    <row r="586" spans="1:6" x14ac:dyDescent="0.25">
      <c r="A586" s="140" t="s">
        <v>1828</v>
      </c>
      <c r="B586" s="140" t="s">
        <v>1911</v>
      </c>
      <c r="C586">
        <v>25512</v>
      </c>
      <c r="D586" s="107">
        <v>5301</v>
      </c>
      <c r="E586" s="107" t="s">
        <v>1911</v>
      </c>
      <c r="F586" s="107" t="s">
        <v>530</v>
      </c>
    </row>
    <row r="587" spans="1:6" x14ac:dyDescent="0.25">
      <c r="A587" s="140" t="s">
        <v>1831</v>
      </c>
      <c r="B587" s="140" t="s">
        <v>1913</v>
      </c>
      <c r="C587">
        <v>25014</v>
      </c>
      <c r="D587" s="107">
        <v>5311</v>
      </c>
      <c r="E587" s="107" t="s">
        <v>1913</v>
      </c>
      <c r="F587" s="107" t="s">
        <v>509</v>
      </c>
    </row>
    <row r="588" spans="1:6" x14ac:dyDescent="0.25">
      <c r="A588" s="140" t="s">
        <v>1834</v>
      </c>
      <c r="B588" s="140" t="s">
        <v>1915</v>
      </c>
      <c r="C588">
        <v>22012</v>
      </c>
      <c r="D588" s="107">
        <v>5552</v>
      </c>
      <c r="E588" s="107" t="s">
        <v>1915</v>
      </c>
      <c r="F588" s="107" t="s">
        <v>530</v>
      </c>
    </row>
    <row r="589" spans="1:6" x14ac:dyDescent="0.25">
      <c r="A589" s="140" t="s">
        <v>1836</v>
      </c>
      <c r="B589" s="140" t="s">
        <v>1917</v>
      </c>
      <c r="C589">
        <v>25513</v>
      </c>
      <c r="D589" s="107">
        <v>5301</v>
      </c>
      <c r="E589" s="107" t="s">
        <v>1917</v>
      </c>
      <c r="F589" s="107" t="s">
        <v>530</v>
      </c>
    </row>
    <row r="590" spans="1:6" x14ac:dyDescent="0.25">
      <c r="A590" s="140" t="s">
        <v>1839</v>
      </c>
      <c r="B590" s="140" t="s">
        <v>1919</v>
      </c>
      <c r="C590">
        <v>25023</v>
      </c>
      <c r="D590" s="107">
        <v>5311</v>
      </c>
      <c r="E590" s="107" t="s">
        <v>1919</v>
      </c>
      <c r="F590" s="107" t="s">
        <v>509</v>
      </c>
    </row>
    <row r="591" spans="1:6" x14ac:dyDescent="0.25">
      <c r="A591" s="140" t="s">
        <v>1842</v>
      </c>
      <c r="B591" s="140" t="s">
        <v>1921</v>
      </c>
      <c r="C591">
        <v>22836</v>
      </c>
      <c r="D591" s="107">
        <v>5222</v>
      </c>
      <c r="E591" s="107" t="s">
        <v>1921</v>
      </c>
      <c r="F591" s="107" t="s">
        <v>509</v>
      </c>
    </row>
    <row r="592" spans="1:6" x14ac:dyDescent="0.25">
      <c r="A592" s="140" t="s">
        <v>1845</v>
      </c>
      <c r="B592" s="140" t="s">
        <v>1923</v>
      </c>
      <c r="C592">
        <v>26111</v>
      </c>
      <c r="D592" s="107">
        <v>5291</v>
      </c>
      <c r="E592" s="107" t="s">
        <v>1923</v>
      </c>
      <c r="F592" s="107" t="s">
        <v>530</v>
      </c>
    </row>
    <row r="593" spans="1:6" x14ac:dyDescent="0.25">
      <c r="A593" s="140" t="s">
        <v>1847</v>
      </c>
      <c r="B593" s="140" t="s">
        <v>1925</v>
      </c>
      <c r="C593">
        <v>22809</v>
      </c>
      <c r="D593" s="107">
        <v>5222</v>
      </c>
      <c r="E593" s="107" t="s">
        <v>1925</v>
      </c>
      <c r="F593" s="107" t="s">
        <v>509</v>
      </c>
    </row>
    <row r="594" spans="1:6" x14ac:dyDescent="0.25">
      <c r="A594" s="140" t="s">
        <v>1850</v>
      </c>
      <c r="B594" s="140" t="s">
        <v>1927</v>
      </c>
      <c r="C594">
        <v>26025</v>
      </c>
      <c r="D594" s="107">
        <v>5277</v>
      </c>
      <c r="E594" s="107" t="s">
        <v>1928</v>
      </c>
      <c r="F594" s="107" t="s">
        <v>530</v>
      </c>
    </row>
    <row r="595" spans="1:6" x14ac:dyDescent="0.25">
      <c r="A595" s="140" t="s">
        <v>1853</v>
      </c>
      <c r="B595" s="140" t="s">
        <v>860</v>
      </c>
      <c r="C595">
        <v>18063</v>
      </c>
      <c r="D595" s="107">
        <v>5690</v>
      </c>
      <c r="E595" s="107" t="s">
        <v>860</v>
      </c>
      <c r="F595" s="107" t="s">
        <v>509</v>
      </c>
    </row>
    <row r="596" spans="1:6" x14ac:dyDescent="0.25">
      <c r="A596" s="140" t="s">
        <v>1856</v>
      </c>
      <c r="B596" s="140" t="s">
        <v>1932</v>
      </c>
      <c r="C596">
        <v>18002</v>
      </c>
      <c r="D596" s="107">
        <v>5690</v>
      </c>
      <c r="E596" s="107" t="s">
        <v>1933</v>
      </c>
      <c r="F596" s="107" t="s">
        <v>509</v>
      </c>
    </row>
    <row r="597" spans="1:6" x14ac:dyDescent="0.25">
      <c r="A597" s="140" t="s">
        <v>1858</v>
      </c>
      <c r="B597" s="140" t="s">
        <v>1935</v>
      </c>
      <c r="C597">
        <v>25025</v>
      </c>
      <c r="D597" s="107">
        <v>5307</v>
      </c>
      <c r="E597" s="107" t="s">
        <v>1935</v>
      </c>
      <c r="F597" s="107" t="s">
        <v>530</v>
      </c>
    </row>
    <row r="598" spans="1:6" x14ac:dyDescent="0.25">
      <c r="A598" s="140" t="s">
        <v>1859</v>
      </c>
      <c r="B598" s="140" t="s">
        <v>1937</v>
      </c>
      <c r="C598">
        <v>19034</v>
      </c>
      <c r="D598" s="107">
        <v>5422</v>
      </c>
      <c r="E598" s="107" t="s">
        <v>1937</v>
      </c>
      <c r="F598" s="107" t="s">
        <v>530</v>
      </c>
    </row>
    <row r="599" spans="1:6" x14ac:dyDescent="0.25">
      <c r="A599" s="140" t="s">
        <v>1861</v>
      </c>
      <c r="B599" s="140" t="s">
        <v>1939</v>
      </c>
      <c r="C599">
        <v>19118</v>
      </c>
      <c r="D599" s="107">
        <v>5440</v>
      </c>
      <c r="E599" s="107" t="s">
        <v>1940</v>
      </c>
      <c r="F599" s="107" t="s">
        <v>530</v>
      </c>
    </row>
    <row r="600" spans="1:6" x14ac:dyDescent="0.25">
      <c r="A600" s="140" t="s">
        <v>1864</v>
      </c>
      <c r="B600" s="140" t="s">
        <v>1942</v>
      </c>
      <c r="C600">
        <v>22037</v>
      </c>
      <c r="D600" s="107">
        <v>5571</v>
      </c>
      <c r="E600" s="107" t="s">
        <v>616</v>
      </c>
      <c r="F600" s="107" t="s">
        <v>530</v>
      </c>
    </row>
    <row r="601" spans="1:6" x14ac:dyDescent="0.25">
      <c r="A601" s="140" t="s">
        <v>1867</v>
      </c>
      <c r="B601" s="140" t="s">
        <v>1944</v>
      </c>
      <c r="C601">
        <v>23788</v>
      </c>
      <c r="D601" s="107">
        <v>5152</v>
      </c>
      <c r="E601" s="107" t="s">
        <v>973</v>
      </c>
      <c r="F601" s="107" t="s">
        <v>530</v>
      </c>
    </row>
    <row r="602" spans="1:6" x14ac:dyDescent="0.25">
      <c r="A602" s="140" t="s">
        <v>1869</v>
      </c>
      <c r="B602" s="140" t="s">
        <v>1946</v>
      </c>
      <c r="C602">
        <v>23891</v>
      </c>
      <c r="D602" s="107">
        <v>5144</v>
      </c>
      <c r="E602" s="107" t="s">
        <v>1947</v>
      </c>
      <c r="F602" s="107" t="s">
        <v>530</v>
      </c>
    </row>
    <row r="603" spans="1:6" x14ac:dyDescent="0.25">
      <c r="A603" s="140" t="s">
        <v>1871</v>
      </c>
      <c r="B603" s="140" t="s">
        <v>1951</v>
      </c>
      <c r="C603">
        <v>22054</v>
      </c>
      <c r="D603" s="107">
        <v>5571</v>
      </c>
      <c r="E603" s="107" t="s">
        <v>1952</v>
      </c>
      <c r="F603" s="107" t="s">
        <v>530</v>
      </c>
    </row>
    <row r="604" spans="1:6" x14ac:dyDescent="0.25">
      <c r="A604" s="140" t="s">
        <v>1873</v>
      </c>
      <c r="B604" s="140" t="s">
        <v>1954</v>
      </c>
      <c r="C604">
        <v>20030</v>
      </c>
      <c r="D604" s="107">
        <v>5417</v>
      </c>
      <c r="E604" s="107" t="s">
        <v>1955</v>
      </c>
      <c r="F604" s="107" t="s">
        <v>509</v>
      </c>
    </row>
    <row r="605" spans="1:6" x14ac:dyDescent="0.25">
      <c r="A605" s="140" t="s">
        <v>1874</v>
      </c>
      <c r="B605" s="140" t="s">
        <v>1957</v>
      </c>
      <c r="C605">
        <v>25015</v>
      </c>
      <c r="D605" s="107">
        <v>5304</v>
      </c>
      <c r="E605" s="107" t="s">
        <v>1957</v>
      </c>
      <c r="F605" s="107" t="s">
        <v>509</v>
      </c>
    </row>
    <row r="606" spans="1:6" x14ac:dyDescent="0.25">
      <c r="A606" s="140" t="s">
        <v>1877</v>
      </c>
      <c r="B606" s="140" t="s">
        <v>1959</v>
      </c>
      <c r="C606">
        <v>25046</v>
      </c>
      <c r="D606" s="107">
        <v>5304</v>
      </c>
      <c r="E606" s="107" t="s">
        <v>1960</v>
      </c>
      <c r="F606" s="107" t="s">
        <v>509</v>
      </c>
    </row>
    <row r="607" spans="1:6" x14ac:dyDescent="0.25">
      <c r="A607" s="140" t="s">
        <v>1880</v>
      </c>
      <c r="B607" s="140" t="s">
        <v>2487</v>
      </c>
      <c r="C607">
        <v>16099</v>
      </c>
      <c r="D607" s="107" t="s">
        <v>2474</v>
      </c>
      <c r="E607" s="107" t="s">
        <v>2474</v>
      </c>
      <c r="F607" s="107" t="s">
        <v>509</v>
      </c>
    </row>
    <row r="608" spans="1:6" x14ac:dyDescent="0.25">
      <c r="A608" s="140" t="s">
        <v>1883</v>
      </c>
      <c r="B608" s="140" t="s">
        <v>1962</v>
      </c>
      <c r="C608">
        <v>20050</v>
      </c>
      <c r="D608" s="107">
        <v>5440</v>
      </c>
      <c r="E608" s="107" t="s">
        <v>1962</v>
      </c>
      <c r="F608" s="107" t="s">
        <v>509</v>
      </c>
    </row>
    <row r="609" spans="1:6" x14ac:dyDescent="0.25">
      <c r="A609" s="140" t="s">
        <v>1886</v>
      </c>
      <c r="B609" s="140" t="s">
        <v>1964</v>
      </c>
      <c r="C609">
        <v>24526</v>
      </c>
      <c r="D609" s="107">
        <v>5374</v>
      </c>
      <c r="E609" s="107" t="s">
        <v>1964</v>
      </c>
      <c r="F609" s="107" t="s">
        <v>530</v>
      </c>
    </row>
    <row r="610" spans="1:6" x14ac:dyDescent="0.25">
      <c r="A610" s="140" t="s">
        <v>1889</v>
      </c>
      <c r="B610" s="140" t="s">
        <v>1966</v>
      </c>
      <c r="C610">
        <v>26049</v>
      </c>
      <c r="D610" s="107">
        <v>5264</v>
      </c>
      <c r="E610" s="107" t="s">
        <v>1967</v>
      </c>
      <c r="F610" s="107" t="s">
        <v>530</v>
      </c>
    </row>
    <row r="611" spans="1:6" x14ac:dyDescent="0.25">
      <c r="A611" s="140" t="s">
        <v>1890</v>
      </c>
      <c r="B611" s="140" t="s">
        <v>1969</v>
      </c>
      <c r="C611">
        <v>18068</v>
      </c>
      <c r="D611" s="107">
        <v>5655</v>
      </c>
      <c r="E611" s="107" t="s">
        <v>1969</v>
      </c>
      <c r="F611" s="107" t="s">
        <v>509</v>
      </c>
    </row>
    <row r="612" spans="1:6" x14ac:dyDescent="0.25">
      <c r="A612" s="140" t="s">
        <v>1893</v>
      </c>
      <c r="B612" s="140" t="s">
        <v>1971</v>
      </c>
      <c r="C612">
        <v>16005</v>
      </c>
      <c r="D612" s="107">
        <v>5710</v>
      </c>
      <c r="E612" s="107" t="s">
        <v>1972</v>
      </c>
      <c r="F612" s="107" t="s">
        <v>530</v>
      </c>
    </row>
    <row r="613" spans="1:6" x14ac:dyDescent="0.25">
      <c r="A613" s="140" t="s">
        <v>1895</v>
      </c>
      <c r="B613" s="140" t="s">
        <v>1974</v>
      </c>
      <c r="C613">
        <v>19078</v>
      </c>
      <c r="D613" s="107">
        <v>5710</v>
      </c>
      <c r="E613" s="107" t="s">
        <v>1975</v>
      </c>
      <c r="F613" s="107" t="s">
        <v>530</v>
      </c>
    </row>
    <row r="614" spans="1:6" x14ac:dyDescent="0.25">
      <c r="A614" s="140" t="s">
        <v>1897</v>
      </c>
      <c r="B614" s="140" t="s">
        <v>1977</v>
      </c>
      <c r="C614">
        <v>18201</v>
      </c>
      <c r="D614" s="107">
        <v>5700</v>
      </c>
      <c r="E614" s="107" t="s">
        <v>1978</v>
      </c>
      <c r="F614" s="107" t="s">
        <v>530</v>
      </c>
    </row>
    <row r="615" spans="1:6" x14ac:dyDescent="0.25">
      <c r="A615" s="140" t="s">
        <v>1900</v>
      </c>
      <c r="B615" s="140" t="s">
        <v>1980</v>
      </c>
      <c r="C615">
        <v>19066</v>
      </c>
      <c r="D615" s="107">
        <v>5710</v>
      </c>
      <c r="E615" s="107" t="s">
        <v>1010</v>
      </c>
      <c r="F615" s="107" t="s">
        <v>530</v>
      </c>
    </row>
    <row r="616" spans="1:6" x14ac:dyDescent="0.25">
      <c r="A616" s="140" t="s">
        <v>1902</v>
      </c>
      <c r="B616" s="140" t="s">
        <v>1978</v>
      </c>
      <c r="C616">
        <v>18224</v>
      </c>
      <c r="D616" s="107">
        <v>5700</v>
      </c>
      <c r="E616" s="107" t="s">
        <v>1978</v>
      </c>
      <c r="F616" s="107" t="s">
        <v>530</v>
      </c>
    </row>
    <row r="617" spans="1:6" x14ac:dyDescent="0.25">
      <c r="A617" s="140" t="s">
        <v>1904</v>
      </c>
      <c r="B617" s="140" t="s">
        <v>1983</v>
      </c>
      <c r="C617">
        <v>21042</v>
      </c>
      <c r="D617" s="107">
        <v>5522</v>
      </c>
      <c r="E617" s="107" t="s">
        <v>1983</v>
      </c>
      <c r="F617" s="107" t="s">
        <v>530</v>
      </c>
    </row>
    <row r="618" spans="1:6" x14ac:dyDescent="0.25">
      <c r="A618" s="140" t="s">
        <v>1907</v>
      </c>
      <c r="B618" s="140" t="s">
        <v>1985</v>
      </c>
      <c r="C618">
        <v>21108</v>
      </c>
      <c r="D618" s="107">
        <v>5523</v>
      </c>
      <c r="E618" s="107" t="s">
        <v>987</v>
      </c>
      <c r="F618" s="107" t="s">
        <v>530</v>
      </c>
    </row>
    <row r="619" spans="1:6" x14ac:dyDescent="0.25">
      <c r="A619" s="140" t="s">
        <v>1910</v>
      </c>
      <c r="B619" s="140" t="s">
        <v>1987</v>
      </c>
      <c r="C619">
        <v>22044</v>
      </c>
      <c r="D619" s="107">
        <v>5570</v>
      </c>
      <c r="E619" s="107" t="s">
        <v>1988</v>
      </c>
      <c r="F619" s="107" t="s">
        <v>530</v>
      </c>
    </row>
    <row r="620" spans="1:6" x14ac:dyDescent="0.25">
      <c r="A620" s="140" t="s">
        <v>1912</v>
      </c>
      <c r="B620" s="140" t="s">
        <v>1990</v>
      </c>
      <c r="C620">
        <v>22022</v>
      </c>
      <c r="D620" s="107">
        <v>5570</v>
      </c>
      <c r="E620" s="107" t="s">
        <v>1991</v>
      </c>
      <c r="F620" s="107" t="s">
        <v>530</v>
      </c>
    </row>
    <row r="621" spans="1:6" x14ac:dyDescent="0.25">
      <c r="A621" s="140" t="s">
        <v>1914</v>
      </c>
      <c r="B621" s="140" t="s">
        <v>1993</v>
      </c>
      <c r="C621">
        <v>23742</v>
      </c>
      <c r="D621" s="107">
        <v>5212</v>
      </c>
      <c r="E621" s="107" t="s">
        <v>1994</v>
      </c>
      <c r="F621" s="107" t="s">
        <v>530</v>
      </c>
    </row>
    <row r="622" spans="1:6" x14ac:dyDescent="0.25">
      <c r="A622" s="140" t="s">
        <v>1916</v>
      </c>
      <c r="B622" s="140" t="s">
        <v>1996</v>
      </c>
      <c r="C622">
        <v>23032</v>
      </c>
      <c r="D622" s="107">
        <v>5501</v>
      </c>
      <c r="E622" s="107" t="s">
        <v>779</v>
      </c>
      <c r="F622" s="107" t="s">
        <v>530</v>
      </c>
    </row>
    <row r="623" spans="1:6" x14ac:dyDescent="0.25">
      <c r="A623" s="140" t="s">
        <v>1918</v>
      </c>
      <c r="B623" s="140" t="s">
        <v>648</v>
      </c>
      <c r="C623">
        <v>19037</v>
      </c>
      <c r="D623" s="107">
        <v>5495</v>
      </c>
      <c r="E623" s="107" t="s">
        <v>648</v>
      </c>
      <c r="F623" s="107" t="s">
        <v>530</v>
      </c>
    </row>
    <row r="624" spans="1:6" x14ac:dyDescent="0.25">
      <c r="A624" s="140" t="s">
        <v>1920</v>
      </c>
      <c r="B624" s="140" t="s">
        <v>1999</v>
      </c>
      <c r="C624">
        <v>19112</v>
      </c>
      <c r="D624" s="107">
        <v>5540</v>
      </c>
      <c r="E624" s="107" t="s">
        <v>2000</v>
      </c>
      <c r="F624" s="107" t="s">
        <v>530</v>
      </c>
    </row>
    <row r="625" spans="1:6" x14ac:dyDescent="0.25">
      <c r="A625" s="140" t="s">
        <v>1922</v>
      </c>
      <c r="B625" s="140" t="s">
        <v>2002</v>
      </c>
      <c r="C625">
        <v>18150</v>
      </c>
      <c r="D625" s="107">
        <v>5607</v>
      </c>
      <c r="E625" s="107" t="s">
        <v>2002</v>
      </c>
      <c r="F625" s="107" t="s">
        <v>509</v>
      </c>
    </row>
    <row r="626" spans="1:6" x14ac:dyDescent="0.25">
      <c r="A626" s="140" t="s">
        <v>1924</v>
      </c>
      <c r="B626" s="140" t="s">
        <v>2004</v>
      </c>
      <c r="C626">
        <v>18054</v>
      </c>
      <c r="D626" s="107">
        <v>5671</v>
      </c>
      <c r="E626" s="107" t="s">
        <v>2005</v>
      </c>
      <c r="F626" s="107" t="s">
        <v>509</v>
      </c>
    </row>
    <row r="627" spans="1:6" x14ac:dyDescent="0.25">
      <c r="A627" s="140" t="s">
        <v>1926</v>
      </c>
      <c r="B627" s="140" t="s">
        <v>2007</v>
      </c>
      <c r="C627">
        <v>18017</v>
      </c>
      <c r="D627" s="107">
        <v>5607</v>
      </c>
      <c r="E627" s="107" t="s">
        <v>2008</v>
      </c>
      <c r="F627" s="107" t="s">
        <v>530</v>
      </c>
    </row>
    <row r="628" spans="1:6" x14ac:dyDescent="0.25">
      <c r="A628" s="140" t="s">
        <v>1929</v>
      </c>
      <c r="B628" s="140" t="s">
        <v>2010</v>
      </c>
      <c r="C628">
        <v>18137</v>
      </c>
      <c r="D628" s="107">
        <v>5606</v>
      </c>
      <c r="E628" s="107" t="s">
        <v>2011</v>
      </c>
      <c r="F628" s="107" t="s">
        <v>530</v>
      </c>
    </row>
    <row r="629" spans="1:6" x14ac:dyDescent="0.25">
      <c r="A629" s="140" t="s">
        <v>1930</v>
      </c>
      <c r="B629" s="140" t="s">
        <v>2013</v>
      </c>
      <c r="C629">
        <v>18092</v>
      </c>
      <c r="D629" s="107">
        <v>5607</v>
      </c>
      <c r="E629" s="107" t="s">
        <v>2014</v>
      </c>
      <c r="F629" s="107" t="s">
        <v>530</v>
      </c>
    </row>
    <row r="630" spans="1:6" x14ac:dyDescent="0.25">
      <c r="A630" s="140" t="s">
        <v>1931</v>
      </c>
      <c r="B630" s="140" t="s">
        <v>2016</v>
      </c>
      <c r="C630">
        <v>18107</v>
      </c>
      <c r="D630" s="107">
        <v>5607</v>
      </c>
      <c r="E630" s="107" t="s">
        <v>2017</v>
      </c>
      <c r="F630" s="107" t="s">
        <v>530</v>
      </c>
    </row>
    <row r="631" spans="1:6" x14ac:dyDescent="0.25">
      <c r="A631" s="140" t="s">
        <v>1934</v>
      </c>
      <c r="B631" s="140" t="s">
        <v>2019</v>
      </c>
      <c r="C631">
        <v>18205</v>
      </c>
      <c r="D631" s="107">
        <v>5606</v>
      </c>
      <c r="E631" s="107" t="s">
        <v>2020</v>
      </c>
      <c r="F631" s="107" t="s">
        <v>530</v>
      </c>
    </row>
    <row r="632" spans="1:6" x14ac:dyDescent="0.25">
      <c r="A632" s="140" t="s">
        <v>1936</v>
      </c>
      <c r="B632" s="140" t="s">
        <v>2022</v>
      </c>
      <c r="C632">
        <v>18072</v>
      </c>
      <c r="D632" s="107">
        <v>5604</v>
      </c>
      <c r="E632" s="107" t="s">
        <v>2022</v>
      </c>
      <c r="F632" s="107" t="s">
        <v>530</v>
      </c>
    </row>
    <row r="633" spans="1:6" x14ac:dyDescent="0.25">
      <c r="A633" s="140" t="s">
        <v>1938</v>
      </c>
      <c r="B633" s="140" t="s">
        <v>2024</v>
      </c>
      <c r="C633">
        <v>23076</v>
      </c>
      <c r="D633" s="107">
        <v>5501</v>
      </c>
      <c r="E633" s="107" t="s">
        <v>2025</v>
      </c>
      <c r="F633" s="107" t="s">
        <v>530</v>
      </c>
    </row>
    <row r="634" spans="1:6" x14ac:dyDescent="0.25">
      <c r="A634" s="140" t="s">
        <v>1941</v>
      </c>
      <c r="B634" s="140" t="s">
        <v>2027</v>
      </c>
      <c r="C634">
        <v>21118</v>
      </c>
      <c r="D634" s="107">
        <v>5540</v>
      </c>
      <c r="E634" s="107" t="s">
        <v>2028</v>
      </c>
      <c r="F634" s="107" t="s">
        <v>530</v>
      </c>
    </row>
    <row r="635" spans="1:6" x14ac:dyDescent="0.25">
      <c r="A635" s="140" t="s">
        <v>1943</v>
      </c>
      <c r="B635" s="140" t="s">
        <v>2030</v>
      </c>
      <c r="C635">
        <v>22013</v>
      </c>
      <c r="D635" s="107">
        <v>5573</v>
      </c>
      <c r="E635" s="107" t="s">
        <v>2030</v>
      </c>
      <c r="F635" s="107" t="s">
        <v>530</v>
      </c>
    </row>
    <row r="636" spans="1:6" x14ac:dyDescent="0.25">
      <c r="A636" s="140" t="s">
        <v>1945</v>
      </c>
      <c r="B636" s="140" t="s">
        <v>2032</v>
      </c>
      <c r="C636">
        <v>22014</v>
      </c>
      <c r="D636" s="107">
        <v>5581</v>
      </c>
      <c r="E636" s="107" t="s">
        <v>2032</v>
      </c>
      <c r="F636" s="107" t="s">
        <v>530</v>
      </c>
    </row>
    <row r="637" spans="1:6" x14ac:dyDescent="0.25">
      <c r="A637" s="140" t="s">
        <v>1948</v>
      </c>
      <c r="B637" s="140" t="s">
        <v>2034</v>
      </c>
      <c r="C637">
        <v>21044</v>
      </c>
      <c r="D637" s="107">
        <v>5550</v>
      </c>
      <c r="E637" s="107" t="s">
        <v>2034</v>
      </c>
      <c r="F637" s="107" t="s">
        <v>530</v>
      </c>
    </row>
    <row r="638" spans="1:6" x14ac:dyDescent="0.25">
      <c r="A638" s="140" t="s">
        <v>1950</v>
      </c>
      <c r="B638" s="140" t="s">
        <v>2036</v>
      </c>
      <c r="C638">
        <v>21063</v>
      </c>
      <c r="D638" s="107">
        <v>5550</v>
      </c>
      <c r="E638" s="107" t="s">
        <v>2034</v>
      </c>
      <c r="F638" s="107" t="s">
        <v>530</v>
      </c>
    </row>
    <row r="639" spans="1:6" x14ac:dyDescent="0.25">
      <c r="A639" s="140" t="s">
        <v>1953</v>
      </c>
      <c r="B639" s="140" t="s">
        <v>2038</v>
      </c>
      <c r="C639">
        <v>22015</v>
      </c>
      <c r="D639" s="107">
        <v>5571</v>
      </c>
      <c r="E639" s="107" t="s">
        <v>2038</v>
      </c>
      <c r="F639" s="107" t="s">
        <v>530</v>
      </c>
    </row>
    <row r="640" spans="1:6" x14ac:dyDescent="0.25">
      <c r="A640" s="140" t="s">
        <v>1956</v>
      </c>
      <c r="B640" s="140" t="s">
        <v>2040</v>
      </c>
      <c r="C640">
        <v>23799</v>
      </c>
      <c r="D640" s="107">
        <v>5201</v>
      </c>
      <c r="E640" s="107" t="s">
        <v>2040</v>
      </c>
      <c r="F640" s="107" t="s">
        <v>530</v>
      </c>
    </row>
    <row r="641" spans="1:6" x14ac:dyDescent="0.25">
      <c r="A641" s="140" t="s">
        <v>1958</v>
      </c>
      <c r="B641" s="140" t="s">
        <v>2043</v>
      </c>
      <c r="C641">
        <v>18219</v>
      </c>
      <c r="D641" s="107">
        <v>5680</v>
      </c>
      <c r="E641" s="107" t="s">
        <v>2044</v>
      </c>
      <c r="F641" s="107" t="s">
        <v>509</v>
      </c>
    </row>
    <row r="642" spans="1:6" x14ac:dyDescent="0.25">
      <c r="A642" s="140" t="s">
        <v>1961</v>
      </c>
      <c r="B642" s="140" t="s">
        <v>2046</v>
      </c>
      <c r="C642">
        <v>25002</v>
      </c>
      <c r="D642" s="107">
        <v>5238</v>
      </c>
      <c r="E642" s="107" t="s">
        <v>2047</v>
      </c>
      <c r="F642" s="107" t="s">
        <v>530</v>
      </c>
    </row>
    <row r="643" spans="1:6" x14ac:dyDescent="0.25">
      <c r="A643" s="140" t="s">
        <v>1963</v>
      </c>
      <c r="B643" s="140" t="s">
        <v>2049</v>
      </c>
      <c r="C643">
        <v>20054</v>
      </c>
      <c r="D643" s="107">
        <v>5440</v>
      </c>
      <c r="E643" s="107" t="s">
        <v>2049</v>
      </c>
      <c r="F643" s="107" t="s">
        <v>509</v>
      </c>
    </row>
    <row r="644" spans="1:6" x14ac:dyDescent="0.25">
      <c r="A644" s="140" t="s">
        <v>1965</v>
      </c>
      <c r="B644" s="140" t="s">
        <v>2051</v>
      </c>
      <c r="C644">
        <v>19038</v>
      </c>
      <c r="D644" s="107">
        <v>5433</v>
      </c>
      <c r="E644" s="107" t="s">
        <v>2051</v>
      </c>
      <c r="F644" s="107" t="s">
        <v>530</v>
      </c>
    </row>
    <row r="645" spans="1:6" x14ac:dyDescent="0.25">
      <c r="A645" s="140" t="s">
        <v>1968</v>
      </c>
      <c r="B645" s="140" t="s">
        <v>2053</v>
      </c>
      <c r="C645">
        <v>19002</v>
      </c>
      <c r="D645" s="107">
        <v>5433</v>
      </c>
      <c r="E645" s="107" t="s">
        <v>2054</v>
      </c>
      <c r="F645" s="107" t="s">
        <v>530</v>
      </c>
    </row>
    <row r="646" spans="1:6" x14ac:dyDescent="0.25">
      <c r="A646" s="140" t="s">
        <v>1970</v>
      </c>
      <c r="B646" s="140" t="s">
        <v>2056</v>
      </c>
      <c r="C646">
        <v>19030</v>
      </c>
      <c r="D646" s="107">
        <v>5433</v>
      </c>
      <c r="E646" s="107" t="s">
        <v>2051</v>
      </c>
      <c r="F646" s="107" t="s">
        <v>530</v>
      </c>
    </row>
    <row r="647" spans="1:6" x14ac:dyDescent="0.25">
      <c r="A647" s="140" t="s">
        <v>1973</v>
      </c>
      <c r="B647" s="140" t="s">
        <v>2058</v>
      </c>
      <c r="C647">
        <v>23864</v>
      </c>
      <c r="D647" s="107">
        <v>5255</v>
      </c>
      <c r="E647" s="107" t="s">
        <v>2059</v>
      </c>
      <c r="F647" s="107" t="s">
        <v>530</v>
      </c>
    </row>
    <row r="648" spans="1:6" x14ac:dyDescent="0.25">
      <c r="A648" s="140" t="s">
        <v>1976</v>
      </c>
      <c r="B648" s="140" t="s">
        <v>989</v>
      </c>
      <c r="C648">
        <v>21045</v>
      </c>
      <c r="D648" s="107">
        <v>5521</v>
      </c>
      <c r="E648" s="107" t="s">
        <v>989</v>
      </c>
      <c r="F648" s="107" t="s">
        <v>530</v>
      </c>
    </row>
    <row r="649" spans="1:6" x14ac:dyDescent="0.25">
      <c r="A649" s="140" t="s">
        <v>1979</v>
      </c>
      <c r="B649" s="140" t="s">
        <v>2062</v>
      </c>
      <c r="C649">
        <v>23087</v>
      </c>
      <c r="D649" s="107">
        <v>5501</v>
      </c>
      <c r="E649" s="107" t="s">
        <v>2063</v>
      </c>
      <c r="F649" s="107" t="s">
        <v>530</v>
      </c>
    </row>
    <row r="650" spans="1:6" x14ac:dyDescent="0.25">
      <c r="A650" s="140" t="s">
        <v>1981</v>
      </c>
      <c r="B650" s="140" t="s">
        <v>2065</v>
      </c>
      <c r="C650">
        <v>23137</v>
      </c>
      <c r="D650" s="107">
        <v>5010</v>
      </c>
      <c r="E650" s="107" t="s">
        <v>2065</v>
      </c>
      <c r="F650" s="107" t="s">
        <v>530</v>
      </c>
    </row>
    <row r="651" spans="1:6" x14ac:dyDescent="0.25">
      <c r="A651" s="140" t="s">
        <v>1982</v>
      </c>
      <c r="B651" s="140" t="s">
        <v>2067</v>
      </c>
      <c r="C651">
        <v>24048</v>
      </c>
      <c r="D651" s="107">
        <v>5341</v>
      </c>
      <c r="E651" s="107" t="s">
        <v>2068</v>
      </c>
      <c r="F651" s="107" t="s">
        <v>530</v>
      </c>
    </row>
    <row r="652" spans="1:6" x14ac:dyDescent="0.25">
      <c r="A652" s="140" t="s">
        <v>1984</v>
      </c>
      <c r="B652" s="140" t="s">
        <v>2070</v>
      </c>
      <c r="C652">
        <v>24003</v>
      </c>
      <c r="D652" s="107">
        <v>5341</v>
      </c>
      <c r="E652" s="107" t="s">
        <v>2071</v>
      </c>
      <c r="F652" s="107" t="s">
        <v>530</v>
      </c>
    </row>
    <row r="653" spans="1:6" x14ac:dyDescent="0.25">
      <c r="A653" s="140" t="s">
        <v>1986</v>
      </c>
      <c r="B653" s="140" t="s">
        <v>2073</v>
      </c>
      <c r="C653">
        <v>21130</v>
      </c>
      <c r="D653" s="107">
        <v>5412</v>
      </c>
      <c r="E653" s="107" t="s">
        <v>2074</v>
      </c>
      <c r="F653" s="107" t="s">
        <v>530</v>
      </c>
    </row>
    <row r="654" spans="1:6" x14ac:dyDescent="0.25">
      <c r="A654" s="140" t="s">
        <v>1989</v>
      </c>
      <c r="B654" s="140" t="s">
        <v>2076</v>
      </c>
      <c r="C654">
        <v>23039</v>
      </c>
      <c r="D654" s="107">
        <v>5460</v>
      </c>
      <c r="E654" s="107" t="s">
        <v>636</v>
      </c>
      <c r="F654" s="107" t="s">
        <v>530</v>
      </c>
    </row>
    <row r="655" spans="1:6" x14ac:dyDescent="0.25">
      <c r="A655" s="140" t="s">
        <v>1992</v>
      </c>
      <c r="B655" s="140" t="s">
        <v>2078</v>
      </c>
      <c r="C655">
        <v>23314</v>
      </c>
      <c r="D655" s="107">
        <v>5412</v>
      </c>
      <c r="E655" s="107" t="s">
        <v>2078</v>
      </c>
      <c r="F655" s="107" t="s">
        <v>530</v>
      </c>
    </row>
    <row r="656" spans="1:6" x14ac:dyDescent="0.25">
      <c r="A656" s="140" t="s">
        <v>1995</v>
      </c>
      <c r="B656" s="140" t="s">
        <v>2080</v>
      </c>
      <c r="C656">
        <v>23355</v>
      </c>
      <c r="D656" s="107">
        <v>5412</v>
      </c>
      <c r="E656" s="107" t="s">
        <v>2078</v>
      </c>
      <c r="F656" s="107" t="s">
        <v>530</v>
      </c>
    </row>
    <row r="657" spans="1:6" x14ac:dyDescent="0.25">
      <c r="A657" s="140" t="s">
        <v>1997</v>
      </c>
      <c r="B657" s="140" t="s">
        <v>2082</v>
      </c>
      <c r="C657">
        <v>23306</v>
      </c>
      <c r="D657" s="107">
        <v>5411</v>
      </c>
      <c r="E657" s="107" t="s">
        <v>2078</v>
      </c>
      <c r="F657" s="107" t="s">
        <v>530</v>
      </c>
    </row>
    <row r="658" spans="1:6" x14ac:dyDescent="0.25">
      <c r="A658" s="140" t="s">
        <v>1998</v>
      </c>
      <c r="B658" s="140" t="s">
        <v>2084</v>
      </c>
      <c r="C658">
        <v>26106</v>
      </c>
      <c r="D658" s="107">
        <v>5272</v>
      </c>
      <c r="E658" s="107" t="s">
        <v>1132</v>
      </c>
      <c r="F658" s="107" t="s">
        <v>530</v>
      </c>
    </row>
    <row r="659" spans="1:6" x14ac:dyDescent="0.25">
      <c r="A659" s="140" t="s">
        <v>2001</v>
      </c>
      <c r="B659" s="140" t="s">
        <v>2086</v>
      </c>
      <c r="C659">
        <v>26105</v>
      </c>
      <c r="D659" s="107">
        <v>5275</v>
      </c>
      <c r="E659" s="107" t="s">
        <v>2087</v>
      </c>
      <c r="F659" s="107" t="s">
        <v>530</v>
      </c>
    </row>
    <row r="660" spans="1:6" x14ac:dyDescent="0.25">
      <c r="A660" s="140" t="s">
        <v>2003</v>
      </c>
      <c r="B660" s="140" t="s">
        <v>2089</v>
      </c>
      <c r="C660">
        <v>26026</v>
      </c>
      <c r="D660" s="107">
        <v>5276</v>
      </c>
      <c r="E660" s="107" t="s">
        <v>2087</v>
      </c>
      <c r="F660" s="107" t="s">
        <v>530</v>
      </c>
    </row>
    <row r="661" spans="1:6" x14ac:dyDescent="0.25">
      <c r="A661" s="140" t="s">
        <v>2006</v>
      </c>
      <c r="B661" s="140" t="s">
        <v>2092</v>
      </c>
      <c r="C661">
        <v>24528</v>
      </c>
      <c r="D661" s="107">
        <v>5381</v>
      </c>
      <c r="E661" s="107" t="s">
        <v>2092</v>
      </c>
      <c r="F661" s="107" t="s">
        <v>530</v>
      </c>
    </row>
    <row r="662" spans="1:6" x14ac:dyDescent="0.25">
      <c r="A662" s="140" t="s">
        <v>2009</v>
      </c>
      <c r="B662" s="140" t="s">
        <v>2094</v>
      </c>
      <c r="C662">
        <v>23812</v>
      </c>
      <c r="D662" s="107">
        <v>5236</v>
      </c>
      <c r="E662" s="107" t="s">
        <v>2095</v>
      </c>
      <c r="F662" s="107" t="s">
        <v>530</v>
      </c>
    </row>
    <row r="663" spans="1:6" x14ac:dyDescent="0.25">
      <c r="A663" s="140" t="s">
        <v>2012</v>
      </c>
      <c r="B663" s="140" t="s">
        <v>2097</v>
      </c>
      <c r="C663">
        <v>22820</v>
      </c>
      <c r="D663" s="107">
        <v>5223</v>
      </c>
      <c r="E663" s="107" t="s">
        <v>2098</v>
      </c>
      <c r="F663" s="107" t="s">
        <v>509</v>
      </c>
    </row>
    <row r="664" spans="1:6" x14ac:dyDescent="0.25">
      <c r="A664" s="140" t="s">
        <v>2015</v>
      </c>
      <c r="B664" s="140" t="s">
        <v>2100</v>
      </c>
      <c r="C664">
        <v>23343</v>
      </c>
      <c r="D664" s="107">
        <v>5352</v>
      </c>
      <c r="E664" s="107" t="s">
        <v>2101</v>
      </c>
      <c r="F664" s="107" t="s">
        <v>530</v>
      </c>
    </row>
    <row r="665" spans="1:6" x14ac:dyDescent="0.25">
      <c r="A665" s="140" t="s">
        <v>2018</v>
      </c>
      <c r="B665" s="140" t="s">
        <v>2103</v>
      </c>
      <c r="C665">
        <v>23021</v>
      </c>
      <c r="D665" s="107">
        <v>5118</v>
      </c>
      <c r="E665" s="107" t="s">
        <v>2103</v>
      </c>
      <c r="F665" s="107" t="s">
        <v>530</v>
      </c>
    </row>
    <row r="666" spans="1:6" x14ac:dyDescent="0.25">
      <c r="A666" s="140" t="s">
        <v>2021</v>
      </c>
      <c r="B666" s="140" t="s">
        <v>2105</v>
      </c>
      <c r="C666">
        <v>23122</v>
      </c>
      <c r="D666" s="107">
        <v>5400</v>
      </c>
      <c r="E666" s="107" t="s">
        <v>2106</v>
      </c>
      <c r="F666" s="107" t="s">
        <v>530</v>
      </c>
    </row>
    <row r="667" spans="1:6" x14ac:dyDescent="0.25">
      <c r="A667" s="140" t="s">
        <v>2023</v>
      </c>
      <c r="B667" s="140" t="s">
        <v>2108</v>
      </c>
      <c r="C667">
        <v>23085</v>
      </c>
      <c r="D667" s="107">
        <v>5072</v>
      </c>
      <c r="E667" s="107" t="s">
        <v>2109</v>
      </c>
      <c r="F667" s="107" t="s">
        <v>530</v>
      </c>
    </row>
    <row r="668" spans="1:6" x14ac:dyDescent="0.25">
      <c r="A668" s="140" t="s">
        <v>2026</v>
      </c>
      <c r="B668" s="140" t="s">
        <v>2111</v>
      </c>
      <c r="C668">
        <v>23086</v>
      </c>
      <c r="D668" s="107">
        <v>5073</v>
      </c>
      <c r="E668" s="107" t="s">
        <v>2112</v>
      </c>
      <c r="F668" s="107" t="s">
        <v>530</v>
      </c>
    </row>
    <row r="669" spans="1:6" x14ac:dyDescent="0.25">
      <c r="A669" s="140" t="s">
        <v>2029</v>
      </c>
      <c r="B669" s="140" t="s">
        <v>2114</v>
      </c>
      <c r="C669">
        <v>23376</v>
      </c>
      <c r="D669" s="107">
        <v>5351</v>
      </c>
      <c r="E669" s="107" t="s">
        <v>2115</v>
      </c>
      <c r="F669" s="107" t="s">
        <v>530</v>
      </c>
    </row>
    <row r="670" spans="1:6" x14ac:dyDescent="0.25">
      <c r="A670" s="140" t="s">
        <v>2031</v>
      </c>
      <c r="B670" s="140" t="s">
        <v>2118</v>
      </c>
      <c r="C670">
        <v>16096</v>
      </c>
      <c r="D670" s="107">
        <v>5725</v>
      </c>
      <c r="E670" s="107" t="s">
        <v>2119</v>
      </c>
      <c r="F670" s="107" t="s">
        <v>530</v>
      </c>
    </row>
    <row r="671" spans="1:6" x14ac:dyDescent="0.25">
      <c r="A671" s="140" t="s">
        <v>2033</v>
      </c>
      <c r="B671" s="140" t="s">
        <v>2121</v>
      </c>
      <c r="C671">
        <v>16035</v>
      </c>
      <c r="D671" s="107">
        <v>5710</v>
      </c>
      <c r="E671" s="107" t="s">
        <v>2122</v>
      </c>
      <c r="F671" s="107" t="s">
        <v>530</v>
      </c>
    </row>
    <row r="672" spans="1:6" x14ac:dyDescent="0.25">
      <c r="A672" s="140" t="s">
        <v>2035</v>
      </c>
      <c r="B672" s="140" t="s">
        <v>2124</v>
      </c>
      <c r="C672">
        <v>16040</v>
      </c>
      <c r="D672" s="107">
        <v>5710</v>
      </c>
      <c r="E672" s="107" t="s">
        <v>2124</v>
      </c>
      <c r="F672" s="107" t="s">
        <v>530</v>
      </c>
    </row>
    <row r="673" spans="1:6" x14ac:dyDescent="0.25">
      <c r="A673" s="140" t="s">
        <v>2037</v>
      </c>
      <c r="B673" s="140" t="s">
        <v>2126</v>
      </c>
      <c r="C673">
        <v>18174</v>
      </c>
      <c r="D673" s="107">
        <v>5642</v>
      </c>
      <c r="E673" s="107" t="s">
        <v>2127</v>
      </c>
      <c r="F673" s="107" t="s">
        <v>530</v>
      </c>
    </row>
    <row r="674" spans="1:6" x14ac:dyDescent="0.25">
      <c r="A674" s="140" t="s">
        <v>2039</v>
      </c>
      <c r="B674" s="140" t="s">
        <v>2129</v>
      </c>
      <c r="C674">
        <v>23315</v>
      </c>
      <c r="D674" s="107">
        <v>5413</v>
      </c>
      <c r="E674" s="107" t="s">
        <v>2129</v>
      </c>
      <c r="F674" s="107" t="s">
        <v>530</v>
      </c>
    </row>
    <row r="675" spans="1:6" x14ac:dyDescent="0.25">
      <c r="A675" s="140" t="s">
        <v>2041</v>
      </c>
      <c r="B675" s="140" t="s">
        <v>2129</v>
      </c>
      <c r="C675">
        <v>23349</v>
      </c>
      <c r="D675" s="107">
        <v>5413</v>
      </c>
      <c r="E675" s="107" t="s">
        <v>2129</v>
      </c>
      <c r="F675" s="107" t="s">
        <v>530</v>
      </c>
    </row>
    <row r="676" spans="1:6" x14ac:dyDescent="0.25">
      <c r="A676" s="140" t="s">
        <v>2042</v>
      </c>
      <c r="B676" s="140" t="s">
        <v>2132</v>
      </c>
      <c r="C676">
        <v>26083</v>
      </c>
      <c r="D676" s="107">
        <v>5275</v>
      </c>
      <c r="E676" s="107" t="s">
        <v>2133</v>
      </c>
      <c r="F676" s="107" t="s">
        <v>530</v>
      </c>
    </row>
    <row r="677" spans="1:6" x14ac:dyDescent="0.25">
      <c r="A677" s="140" t="s">
        <v>2045</v>
      </c>
      <c r="B677" s="140" t="s">
        <v>2135</v>
      </c>
      <c r="C677">
        <v>26065</v>
      </c>
      <c r="D677" s="107">
        <v>5275</v>
      </c>
      <c r="E677" s="107" t="s">
        <v>2136</v>
      </c>
      <c r="F677" s="107" t="s">
        <v>530</v>
      </c>
    </row>
    <row r="678" spans="1:6" x14ac:dyDescent="0.25">
      <c r="A678" s="140" t="s">
        <v>2048</v>
      </c>
      <c r="B678" s="140" t="s">
        <v>603</v>
      </c>
      <c r="C678">
        <v>22016</v>
      </c>
      <c r="D678" s="107">
        <v>5571</v>
      </c>
      <c r="E678" s="107" t="s">
        <v>603</v>
      </c>
      <c r="F678" s="107" t="s">
        <v>530</v>
      </c>
    </row>
    <row r="679" spans="1:6" x14ac:dyDescent="0.25">
      <c r="A679" s="140" t="s">
        <v>2050</v>
      </c>
      <c r="B679" s="140" t="s">
        <v>2139</v>
      </c>
      <c r="C679">
        <v>23744</v>
      </c>
      <c r="D679" s="107">
        <v>5204</v>
      </c>
      <c r="E679" s="107" t="s">
        <v>2140</v>
      </c>
      <c r="F679" s="107" t="s">
        <v>509</v>
      </c>
    </row>
    <row r="680" spans="1:6" x14ac:dyDescent="0.25">
      <c r="A680" s="140" t="s">
        <v>2052</v>
      </c>
      <c r="B680" s="140" t="s">
        <v>2142</v>
      </c>
      <c r="C680">
        <v>24531</v>
      </c>
      <c r="D680" s="107">
        <v>5354</v>
      </c>
      <c r="E680" s="107" t="s">
        <v>2142</v>
      </c>
      <c r="F680" s="107" t="s">
        <v>530</v>
      </c>
    </row>
    <row r="681" spans="1:6" x14ac:dyDescent="0.25">
      <c r="A681" s="140" t="s">
        <v>2055</v>
      </c>
      <c r="B681" s="140" t="s">
        <v>2144</v>
      </c>
      <c r="C681">
        <v>24530</v>
      </c>
      <c r="D681" s="107">
        <v>5356</v>
      </c>
      <c r="E681" s="107" t="s">
        <v>2145</v>
      </c>
      <c r="F681" s="107" t="s">
        <v>530</v>
      </c>
    </row>
    <row r="682" spans="1:6" x14ac:dyDescent="0.25">
      <c r="A682" s="140" t="s">
        <v>2057</v>
      </c>
      <c r="B682" s="140" t="s">
        <v>2147</v>
      </c>
      <c r="C682">
        <v>24581</v>
      </c>
      <c r="D682" s="107">
        <v>5354</v>
      </c>
      <c r="E682" s="107" t="s">
        <v>2148</v>
      </c>
      <c r="F682" s="107" t="s">
        <v>530</v>
      </c>
    </row>
    <row r="683" spans="1:6" x14ac:dyDescent="0.25">
      <c r="A683" s="140" t="s">
        <v>2060</v>
      </c>
      <c r="B683" s="140" t="s">
        <v>2150</v>
      </c>
      <c r="C683">
        <v>23871</v>
      </c>
      <c r="D683" s="107">
        <v>5173</v>
      </c>
      <c r="E683" s="107" t="s">
        <v>2151</v>
      </c>
      <c r="F683" s="107" t="s">
        <v>530</v>
      </c>
    </row>
    <row r="684" spans="1:6" x14ac:dyDescent="0.25">
      <c r="A684" s="140" t="s">
        <v>2061</v>
      </c>
      <c r="B684" s="140" t="s">
        <v>2153</v>
      </c>
      <c r="C684">
        <v>23886</v>
      </c>
      <c r="D684" s="107">
        <v>5172</v>
      </c>
      <c r="E684" s="107" t="s">
        <v>2154</v>
      </c>
      <c r="F684" s="107" t="s">
        <v>530</v>
      </c>
    </row>
    <row r="685" spans="1:6" x14ac:dyDescent="0.25">
      <c r="A685" s="140" t="s">
        <v>2064</v>
      </c>
      <c r="B685" s="140" t="s">
        <v>2156</v>
      </c>
      <c r="C685">
        <v>21127</v>
      </c>
      <c r="D685" s="107">
        <v>5453</v>
      </c>
      <c r="E685" s="107" t="s">
        <v>2156</v>
      </c>
      <c r="F685" s="107" t="s">
        <v>530</v>
      </c>
    </row>
    <row r="686" spans="1:6" x14ac:dyDescent="0.25">
      <c r="A686" s="140" t="s">
        <v>2066</v>
      </c>
      <c r="B686" s="140" t="s">
        <v>2158</v>
      </c>
      <c r="C686">
        <v>23348</v>
      </c>
      <c r="D686" s="107">
        <v>5355</v>
      </c>
      <c r="E686" s="107" t="s">
        <v>2159</v>
      </c>
      <c r="F686" s="107" t="s">
        <v>530</v>
      </c>
    </row>
    <row r="687" spans="1:6" x14ac:dyDescent="0.25">
      <c r="A687" s="140" t="s">
        <v>2069</v>
      </c>
      <c r="B687" s="140" t="s">
        <v>2161</v>
      </c>
      <c r="C687">
        <v>18045</v>
      </c>
      <c r="D687" s="107">
        <v>5632</v>
      </c>
      <c r="E687" s="107" t="s">
        <v>2162</v>
      </c>
      <c r="F687" s="107" t="s">
        <v>509</v>
      </c>
    </row>
    <row r="688" spans="1:6" x14ac:dyDescent="0.25">
      <c r="A688" s="140" t="s">
        <v>2072</v>
      </c>
      <c r="B688" s="140" t="s">
        <v>2164</v>
      </c>
      <c r="C688">
        <v>25042</v>
      </c>
      <c r="D688" s="107">
        <v>5301</v>
      </c>
      <c r="E688" s="107" t="s">
        <v>2165</v>
      </c>
      <c r="F688" s="107" t="s">
        <v>530</v>
      </c>
    </row>
    <row r="689" spans="1:6" x14ac:dyDescent="0.25">
      <c r="A689" s="140" t="s">
        <v>2075</v>
      </c>
      <c r="B689" s="140" t="s">
        <v>2167</v>
      </c>
      <c r="C689">
        <v>18186</v>
      </c>
      <c r="D689" s="107">
        <v>5600</v>
      </c>
      <c r="E689" s="107" t="s">
        <v>2167</v>
      </c>
      <c r="F689" s="107" t="s">
        <v>509</v>
      </c>
    </row>
    <row r="690" spans="1:6" x14ac:dyDescent="0.25">
      <c r="A690" s="140" t="s">
        <v>2077</v>
      </c>
      <c r="B690" s="140" t="s">
        <v>2169</v>
      </c>
      <c r="C690">
        <v>22811</v>
      </c>
      <c r="D690" s="107">
        <v>5223</v>
      </c>
      <c r="E690" s="107" t="s">
        <v>2170</v>
      </c>
      <c r="F690" s="107" t="s">
        <v>509</v>
      </c>
    </row>
    <row r="691" spans="1:6" x14ac:dyDescent="0.25">
      <c r="A691" s="140" t="s">
        <v>2079</v>
      </c>
      <c r="B691" s="140" t="s">
        <v>2172</v>
      </c>
      <c r="C691">
        <v>23025</v>
      </c>
      <c r="D691" s="107">
        <v>5114</v>
      </c>
      <c r="E691" s="107" t="s">
        <v>2172</v>
      </c>
      <c r="F691" s="107" t="s">
        <v>530</v>
      </c>
    </row>
    <row r="692" spans="1:6" x14ac:dyDescent="0.25">
      <c r="A692" s="140" t="s">
        <v>2081</v>
      </c>
      <c r="B692" s="140" t="s">
        <v>2174</v>
      </c>
      <c r="C692">
        <v>18077</v>
      </c>
      <c r="D692" s="107">
        <v>5680</v>
      </c>
      <c r="E692" s="107" t="s">
        <v>2174</v>
      </c>
      <c r="F692" s="107" t="s">
        <v>509</v>
      </c>
    </row>
    <row r="693" spans="1:6" x14ac:dyDescent="0.25">
      <c r="A693" s="140" t="s">
        <v>2083</v>
      </c>
      <c r="B693" s="140" t="s">
        <v>2176</v>
      </c>
      <c r="C693">
        <v>21101</v>
      </c>
      <c r="D693" s="107">
        <v>5555</v>
      </c>
      <c r="E693" s="107" t="s">
        <v>2177</v>
      </c>
      <c r="F693" s="107" t="s">
        <v>530</v>
      </c>
    </row>
    <row r="694" spans="1:6" x14ac:dyDescent="0.25">
      <c r="A694" s="140" t="s">
        <v>2085</v>
      </c>
      <c r="B694" s="140" t="s">
        <v>2179</v>
      </c>
      <c r="C694">
        <v>21015</v>
      </c>
      <c r="D694" s="107">
        <v>5555</v>
      </c>
      <c r="E694" s="107" t="s">
        <v>2180</v>
      </c>
      <c r="F694" s="107" t="s">
        <v>530</v>
      </c>
    </row>
    <row r="695" spans="1:6" x14ac:dyDescent="0.25">
      <c r="A695" s="140" t="s">
        <v>2088</v>
      </c>
      <c r="B695" s="140" t="s">
        <v>2182</v>
      </c>
      <c r="C695">
        <v>21133</v>
      </c>
      <c r="D695" s="107">
        <v>5555</v>
      </c>
      <c r="E695" s="107" t="s">
        <v>2183</v>
      </c>
      <c r="F695" s="107" t="s">
        <v>530</v>
      </c>
    </row>
    <row r="696" spans="1:6" x14ac:dyDescent="0.25">
      <c r="A696" s="140" t="s">
        <v>2090</v>
      </c>
      <c r="B696" s="140" t="s">
        <v>2188</v>
      </c>
      <c r="C696">
        <v>21047</v>
      </c>
      <c r="D696" s="107">
        <v>5454</v>
      </c>
      <c r="E696" s="107" t="s">
        <v>2188</v>
      </c>
      <c r="F696" s="107" t="s">
        <v>530</v>
      </c>
    </row>
    <row r="697" spans="1:6" x14ac:dyDescent="0.25">
      <c r="A697" s="140" t="s">
        <v>2091</v>
      </c>
      <c r="B697" s="140" t="s">
        <v>2190</v>
      </c>
      <c r="C697">
        <v>21009</v>
      </c>
      <c r="D697" s="107">
        <v>5471</v>
      </c>
      <c r="E697" s="107" t="s">
        <v>2188</v>
      </c>
      <c r="F697" s="107" t="s">
        <v>530</v>
      </c>
    </row>
    <row r="698" spans="1:6" x14ac:dyDescent="0.25">
      <c r="A698" s="140" t="s">
        <v>2093</v>
      </c>
      <c r="B698" s="140" t="s">
        <v>2192</v>
      </c>
      <c r="C698">
        <v>22052</v>
      </c>
      <c r="D698" s="107">
        <v>5575</v>
      </c>
      <c r="E698" s="107" t="s">
        <v>2193</v>
      </c>
      <c r="F698" s="107" t="s">
        <v>530</v>
      </c>
    </row>
    <row r="699" spans="1:6" x14ac:dyDescent="0.25">
      <c r="A699" s="140" t="s">
        <v>2096</v>
      </c>
      <c r="B699" s="140" t="s">
        <v>2195</v>
      </c>
      <c r="C699">
        <v>23360</v>
      </c>
      <c r="D699" s="107">
        <v>5373</v>
      </c>
      <c r="E699" s="107" t="s">
        <v>2195</v>
      </c>
      <c r="F699" s="107" t="s">
        <v>530</v>
      </c>
    </row>
    <row r="700" spans="1:6" x14ac:dyDescent="0.25">
      <c r="A700" s="140" t="s">
        <v>2099</v>
      </c>
      <c r="B700" s="140" t="s">
        <v>2197</v>
      </c>
      <c r="C700">
        <v>22017</v>
      </c>
      <c r="D700" s="107">
        <v>5582</v>
      </c>
      <c r="E700" s="107" t="s">
        <v>2197</v>
      </c>
      <c r="F700" s="107" t="s">
        <v>530</v>
      </c>
    </row>
    <row r="701" spans="1:6" x14ac:dyDescent="0.25">
      <c r="A701" s="140" t="s">
        <v>2102</v>
      </c>
      <c r="B701" s="140" t="s">
        <v>2199</v>
      </c>
      <c r="C701">
        <v>23146</v>
      </c>
      <c r="D701" s="107">
        <v>5351</v>
      </c>
      <c r="E701" s="107" t="s">
        <v>2115</v>
      </c>
      <c r="F701" s="107" t="s">
        <v>530</v>
      </c>
    </row>
    <row r="702" spans="1:6" x14ac:dyDescent="0.25">
      <c r="A702" s="140" t="s">
        <v>2104</v>
      </c>
      <c r="B702" s="140" t="s">
        <v>2201</v>
      </c>
      <c r="C702">
        <v>22049</v>
      </c>
      <c r="D702" s="107">
        <v>5577</v>
      </c>
      <c r="E702" s="107" t="s">
        <v>2202</v>
      </c>
      <c r="F702" s="107" t="s">
        <v>509</v>
      </c>
    </row>
    <row r="703" spans="1:6" x14ac:dyDescent="0.25">
      <c r="A703" s="140" t="s">
        <v>2107</v>
      </c>
      <c r="B703" s="140" t="s">
        <v>2204</v>
      </c>
      <c r="C703">
        <v>23370</v>
      </c>
      <c r="D703" s="107">
        <v>5410</v>
      </c>
      <c r="E703" s="107" t="s">
        <v>2205</v>
      </c>
      <c r="F703" s="107" t="s">
        <v>530</v>
      </c>
    </row>
    <row r="704" spans="1:6" x14ac:dyDescent="0.25">
      <c r="A704" s="140" t="s">
        <v>2110</v>
      </c>
      <c r="B704" s="140" t="s">
        <v>2207</v>
      </c>
      <c r="C704">
        <v>23347</v>
      </c>
      <c r="D704" s="107">
        <v>5355</v>
      </c>
      <c r="E704" s="107" t="s">
        <v>2208</v>
      </c>
      <c r="F704" s="107" t="s">
        <v>530</v>
      </c>
    </row>
    <row r="705" spans="1:6" x14ac:dyDescent="0.25">
      <c r="A705" s="140" t="s">
        <v>2113</v>
      </c>
      <c r="B705" s="140" t="s">
        <v>2210</v>
      </c>
      <c r="C705">
        <v>23747</v>
      </c>
      <c r="D705" s="107">
        <v>5255</v>
      </c>
      <c r="E705" s="107" t="s">
        <v>2210</v>
      </c>
      <c r="F705" s="107" t="s">
        <v>530</v>
      </c>
    </row>
    <row r="706" spans="1:6" x14ac:dyDescent="0.25">
      <c r="A706" s="140" t="s">
        <v>2116</v>
      </c>
      <c r="B706" s="140" t="s">
        <v>2212</v>
      </c>
      <c r="C706">
        <v>24580</v>
      </c>
      <c r="D706" s="107">
        <v>5255</v>
      </c>
      <c r="E706" s="107" t="s">
        <v>2210</v>
      </c>
      <c r="F706" s="107" t="s">
        <v>530</v>
      </c>
    </row>
    <row r="707" spans="1:6" x14ac:dyDescent="0.25">
      <c r="A707" s="140" t="s">
        <v>2117</v>
      </c>
      <c r="B707" s="140" t="s">
        <v>2214</v>
      </c>
      <c r="C707">
        <v>20055</v>
      </c>
      <c r="D707" s="107">
        <v>5440</v>
      </c>
      <c r="E707" s="107" t="s">
        <v>1611</v>
      </c>
      <c r="F707" s="107" t="s">
        <v>509</v>
      </c>
    </row>
    <row r="708" spans="1:6" x14ac:dyDescent="0.25">
      <c r="A708" s="140" t="s">
        <v>2120</v>
      </c>
      <c r="B708" s="140" t="s">
        <v>2216</v>
      </c>
      <c r="C708">
        <v>18079</v>
      </c>
      <c r="D708" s="107">
        <v>5680</v>
      </c>
      <c r="E708" s="107" t="s">
        <v>2216</v>
      </c>
      <c r="F708" s="107" t="s">
        <v>509</v>
      </c>
    </row>
    <row r="709" spans="1:6" x14ac:dyDescent="0.25">
      <c r="A709" s="140" t="s">
        <v>2123</v>
      </c>
      <c r="B709" s="140" t="s">
        <v>2218</v>
      </c>
      <c r="C709">
        <v>26082</v>
      </c>
      <c r="D709" s="107">
        <v>5271</v>
      </c>
      <c r="E709" s="107" t="s">
        <v>2218</v>
      </c>
      <c r="F709" s="107" t="s">
        <v>530</v>
      </c>
    </row>
    <row r="710" spans="1:6" x14ac:dyDescent="0.25">
      <c r="A710" s="140" t="s">
        <v>2125</v>
      </c>
      <c r="B710" s="140" t="s">
        <v>2220</v>
      </c>
      <c r="C710">
        <v>20022</v>
      </c>
      <c r="D710" s="107">
        <v>5440</v>
      </c>
      <c r="E710" s="107" t="s">
        <v>2220</v>
      </c>
      <c r="F710" s="107" t="s">
        <v>509</v>
      </c>
    </row>
    <row r="711" spans="1:6" x14ac:dyDescent="0.25">
      <c r="A711" s="140" t="s">
        <v>2128</v>
      </c>
      <c r="B711" s="140" t="s">
        <v>2222</v>
      </c>
      <c r="C711">
        <v>24534</v>
      </c>
      <c r="D711" s="107">
        <v>5374</v>
      </c>
      <c r="E711" s="107" t="s">
        <v>2222</v>
      </c>
      <c r="F711" s="107" t="s">
        <v>530</v>
      </c>
    </row>
    <row r="712" spans="1:6" x14ac:dyDescent="0.25">
      <c r="A712" s="140" t="s">
        <v>2130</v>
      </c>
      <c r="B712" s="140" t="s">
        <v>2224</v>
      </c>
      <c r="C712">
        <v>24535</v>
      </c>
      <c r="D712" s="107">
        <v>5354</v>
      </c>
      <c r="E712" s="107" t="s">
        <v>2224</v>
      </c>
      <c r="F712" s="107" t="s">
        <v>530</v>
      </c>
    </row>
    <row r="713" spans="1:6" x14ac:dyDescent="0.25">
      <c r="A713" s="140" t="s">
        <v>2131</v>
      </c>
      <c r="B713" s="140" t="s">
        <v>2226</v>
      </c>
      <c r="C713">
        <v>24585</v>
      </c>
      <c r="D713" s="107">
        <v>5354</v>
      </c>
      <c r="E713" s="107" t="s">
        <v>2148</v>
      </c>
      <c r="F713" s="107" t="s">
        <v>530</v>
      </c>
    </row>
    <row r="714" spans="1:6" x14ac:dyDescent="0.25">
      <c r="A714" s="140" t="s">
        <v>2134</v>
      </c>
      <c r="B714" s="140" t="s">
        <v>2229</v>
      </c>
      <c r="C714">
        <v>24536</v>
      </c>
      <c r="D714" s="107">
        <v>5260</v>
      </c>
      <c r="E714" s="107" t="s">
        <v>2229</v>
      </c>
      <c r="F714" s="107" t="s">
        <v>530</v>
      </c>
    </row>
    <row r="715" spans="1:6" x14ac:dyDescent="0.25">
      <c r="A715" s="140" t="s">
        <v>2137</v>
      </c>
      <c r="B715" s="140" t="s">
        <v>2232</v>
      </c>
      <c r="C715">
        <v>24554</v>
      </c>
      <c r="D715" s="107">
        <v>5261</v>
      </c>
      <c r="E715" s="107" t="s">
        <v>2233</v>
      </c>
      <c r="F715" s="107" t="s">
        <v>530</v>
      </c>
    </row>
    <row r="716" spans="1:6" x14ac:dyDescent="0.25">
      <c r="A716" s="140" t="s">
        <v>2138</v>
      </c>
      <c r="B716" s="140" t="s">
        <v>2235</v>
      </c>
      <c r="C716">
        <v>24510</v>
      </c>
      <c r="D716" s="107">
        <v>5254</v>
      </c>
      <c r="E716" s="107" t="s">
        <v>2236</v>
      </c>
      <c r="F716" s="107" t="s">
        <v>530</v>
      </c>
    </row>
    <row r="717" spans="1:6" x14ac:dyDescent="0.25">
      <c r="A717" s="140" t="s">
        <v>2141</v>
      </c>
      <c r="B717" s="140" t="s">
        <v>2238</v>
      </c>
      <c r="C717">
        <v>24017</v>
      </c>
      <c r="D717" s="107">
        <v>5333</v>
      </c>
      <c r="E717" s="107" t="s">
        <v>2238</v>
      </c>
      <c r="F717" s="107" t="s">
        <v>530</v>
      </c>
    </row>
    <row r="718" spans="1:6" x14ac:dyDescent="0.25">
      <c r="A718" s="140" t="s">
        <v>2143</v>
      </c>
      <c r="B718" s="140" t="s">
        <v>2240</v>
      </c>
      <c r="C718">
        <v>26027</v>
      </c>
      <c r="D718" s="107">
        <v>5280</v>
      </c>
      <c r="E718" s="107" t="s">
        <v>2240</v>
      </c>
      <c r="F718" s="107" t="s">
        <v>530</v>
      </c>
    </row>
    <row r="719" spans="1:6" x14ac:dyDescent="0.25">
      <c r="A719" s="140" t="s">
        <v>2146</v>
      </c>
      <c r="B719" s="140" t="s">
        <v>2242</v>
      </c>
      <c r="C719">
        <v>23318</v>
      </c>
      <c r="D719" s="107">
        <v>5352</v>
      </c>
      <c r="E719" s="107" t="s">
        <v>2242</v>
      </c>
      <c r="F719" s="107" t="s">
        <v>530</v>
      </c>
    </row>
    <row r="720" spans="1:6" x14ac:dyDescent="0.25">
      <c r="A720" s="140" t="s">
        <v>2149</v>
      </c>
      <c r="B720" s="140" t="s">
        <v>2244</v>
      </c>
      <c r="C720">
        <v>24032</v>
      </c>
      <c r="D720" s="107">
        <v>5333</v>
      </c>
      <c r="E720" s="107" t="s">
        <v>2244</v>
      </c>
      <c r="F720" s="107" t="s">
        <v>530</v>
      </c>
    </row>
    <row r="721" spans="1:6" x14ac:dyDescent="0.25">
      <c r="A721" s="140" t="s">
        <v>2152</v>
      </c>
      <c r="B721" s="140" t="s">
        <v>2246</v>
      </c>
      <c r="C721">
        <v>16006</v>
      </c>
      <c r="D721" s="107">
        <v>5710</v>
      </c>
      <c r="E721" s="107" t="s">
        <v>2247</v>
      </c>
      <c r="F721" s="107" t="s">
        <v>509</v>
      </c>
    </row>
    <row r="722" spans="1:6" x14ac:dyDescent="0.25">
      <c r="A722" s="140" t="s">
        <v>2155</v>
      </c>
      <c r="B722" s="140" t="s">
        <v>2249</v>
      </c>
      <c r="C722">
        <v>16059</v>
      </c>
      <c r="D722" s="107">
        <v>5710</v>
      </c>
      <c r="E722" s="107" t="s">
        <v>2247</v>
      </c>
      <c r="F722" s="107" t="s">
        <v>509</v>
      </c>
    </row>
    <row r="723" spans="1:6" x14ac:dyDescent="0.25">
      <c r="A723" s="140" t="s">
        <v>2157</v>
      </c>
      <c r="B723" s="140" t="s">
        <v>2251</v>
      </c>
      <c r="C723">
        <v>16031</v>
      </c>
      <c r="D723" s="107">
        <v>5710</v>
      </c>
      <c r="E723" s="107" t="s">
        <v>2252</v>
      </c>
      <c r="F723" s="107" t="s">
        <v>509</v>
      </c>
    </row>
    <row r="724" spans="1:6" x14ac:dyDescent="0.25">
      <c r="A724" s="140" t="s">
        <v>2160</v>
      </c>
      <c r="B724" s="140" t="s">
        <v>2254</v>
      </c>
      <c r="C724">
        <v>16098</v>
      </c>
      <c r="D724" s="107">
        <v>5710</v>
      </c>
      <c r="E724" s="107" t="s">
        <v>2255</v>
      </c>
      <c r="F724" s="107" t="s">
        <v>509</v>
      </c>
    </row>
    <row r="725" spans="1:6" x14ac:dyDescent="0.25">
      <c r="A725" s="140" t="s">
        <v>2163</v>
      </c>
      <c r="B725" s="140" t="s">
        <v>2257</v>
      </c>
      <c r="C725">
        <v>19043</v>
      </c>
      <c r="D725" s="107">
        <v>5431</v>
      </c>
      <c r="E725" s="107" t="s">
        <v>2257</v>
      </c>
      <c r="F725" s="107" t="s">
        <v>530</v>
      </c>
    </row>
    <row r="726" spans="1:6" x14ac:dyDescent="0.25">
      <c r="A726" s="140" t="s">
        <v>2166</v>
      </c>
      <c r="B726" s="140" t="s">
        <v>2259</v>
      </c>
      <c r="C726">
        <v>19117</v>
      </c>
      <c r="D726" s="107">
        <v>5431</v>
      </c>
      <c r="E726" s="107" t="s">
        <v>2257</v>
      </c>
      <c r="F726" s="107" t="s">
        <v>530</v>
      </c>
    </row>
    <row r="727" spans="1:6" x14ac:dyDescent="0.25">
      <c r="A727" s="140" t="s">
        <v>2168</v>
      </c>
      <c r="B727" s="140" t="s">
        <v>2261</v>
      </c>
      <c r="C727">
        <v>23319</v>
      </c>
      <c r="D727" s="107">
        <v>5411</v>
      </c>
      <c r="E727" s="107" t="s">
        <v>2261</v>
      </c>
      <c r="F727" s="107" t="s">
        <v>530</v>
      </c>
    </row>
    <row r="728" spans="1:6" x14ac:dyDescent="0.25">
      <c r="A728" s="140" t="s">
        <v>2171</v>
      </c>
      <c r="B728" s="140" t="s">
        <v>2263</v>
      </c>
      <c r="C728">
        <v>23365</v>
      </c>
      <c r="D728" s="107">
        <v>5412</v>
      </c>
      <c r="E728" s="107" t="s">
        <v>2264</v>
      </c>
      <c r="F728" s="107" t="s">
        <v>530</v>
      </c>
    </row>
    <row r="729" spans="1:6" x14ac:dyDescent="0.25">
      <c r="A729" s="140" t="s">
        <v>2173</v>
      </c>
      <c r="B729" s="140" t="s">
        <v>2266</v>
      </c>
      <c r="C729">
        <v>23323</v>
      </c>
      <c r="D729" s="107">
        <v>5373</v>
      </c>
      <c r="E729" s="107" t="s">
        <v>1159</v>
      </c>
      <c r="F729" s="107" t="s">
        <v>530</v>
      </c>
    </row>
    <row r="730" spans="1:6" x14ac:dyDescent="0.25">
      <c r="A730" s="140" t="s">
        <v>2175</v>
      </c>
      <c r="B730" s="140" t="s">
        <v>2269</v>
      </c>
      <c r="C730">
        <v>21050</v>
      </c>
      <c r="D730" s="107">
        <v>5421</v>
      </c>
      <c r="E730" s="107" t="s">
        <v>2269</v>
      </c>
      <c r="F730" s="107" t="s">
        <v>530</v>
      </c>
    </row>
    <row r="731" spans="1:6" x14ac:dyDescent="0.25">
      <c r="A731" s="140" t="s">
        <v>2178</v>
      </c>
      <c r="B731" s="140" t="s">
        <v>2271</v>
      </c>
      <c r="C731">
        <v>16048</v>
      </c>
      <c r="D731" s="107">
        <v>5710</v>
      </c>
      <c r="E731" s="107" t="s">
        <v>923</v>
      </c>
      <c r="F731" s="107" t="s">
        <v>509</v>
      </c>
    </row>
    <row r="732" spans="1:6" x14ac:dyDescent="0.25">
      <c r="A732" s="140" t="s">
        <v>2181</v>
      </c>
      <c r="B732" s="140" t="s">
        <v>2488</v>
      </c>
      <c r="C732">
        <v>18200</v>
      </c>
      <c r="D732" s="107" t="s">
        <v>2474</v>
      </c>
      <c r="E732" s="107" t="s">
        <v>2474</v>
      </c>
      <c r="F732" s="107" t="s">
        <v>509</v>
      </c>
    </row>
    <row r="733" spans="1:6" x14ac:dyDescent="0.25">
      <c r="A733" s="140" t="s">
        <v>2184</v>
      </c>
      <c r="B733" s="140" t="s">
        <v>2273</v>
      </c>
      <c r="C733">
        <v>16046</v>
      </c>
      <c r="D733" s="107">
        <v>5710</v>
      </c>
      <c r="E733" s="107" t="s">
        <v>2273</v>
      </c>
      <c r="F733" s="107" t="s">
        <v>509</v>
      </c>
    </row>
    <row r="734" spans="1:6" x14ac:dyDescent="0.25">
      <c r="A734" s="140" t="s">
        <v>2185</v>
      </c>
      <c r="B734" s="140" t="s">
        <v>2275</v>
      </c>
      <c r="C734">
        <v>21110</v>
      </c>
      <c r="D734" s="107">
        <v>5555</v>
      </c>
      <c r="E734" s="107" t="s">
        <v>2275</v>
      </c>
      <c r="F734" s="107" t="s">
        <v>530</v>
      </c>
    </row>
    <row r="735" spans="1:6" x14ac:dyDescent="0.25">
      <c r="A735" s="140" t="s">
        <v>2186</v>
      </c>
      <c r="B735" s="140" t="s">
        <v>2277</v>
      </c>
      <c r="C735">
        <v>16095</v>
      </c>
      <c r="D735" s="107">
        <v>5734</v>
      </c>
      <c r="E735" s="107" t="s">
        <v>2277</v>
      </c>
      <c r="F735" s="107" t="s">
        <v>509</v>
      </c>
    </row>
    <row r="736" spans="1:6" x14ac:dyDescent="0.25">
      <c r="A736" s="140" t="s">
        <v>2187</v>
      </c>
      <c r="B736" s="140" t="s">
        <v>1686</v>
      </c>
      <c r="C736">
        <v>25514</v>
      </c>
      <c r="D736" s="107">
        <v>5266</v>
      </c>
      <c r="E736" s="107" t="s">
        <v>1686</v>
      </c>
      <c r="F736" s="107" t="s">
        <v>530</v>
      </c>
    </row>
    <row r="737" spans="1:6" x14ac:dyDescent="0.25">
      <c r="A737" s="140" t="s">
        <v>2189</v>
      </c>
      <c r="B737" s="140" t="s">
        <v>2281</v>
      </c>
      <c r="C737">
        <v>25526</v>
      </c>
      <c r="D737" s="107">
        <v>5275</v>
      </c>
      <c r="E737" s="107" t="s">
        <v>2282</v>
      </c>
      <c r="F737" s="107" t="s">
        <v>530</v>
      </c>
    </row>
    <row r="738" spans="1:6" x14ac:dyDescent="0.25">
      <c r="A738" s="140" t="s">
        <v>2191</v>
      </c>
      <c r="B738" s="140" t="s">
        <v>2284</v>
      </c>
      <c r="C738">
        <v>25546</v>
      </c>
      <c r="D738" s="107">
        <v>5275</v>
      </c>
      <c r="E738" s="107" t="s">
        <v>1686</v>
      </c>
      <c r="F738" s="107" t="s">
        <v>530</v>
      </c>
    </row>
    <row r="739" spans="1:6" x14ac:dyDescent="0.25">
      <c r="A739" s="140" t="s">
        <v>2194</v>
      </c>
      <c r="B739" s="140" t="s">
        <v>2286</v>
      </c>
      <c r="C739">
        <v>16047</v>
      </c>
      <c r="D739" s="107">
        <v>5734</v>
      </c>
      <c r="E739" s="107" t="s">
        <v>2286</v>
      </c>
      <c r="F739" s="107" t="s">
        <v>509</v>
      </c>
    </row>
    <row r="740" spans="1:6" x14ac:dyDescent="0.25">
      <c r="A740" s="140" t="s">
        <v>2196</v>
      </c>
      <c r="B740" s="140" t="s">
        <v>2288</v>
      </c>
      <c r="C740">
        <v>24573</v>
      </c>
      <c r="D740" s="107">
        <v>5356</v>
      </c>
      <c r="E740" s="107" t="s">
        <v>2288</v>
      </c>
      <c r="F740" s="107" t="s">
        <v>530</v>
      </c>
    </row>
    <row r="741" spans="1:6" x14ac:dyDescent="0.25">
      <c r="A741" s="140" t="s">
        <v>2198</v>
      </c>
      <c r="B741" s="140" t="s">
        <v>2290</v>
      </c>
      <c r="C741">
        <v>18086</v>
      </c>
      <c r="D741" s="107">
        <v>5605</v>
      </c>
      <c r="E741" s="107" t="s">
        <v>2290</v>
      </c>
      <c r="F741" s="107" t="s">
        <v>530</v>
      </c>
    </row>
    <row r="742" spans="1:6" x14ac:dyDescent="0.25">
      <c r="A742" s="140" t="s">
        <v>2200</v>
      </c>
      <c r="B742" s="140" t="s">
        <v>2292</v>
      </c>
      <c r="C742">
        <v>18091</v>
      </c>
      <c r="D742" s="107">
        <v>5605</v>
      </c>
      <c r="E742" s="107" t="s">
        <v>2293</v>
      </c>
      <c r="F742" s="107" t="s">
        <v>530</v>
      </c>
    </row>
    <row r="743" spans="1:6" x14ac:dyDescent="0.25">
      <c r="A743" s="140" t="s">
        <v>2203</v>
      </c>
      <c r="B743" s="140" t="s">
        <v>2295</v>
      </c>
      <c r="C743">
        <v>18203</v>
      </c>
      <c r="D743" s="107">
        <v>5605</v>
      </c>
      <c r="E743" s="107" t="s">
        <v>2290</v>
      </c>
      <c r="F743" s="107" t="s">
        <v>530</v>
      </c>
    </row>
    <row r="744" spans="1:6" x14ac:dyDescent="0.25">
      <c r="A744" s="140" t="s">
        <v>2206</v>
      </c>
      <c r="B744" s="140" t="s">
        <v>2298</v>
      </c>
      <c r="C744">
        <v>23028</v>
      </c>
      <c r="D744" s="107">
        <v>5501</v>
      </c>
      <c r="E744" s="107" t="s">
        <v>2298</v>
      </c>
      <c r="F744" s="107" t="s">
        <v>530</v>
      </c>
    </row>
    <row r="745" spans="1:6" x14ac:dyDescent="0.25">
      <c r="A745" s="140" t="s">
        <v>2209</v>
      </c>
      <c r="B745" s="140" t="s">
        <v>2300</v>
      </c>
      <c r="C745">
        <v>18088</v>
      </c>
      <c r="D745" s="107">
        <v>5604</v>
      </c>
      <c r="E745" s="107" t="s">
        <v>2300</v>
      </c>
      <c r="F745" s="107" t="s">
        <v>530</v>
      </c>
    </row>
    <row r="746" spans="1:6" x14ac:dyDescent="0.25">
      <c r="A746" s="140" t="s">
        <v>2211</v>
      </c>
      <c r="B746" s="140" t="s">
        <v>2304</v>
      </c>
      <c r="C746">
        <v>23119</v>
      </c>
      <c r="D746" s="107">
        <v>5061</v>
      </c>
      <c r="E746" s="107" t="s">
        <v>2305</v>
      </c>
      <c r="F746" s="107" t="s">
        <v>530</v>
      </c>
    </row>
    <row r="747" spans="1:6" x14ac:dyDescent="0.25">
      <c r="A747" s="140" t="s">
        <v>2213</v>
      </c>
      <c r="B747" s="140" t="s">
        <v>2307</v>
      </c>
      <c r="C747">
        <v>23806</v>
      </c>
      <c r="D747" s="107">
        <v>5131</v>
      </c>
      <c r="E747" s="107" t="s">
        <v>2307</v>
      </c>
      <c r="F747" s="107" t="s">
        <v>530</v>
      </c>
    </row>
    <row r="748" spans="1:6" x14ac:dyDescent="0.25">
      <c r="A748" s="140" t="s">
        <v>2215</v>
      </c>
      <c r="B748" s="140" t="s">
        <v>2309</v>
      </c>
      <c r="C748">
        <v>23750</v>
      </c>
      <c r="D748" s="107">
        <v>5142</v>
      </c>
      <c r="E748" s="107" t="s">
        <v>2309</v>
      </c>
      <c r="F748" s="107" t="s">
        <v>530</v>
      </c>
    </row>
    <row r="749" spans="1:6" x14ac:dyDescent="0.25">
      <c r="A749" s="140" t="s">
        <v>2217</v>
      </c>
      <c r="B749" s="140" t="s">
        <v>2311</v>
      </c>
      <c r="C749">
        <v>23905</v>
      </c>
      <c r="D749" s="107">
        <v>5144</v>
      </c>
      <c r="E749" s="107" t="s">
        <v>2309</v>
      </c>
      <c r="F749" s="107" t="s">
        <v>530</v>
      </c>
    </row>
    <row r="750" spans="1:6" x14ac:dyDescent="0.25">
      <c r="A750" s="140" t="s">
        <v>2219</v>
      </c>
      <c r="B750" s="140" t="s">
        <v>2313</v>
      </c>
      <c r="C750">
        <v>23866</v>
      </c>
      <c r="D750" s="107">
        <v>5242</v>
      </c>
      <c r="E750" s="107" t="s">
        <v>2313</v>
      </c>
      <c r="F750" s="107" t="s">
        <v>530</v>
      </c>
    </row>
    <row r="751" spans="1:6" x14ac:dyDescent="0.25">
      <c r="A751" s="140" t="s">
        <v>2221</v>
      </c>
      <c r="B751" s="140" t="s">
        <v>2315</v>
      </c>
      <c r="C751">
        <v>23834</v>
      </c>
      <c r="D751" s="107">
        <v>5211</v>
      </c>
      <c r="E751" s="107" t="s">
        <v>2316</v>
      </c>
      <c r="F751" s="107" t="s">
        <v>530</v>
      </c>
    </row>
    <row r="752" spans="1:6" x14ac:dyDescent="0.25">
      <c r="A752" s="140" t="s">
        <v>2223</v>
      </c>
      <c r="B752" s="140" t="s">
        <v>2318</v>
      </c>
      <c r="C752">
        <v>23804</v>
      </c>
      <c r="D752" s="107">
        <v>5211</v>
      </c>
      <c r="E752" s="107" t="s">
        <v>2319</v>
      </c>
      <c r="F752" s="107" t="s">
        <v>530</v>
      </c>
    </row>
    <row r="753" spans="1:6" x14ac:dyDescent="0.25">
      <c r="A753" s="140" t="s">
        <v>2225</v>
      </c>
      <c r="B753" s="140" t="s">
        <v>2321</v>
      </c>
      <c r="C753">
        <v>23743</v>
      </c>
      <c r="D753" s="107">
        <v>5211</v>
      </c>
      <c r="E753" s="107" t="s">
        <v>2322</v>
      </c>
      <c r="F753" s="107" t="s">
        <v>530</v>
      </c>
    </row>
    <row r="754" spans="1:6" x14ac:dyDescent="0.25">
      <c r="A754" s="140" t="s">
        <v>2227</v>
      </c>
      <c r="B754" s="140" t="s">
        <v>2324</v>
      </c>
      <c r="C754">
        <v>23889</v>
      </c>
      <c r="D754" s="107">
        <v>5211</v>
      </c>
      <c r="E754" s="107" t="s">
        <v>2325</v>
      </c>
      <c r="F754" s="107" t="s">
        <v>509</v>
      </c>
    </row>
    <row r="755" spans="1:6" x14ac:dyDescent="0.25">
      <c r="A755" s="140" t="s">
        <v>2228</v>
      </c>
      <c r="B755" s="140" t="s">
        <v>2327</v>
      </c>
      <c r="C755">
        <v>22839</v>
      </c>
      <c r="D755" s="107">
        <v>5223</v>
      </c>
      <c r="E755" s="107" t="s">
        <v>2328</v>
      </c>
      <c r="F755" s="107" t="s">
        <v>509</v>
      </c>
    </row>
    <row r="756" spans="1:6" x14ac:dyDescent="0.25">
      <c r="A756" s="140" t="s">
        <v>2230</v>
      </c>
      <c r="B756" s="140" t="s">
        <v>2330</v>
      </c>
      <c r="C756">
        <v>18089</v>
      </c>
      <c r="D756" s="107">
        <v>5641</v>
      </c>
      <c r="E756" s="107" t="s">
        <v>2330</v>
      </c>
      <c r="F756" s="107" t="s">
        <v>530</v>
      </c>
    </row>
    <row r="757" spans="1:6" x14ac:dyDescent="0.25">
      <c r="A757" s="140" t="s">
        <v>2231</v>
      </c>
      <c r="B757" s="140" t="s">
        <v>2332</v>
      </c>
      <c r="C757">
        <v>24029</v>
      </c>
      <c r="D757" s="107">
        <v>5308</v>
      </c>
      <c r="E757" s="107" t="s">
        <v>2333</v>
      </c>
      <c r="F757" s="107" t="s">
        <v>530</v>
      </c>
    </row>
    <row r="758" spans="1:6" x14ac:dyDescent="0.25">
      <c r="A758" s="140" t="s">
        <v>2234</v>
      </c>
      <c r="B758" s="140" t="s">
        <v>2335</v>
      </c>
      <c r="C758">
        <v>24038</v>
      </c>
      <c r="D758" s="107">
        <v>5308</v>
      </c>
      <c r="E758" s="107" t="s">
        <v>2336</v>
      </c>
      <c r="F758" s="107" t="s">
        <v>530</v>
      </c>
    </row>
    <row r="759" spans="1:6" x14ac:dyDescent="0.25">
      <c r="A759" s="140" t="s">
        <v>2237</v>
      </c>
      <c r="B759" s="140" t="s">
        <v>2338</v>
      </c>
      <c r="C759">
        <v>22020</v>
      </c>
      <c r="D759" s="107">
        <v>5556</v>
      </c>
      <c r="E759" s="107" t="s">
        <v>2338</v>
      </c>
      <c r="F759" s="107" t="s">
        <v>530</v>
      </c>
    </row>
    <row r="760" spans="1:6" x14ac:dyDescent="0.25">
      <c r="A760" s="140" t="s">
        <v>2239</v>
      </c>
      <c r="B760" s="140" t="s">
        <v>2341</v>
      </c>
      <c r="C760">
        <v>18144</v>
      </c>
      <c r="D760" s="107">
        <v>5607</v>
      </c>
      <c r="E760" s="107" t="s">
        <v>2341</v>
      </c>
      <c r="F760" s="107" t="s">
        <v>530</v>
      </c>
    </row>
    <row r="761" spans="1:6" x14ac:dyDescent="0.25">
      <c r="A761" s="140" t="s">
        <v>2241</v>
      </c>
      <c r="B761" s="140" t="s">
        <v>2343</v>
      </c>
      <c r="C761">
        <v>22018</v>
      </c>
      <c r="D761" s="107">
        <v>5577</v>
      </c>
      <c r="E761" s="107" t="s">
        <v>2343</v>
      </c>
      <c r="F761" s="107" t="s">
        <v>530</v>
      </c>
    </row>
    <row r="762" spans="1:6" x14ac:dyDescent="0.25">
      <c r="A762" s="140" t="s">
        <v>2243</v>
      </c>
      <c r="B762" s="140" t="s">
        <v>1355</v>
      </c>
      <c r="C762">
        <v>18090</v>
      </c>
      <c r="D762" s="107">
        <v>5650</v>
      </c>
      <c r="E762" s="107" t="s">
        <v>1355</v>
      </c>
      <c r="F762" s="107" t="s">
        <v>530</v>
      </c>
    </row>
    <row r="763" spans="1:6" x14ac:dyDescent="0.25">
      <c r="A763" s="140" t="s">
        <v>2245</v>
      </c>
      <c r="B763" s="140" t="s">
        <v>2346</v>
      </c>
      <c r="C763">
        <v>23908</v>
      </c>
      <c r="D763" s="107">
        <v>5064</v>
      </c>
      <c r="E763" s="107" t="s">
        <v>2347</v>
      </c>
      <c r="F763" s="107" t="s">
        <v>530</v>
      </c>
    </row>
    <row r="764" spans="1:6" x14ac:dyDescent="0.25">
      <c r="A764" s="140" t="s">
        <v>2248</v>
      </c>
      <c r="B764" s="140" t="s">
        <v>2350</v>
      </c>
      <c r="C764">
        <v>21054</v>
      </c>
      <c r="D764" s="107">
        <v>5452</v>
      </c>
      <c r="E764" s="107" t="s">
        <v>2350</v>
      </c>
      <c r="F764" s="107" t="s">
        <v>530</v>
      </c>
    </row>
    <row r="765" spans="1:6" x14ac:dyDescent="0.25">
      <c r="A765" s="140" t="s">
        <v>2250</v>
      </c>
      <c r="B765" s="140" t="s">
        <v>2352</v>
      </c>
      <c r="C765">
        <v>22058</v>
      </c>
      <c r="D765" s="107">
        <v>5572</v>
      </c>
      <c r="E765" s="107" t="s">
        <v>2352</v>
      </c>
      <c r="F765" s="107" t="s">
        <v>530</v>
      </c>
    </row>
    <row r="766" spans="1:6" x14ac:dyDescent="0.25">
      <c r="A766" s="140" t="s">
        <v>2253</v>
      </c>
      <c r="B766" s="140" t="s">
        <v>2354</v>
      </c>
      <c r="C766">
        <v>24572</v>
      </c>
      <c r="D766" s="107">
        <v>5259</v>
      </c>
      <c r="E766" s="107" t="s">
        <v>2355</v>
      </c>
      <c r="F766" s="107" t="s">
        <v>530</v>
      </c>
    </row>
    <row r="767" spans="1:6" x14ac:dyDescent="0.25">
      <c r="A767" s="140" t="s">
        <v>2256</v>
      </c>
      <c r="B767" s="140" t="s">
        <v>2357</v>
      </c>
      <c r="C767">
        <v>18113</v>
      </c>
      <c r="D767" s="107">
        <v>5603</v>
      </c>
      <c r="E767" s="107" t="s">
        <v>2357</v>
      </c>
      <c r="F767" s="107" t="s">
        <v>530</v>
      </c>
    </row>
    <row r="768" spans="1:6" x14ac:dyDescent="0.25">
      <c r="A768" s="140" t="s">
        <v>2258</v>
      </c>
      <c r="B768" s="140" t="s">
        <v>2360</v>
      </c>
      <c r="C768">
        <v>18006</v>
      </c>
      <c r="D768" s="107">
        <v>5600</v>
      </c>
      <c r="E768" s="107" t="s">
        <v>768</v>
      </c>
      <c r="F768" s="107" t="s">
        <v>530</v>
      </c>
    </row>
    <row r="769" spans="1:6" x14ac:dyDescent="0.25">
      <c r="A769" s="140" t="s">
        <v>2260</v>
      </c>
      <c r="B769" s="140" t="s">
        <v>2362</v>
      </c>
      <c r="C769">
        <v>18117</v>
      </c>
      <c r="D769" s="107">
        <v>5600</v>
      </c>
      <c r="E769" s="107" t="s">
        <v>768</v>
      </c>
      <c r="F769" s="107" t="s">
        <v>530</v>
      </c>
    </row>
    <row r="770" spans="1:6" x14ac:dyDescent="0.25">
      <c r="A770" s="140" t="s">
        <v>2262</v>
      </c>
      <c r="B770" s="140" t="s">
        <v>2364</v>
      </c>
      <c r="C770">
        <v>18221</v>
      </c>
      <c r="D770" s="107">
        <v>5600</v>
      </c>
      <c r="E770" s="107" t="s">
        <v>768</v>
      </c>
      <c r="F770" s="107" t="s">
        <v>530</v>
      </c>
    </row>
    <row r="771" spans="1:6" x14ac:dyDescent="0.25">
      <c r="A771" s="140" t="s">
        <v>2265</v>
      </c>
      <c r="B771" s="140" t="s">
        <v>2366</v>
      </c>
      <c r="C771">
        <v>18058</v>
      </c>
      <c r="D771" s="107">
        <v>5600</v>
      </c>
      <c r="E771" s="107" t="s">
        <v>768</v>
      </c>
      <c r="F771" s="107" t="s">
        <v>530</v>
      </c>
    </row>
    <row r="772" spans="1:6" x14ac:dyDescent="0.25">
      <c r="A772" s="140" t="s">
        <v>2267</v>
      </c>
      <c r="B772" s="140" t="s">
        <v>2368</v>
      </c>
      <c r="C772">
        <v>18120</v>
      </c>
      <c r="D772" s="107">
        <v>5600</v>
      </c>
      <c r="E772" s="107" t="s">
        <v>2369</v>
      </c>
      <c r="F772" s="107" t="s">
        <v>530</v>
      </c>
    </row>
    <row r="773" spans="1:6" x14ac:dyDescent="0.25">
      <c r="A773" s="140" t="s">
        <v>2268</v>
      </c>
      <c r="B773" s="140" t="s">
        <v>2372</v>
      </c>
      <c r="C773">
        <v>21055</v>
      </c>
      <c r="D773" s="107">
        <v>5420</v>
      </c>
      <c r="E773" s="107" t="s">
        <v>2372</v>
      </c>
      <c r="F773" s="107" t="s">
        <v>530</v>
      </c>
    </row>
    <row r="774" spans="1:6" x14ac:dyDescent="0.25">
      <c r="A774" s="140" t="s">
        <v>2270</v>
      </c>
      <c r="B774" s="140" t="s">
        <v>2374</v>
      </c>
      <c r="C774">
        <v>21120</v>
      </c>
      <c r="D774" s="107">
        <v>5420</v>
      </c>
      <c r="E774" s="107" t="s">
        <v>2375</v>
      </c>
      <c r="F774" s="107" t="s">
        <v>530</v>
      </c>
    </row>
    <row r="775" spans="1:6" x14ac:dyDescent="0.25">
      <c r="A775" s="140" t="s">
        <v>2272</v>
      </c>
      <c r="B775" s="140" t="s">
        <v>2377</v>
      </c>
      <c r="C775">
        <v>22048</v>
      </c>
      <c r="D775" s="107">
        <v>5571</v>
      </c>
      <c r="E775" s="107" t="s">
        <v>2378</v>
      </c>
      <c r="F775" s="107" t="s">
        <v>530</v>
      </c>
    </row>
    <row r="776" spans="1:6" x14ac:dyDescent="0.25">
      <c r="A776" s="140" t="s">
        <v>2274</v>
      </c>
      <c r="B776" s="140" t="s">
        <v>2380</v>
      </c>
      <c r="C776">
        <v>25539</v>
      </c>
      <c r="D776" s="107">
        <v>5301</v>
      </c>
      <c r="E776" s="107" t="s">
        <v>1350</v>
      </c>
      <c r="F776" s="107" t="s">
        <v>509</v>
      </c>
    </row>
    <row r="777" spans="1:6" x14ac:dyDescent="0.25">
      <c r="A777" s="140" t="s">
        <v>2276</v>
      </c>
      <c r="B777" s="140" t="s">
        <v>2384</v>
      </c>
      <c r="C777">
        <v>26107</v>
      </c>
      <c r="D777" s="107">
        <v>5267</v>
      </c>
      <c r="E777" s="107" t="s">
        <v>2382</v>
      </c>
      <c r="F777" s="107" t="s">
        <v>530</v>
      </c>
    </row>
    <row r="778" spans="1:6" x14ac:dyDescent="0.25">
      <c r="A778" s="140" t="s">
        <v>2278</v>
      </c>
      <c r="B778" s="140" t="s">
        <v>2386</v>
      </c>
      <c r="C778">
        <v>26088</v>
      </c>
      <c r="D778" s="107">
        <v>5267</v>
      </c>
      <c r="E778" s="107" t="s">
        <v>2382</v>
      </c>
      <c r="F778" s="107" t="s">
        <v>530</v>
      </c>
    </row>
    <row r="779" spans="1:6" x14ac:dyDescent="0.25">
      <c r="A779" s="140" t="s">
        <v>2279</v>
      </c>
      <c r="B779" s="140" t="s">
        <v>2388</v>
      </c>
      <c r="C779">
        <v>23752</v>
      </c>
      <c r="D779" s="107">
        <v>5351</v>
      </c>
      <c r="E779" s="107" t="s">
        <v>2388</v>
      </c>
      <c r="F779" s="107" t="s">
        <v>530</v>
      </c>
    </row>
    <row r="780" spans="1:6" x14ac:dyDescent="0.25">
      <c r="A780" s="140" t="s">
        <v>2280</v>
      </c>
      <c r="B780" s="140" t="s">
        <v>2390</v>
      </c>
      <c r="C780">
        <v>23756</v>
      </c>
      <c r="D780" s="107">
        <v>5351</v>
      </c>
      <c r="E780" s="107" t="s">
        <v>2388</v>
      </c>
      <c r="F780" s="107" t="s">
        <v>530</v>
      </c>
    </row>
    <row r="781" spans="1:6" x14ac:dyDescent="0.25">
      <c r="A781" s="140" t="s">
        <v>2283</v>
      </c>
      <c r="B781" s="140" t="s">
        <v>2392</v>
      </c>
      <c r="C781">
        <v>23820</v>
      </c>
      <c r="D781" s="107">
        <v>5351</v>
      </c>
      <c r="E781" s="107" t="s">
        <v>2388</v>
      </c>
      <c r="F781" s="107" t="s">
        <v>530</v>
      </c>
    </row>
    <row r="782" spans="1:6" x14ac:dyDescent="0.25">
      <c r="A782" s="140" t="s">
        <v>2285</v>
      </c>
      <c r="B782" s="140" t="s">
        <v>2394</v>
      </c>
      <c r="C782">
        <v>19122</v>
      </c>
      <c r="D782" s="107">
        <v>5433</v>
      </c>
      <c r="E782" s="107" t="s">
        <v>2395</v>
      </c>
      <c r="F782" s="107" t="s">
        <v>530</v>
      </c>
    </row>
    <row r="783" spans="1:6" x14ac:dyDescent="0.25">
      <c r="A783" s="140" t="s">
        <v>2287</v>
      </c>
      <c r="B783" s="140" t="s">
        <v>2397</v>
      </c>
      <c r="C783">
        <v>23753</v>
      </c>
      <c r="D783" s="107">
        <v>5172</v>
      </c>
      <c r="E783" s="107" t="s">
        <v>2397</v>
      </c>
      <c r="F783" s="107" t="s">
        <v>530</v>
      </c>
    </row>
    <row r="784" spans="1:6" x14ac:dyDescent="0.25">
      <c r="A784" s="140" t="s">
        <v>2289</v>
      </c>
      <c r="B784" s="140" t="s">
        <v>2399</v>
      </c>
      <c r="C784">
        <v>23857</v>
      </c>
      <c r="D784" s="107">
        <v>5172</v>
      </c>
      <c r="E784" s="107" t="s">
        <v>2400</v>
      </c>
      <c r="F784" s="107" t="s">
        <v>530</v>
      </c>
    </row>
    <row r="785" spans="1:6" x14ac:dyDescent="0.25">
      <c r="A785" s="140" t="s">
        <v>2291</v>
      </c>
      <c r="B785" s="140" t="s">
        <v>580</v>
      </c>
      <c r="C785">
        <v>19048</v>
      </c>
      <c r="D785" s="107">
        <v>5485</v>
      </c>
      <c r="E785" s="107" t="s">
        <v>580</v>
      </c>
      <c r="F785" s="107" t="s">
        <v>530</v>
      </c>
    </row>
    <row r="786" spans="1:6" x14ac:dyDescent="0.25">
      <c r="A786" s="140" t="s">
        <v>2294</v>
      </c>
      <c r="B786" s="140" t="s">
        <v>2401</v>
      </c>
      <c r="C786">
        <v>19103</v>
      </c>
      <c r="D786" s="107">
        <v>5485</v>
      </c>
      <c r="E786" s="107" t="s">
        <v>580</v>
      </c>
      <c r="F786" s="107" t="s">
        <v>530</v>
      </c>
    </row>
    <row r="787" spans="1:6" x14ac:dyDescent="0.25">
      <c r="A787" s="140" t="s">
        <v>2296</v>
      </c>
      <c r="B787" s="140" t="s">
        <v>2402</v>
      </c>
      <c r="C787">
        <v>19111</v>
      </c>
      <c r="D787" s="107">
        <v>5730</v>
      </c>
      <c r="E787" s="107" t="s">
        <v>2403</v>
      </c>
      <c r="F787" s="107" t="s">
        <v>509</v>
      </c>
    </row>
    <row r="788" spans="1:6" x14ac:dyDescent="0.25">
      <c r="A788" s="140" t="s">
        <v>2297</v>
      </c>
      <c r="B788" s="140" t="s">
        <v>2404</v>
      </c>
      <c r="C788">
        <v>19107</v>
      </c>
      <c r="D788" s="107">
        <v>5730</v>
      </c>
      <c r="E788" s="107" t="s">
        <v>915</v>
      </c>
      <c r="F788" s="107" t="s">
        <v>530</v>
      </c>
    </row>
    <row r="789" spans="1:6" x14ac:dyDescent="0.25">
      <c r="A789" s="140" t="s">
        <v>2299</v>
      </c>
      <c r="B789" s="140" t="s">
        <v>2405</v>
      </c>
      <c r="C789">
        <v>19070</v>
      </c>
      <c r="D789" s="107">
        <v>5730</v>
      </c>
      <c r="E789" s="107" t="s">
        <v>915</v>
      </c>
      <c r="F789" s="107" t="s">
        <v>530</v>
      </c>
    </row>
    <row r="790" spans="1:6" x14ac:dyDescent="0.25">
      <c r="A790" s="140" t="s">
        <v>2301</v>
      </c>
      <c r="B790" s="140" t="s">
        <v>2406</v>
      </c>
      <c r="C790">
        <v>19052</v>
      </c>
      <c r="D790" s="107">
        <v>5481</v>
      </c>
      <c r="E790" s="107" t="s">
        <v>2406</v>
      </c>
      <c r="F790" s="107" t="s">
        <v>530</v>
      </c>
    </row>
    <row r="791" spans="1:6" x14ac:dyDescent="0.25">
      <c r="A791" s="140" t="s">
        <v>2302</v>
      </c>
      <c r="B791" s="140" t="s">
        <v>2407</v>
      </c>
      <c r="C791">
        <v>19053</v>
      </c>
      <c r="D791" s="107">
        <v>5481</v>
      </c>
      <c r="E791" s="107" t="s">
        <v>2406</v>
      </c>
      <c r="F791" s="107" t="s">
        <v>530</v>
      </c>
    </row>
    <row r="792" spans="1:6" x14ac:dyDescent="0.25">
      <c r="A792" s="140" t="s">
        <v>2303</v>
      </c>
      <c r="B792" s="140" t="s">
        <v>2408</v>
      </c>
      <c r="C792">
        <v>16062</v>
      </c>
      <c r="D792" s="107">
        <v>5720</v>
      </c>
      <c r="E792" s="107" t="s">
        <v>2409</v>
      </c>
      <c r="F792" s="107" t="s">
        <v>509</v>
      </c>
    </row>
    <row r="793" spans="1:6" x14ac:dyDescent="0.25">
      <c r="A793" s="140" t="s">
        <v>2306</v>
      </c>
      <c r="B793" s="140" t="s">
        <v>2410</v>
      </c>
      <c r="C793">
        <v>25518</v>
      </c>
      <c r="D793" s="107">
        <v>5267</v>
      </c>
      <c r="E793" s="107" t="s">
        <v>2411</v>
      </c>
      <c r="F793" s="107" t="s">
        <v>530</v>
      </c>
    </row>
    <row r="794" spans="1:6" x14ac:dyDescent="0.25">
      <c r="A794" s="140" t="s">
        <v>2308</v>
      </c>
      <c r="B794" s="140" t="s">
        <v>2412</v>
      </c>
      <c r="C794">
        <v>18094</v>
      </c>
      <c r="D794" s="107">
        <v>5661</v>
      </c>
      <c r="E794" s="107" t="s">
        <v>2412</v>
      </c>
      <c r="F794" s="107" t="s">
        <v>509</v>
      </c>
    </row>
    <row r="795" spans="1:6" x14ac:dyDescent="0.25">
      <c r="A795" s="140" t="s">
        <v>2310</v>
      </c>
      <c r="B795" s="140" t="s">
        <v>2413</v>
      </c>
      <c r="C795">
        <v>18197</v>
      </c>
      <c r="D795" s="107">
        <v>5661</v>
      </c>
      <c r="E795" s="107" t="s">
        <v>2414</v>
      </c>
      <c r="F795" s="107" t="s">
        <v>509</v>
      </c>
    </row>
    <row r="796" spans="1:6" x14ac:dyDescent="0.25">
      <c r="A796" s="140" t="s">
        <v>2312</v>
      </c>
      <c r="B796" s="140" t="s">
        <v>2415</v>
      </c>
      <c r="C796">
        <v>18166</v>
      </c>
      <c r="D796" s="107">
        <v>5680</v>
      </c>
      <c r="E796" s="107" t="s">
        <v>2416</v>
      </c>
      <c r="F796" s="107" t="s">
        <v>509</v>
      </c>
    </row>
    <row r="797" spans="1:6" x14ac:dyDescent="0.25">
      <c r="A797" s="140" t="s">
        <v>2314</v>
      </c>
      <c r="B797" s="140" t="s">
        <v>2417</v>
      </c>
      <c r="C797">
        <v>25519</v>
      </c>
      <c r="D797" s="107">
        <v>5269</v>
      </c>
      <c r="E797" s="107" t="s">
        <v>2417</v>
      </c>
      <c r="F797" s="107" t="s">
        <v>530</v>
      </c>
    </row>
    <row r="798" spans="1:6" x14ac:dyDescent="0.25">
      <c r="A798" s="140" t="s">
        <v>2317</v>
      </c>
      <c r="B798" s="140" t="s">
        <v>2418</v>
      </c>
      <c r="C798">
        <v>25561</v>
      </c>
      <c r="D798" s="107">
        <v>5269</v>
      </c>
      <c r="E798" s="107" t="s">
        <v>2419</v>
      </c>
      <c r="F798" s="107" t="s">
        <v>530</v>
      </c>
    </row>
    <row r="799" spans="1:6" x14ac:dyDescent="0.25">
      <c r="A799" s="140" t="s">
        <v>2320</v>
      </c>
      <c r="B799" s="140" t="s">
        <v>2420</v>
      </c>
      <c r="C799">
        <v>23829</v>
      </c>
      <c r="D799" s="107">
        <v>5244</v>
      </c>
      <c r="E799" s="107" t="s">
        <v>2420</v>
      </c>
      <c r="F799" s="107" t="s">
        <v>530</v>
      </c>
    </row>
    <row r="800" spans="1:6" x14ac:dyDescent="0.25">
      <c r="A800" s="140" t="s">
        <v>2323</v>
      </c>
      <c r="B800" s="140" t="s">
        <v>2421</v>
      </c>
      <c r="C800">
        <v>24583</v>
      </c>
      <c r="D800" s="107">
        <v>5244</v>
      </c>
      <c r="E800" s="107" t="s">
        <v>2420</v>
      </c>
      <c r="F800" s="107" t="s">
        <v>530</v>
      </c>
    </row>
    <row r="801" spans="1:6" x14ac:dyDescent="0.25">
      <c r="A801" s="140" t="s">
        <v>2326</v>
      </c>
      <c r="B801" s="140" t="s">
        <v>2422</v>
      </c>
      <c r="C801">
        <v>23920</v>
      </c>
      <c r="D801" s="107">
        <v>5244</v>
      </c>
      <c r="E801" s="107" t="s">
        <v>2420</v>
      </c>
      <c r="F801" s="107" t="s">
        <v>530</v>
      </c>
    </row>
    <row r="802" spans="1:6" x14ac:dyDescent="0.25">
      <c r="A802" s="140" t="s">
        <v>2329</v>
      </c>
      <c r="B802" s="140" t="s">
        <v>2423</v>
      </c>
      <c r="C802">
        <v>20025</v>
      </c>
      <c r="D802" s="107">
        <v>5417</v>
      </c>
      <c r="E802" s="107" t="s">
        <v>2424</v>
      </c>
      <c r="F802" s="107" t="s">
        <v>530</v>
      </c>
    </row>
    <row r="803" spans="1:6" x14ac:dyDescent="0.25">
      <c r="A803" s="140" t="s">
        <v>2331</v>
      </c>
      <c r="B803" s="140" t="s">
        <v>2425</v>
      </c>
      <c r="C803">
        <v>16000</v>
      </c>
      <c r="D803" s="107">
        <v>5720</v>
      </c>
      <c r="E803" s="107" t="s">
        <v>1949</v>
      </c>
      <c r="F803" s="107" t="s">
        <v>530</v>
      </c>
    </row>
    <row r="804" spans="1:6" x14ac:dyDescent="0.25">
      <c r="A804" s="140" t="s">
        <v>2334</v>
      </c>
      <c r="B804" s="140" t="s">
        <v>2426</v>
      </c>
      <c r="C804">
        <v>16025</v>
      </c>
      <c r="D804" s="107">
        <v>5720</v>
      </c>
      <c r="E804" s="107" t="s">
        <v>2427</v>
      </c>
      <c r="F804" s="107" t="s">
        <v>509</v>
      </c>
    </row>
    <row r="805" spans="1:6" x14ac:dyDescent="0.25">
      <c r="A805" s="140" t="s">
        <v>2337</v>
      </c>
      <c r="B805" s="140" t="s">
        <v>2428</v>
      </c>
      <c r="C805">
        <v>16033</v>
      </c>
      <c r="D805" s="107">
        <v>5720</v>
      </c>
      <c r="E805" s="107" t="s">
        <v>2429</v>
      </c>
      <c r="F805" s="107" t="s">
        <v>530</v>
      </c>
    </row>
    <row r="806" spans="1:6" x14ac:dyDescent="0.25">
      <c r="A806" s="140" t="s">
        <v>2339</v>
      </c>
      <c r="B806" s="140" t="s">
        <v>2430</v>
      </c>
      <c r="C806">
        <v>16036</v>
      </c>
      <c r="D806" s="107">
        <v>5720</v>
      </c>
      <c r="E806" s="107" t="s">
        <v>2431</v>
      </c>
      <c r="F806" s="107" t="s">
        <v>530</v>
      </c>
    </row>
    <row r="807" spans="1:6" x14ac:dyDescent="0.25">
      <c r="A807" s="140" t="s">
        <v>2340</v>
      </c>
      <c r="B807" s="140" t="s">
        <v>2432</v>
      </c>
      <c r="C807">
        <v>16043</v>
      </c>
      <c r="D807" s="107">
        <v>5720</v>
      </c>
      <c r="E807" s="107" t="s">
        <v>2433</v>
      </c>
      <c r="F807" s="107" t="s">
        <v>530</v>
      </c>
    </row>
    <row r="808" spans="1:6" x14ac:dyDescent="0.25">
      <c r="A808" s="140" t="s">
        <v>2342</v>
      </c>
      <c r="B808" s="140" t="s">
        <v>2434</v>
      </c>
      <c r="C808">
        <v>16001</v>
      </c>
      <c r="D808" s="107">
        <v>5710</v>
      </c>
      <c r="E808" s="107" t="s">
        <v>2435</v>
      </c>
      <c r="F808" s="107" t="s">
        <v>530</v>
      </c>
    </row>
    <row r="809" spans="1:6" x14ac:dyDescent="0.25">
      <c r="A809" s="140" t="s">
        <v>2344</v>
      </c>
      <c r="B809" s="140" t="s">
        <v>2436</v>
      </c>
      <c r="C809">
        <v>16105</v>
      </c>
      <c r="D809" s="107">
        <v>5710</v>
      </c>
      <c r="E809" s="107" t="s">
        <v>943</v>
      </c>
      <c r="F809" s="107" t="s">
        <v>509</v>
      </c>
    </row>
    <row r="810" spans="1:6" x14ac:dyDescent="0.25">
      <c r="A810" s="140" t="s">
        <v>2345</v>
      </c>
      <c r="B810" s="140" t="s">
        <v>2437</v>
      </c>
      <c r="C810">
        <v>21138</v>
      </c>
      <c r="D810" s="107">
        <v>5381</v>
      </c>
      <c r="E810" s="107" t="s">
        <v>2438</v>
      </c>
      <c r="F810" s="107" t="s">
        <v>530</v>
      </c>
    </row>
    <row r="811" spans="1:6" x14ac:dyDescent="0.25">
      <c r="A811" s="140" t="s">
        <v>2348</v>
      </c>
      <c r="B811" s="140" t="s">
        <v>2439</v>
      </c>
      <c r="C811">
        <v>26075</v>
      </c>
      <c r="D811" s="107">
        <v>5271</v>
      </c>
      <c r="E811" s="107" t="s">
        <v>2440</v>
      </c>
      <c r="F811" s="107" t="s">
        <v>530</v>
      </c>
    </row>
    <row r="812" spans="1:6" x14ac:dyDescent="0.25">
      <c r="A812" s="140" t="s">
        <v>2349</v>
      </c>
      <c r="B812" s="140" t="s">
        <v>1705</v>
      </c>
      <c r="C812">
        <v>18095</v>
      </c>
      <c r="D812" s="107">
        <v>5652</v>
      </c>
      <c r="E812" s="107" t="s">
        <v>1705</v>
      </c>
      <c r="F812" s="107" t="s">
        <v>530</v>
      </c>
    </row>
    <row r="813" spans="1:6" x14ac:dyDescent="0.25">
      <c r="A813" s="140" t="s">
        <v>2351</v>
      </c>
      <c r="B813" s="140" t="s">
        <v>2441</v>
      </c>
      <c r="C813">
        <v>18167</v>
      </c>
      <c r="D813" s="107">
        <v>5653</v>
      </c>
      <c r="E813" s="107" t="s">
        <v>1705</v>
      </c>
      <c r="F813" s="107" t="s">
        <v>530</v>
      </c>
    </row>
    <row r="814" spans="1:6" x14ac:dyDescent="0.25">
      <c r="A814" s="140" t="s">
        <v>2353</v>
      </c>
      <c r="B814" s="140" t="s">
        <v>2442</v>
      </c>
      <c r="C814">
        <v>18083</v>
      </c>
      <c r="D814" s="107">
        <v>5653</v>
      </c>
      <c r="E814" s="107" t="s">
        <v>1705</v>
      </c>
      <c r="F814" s="107" t="s">
        <v>530</v>
      </c>
    </row>
    <row r="815" spans="1:6" x14ac:dyDescent="0.25">
      <c r="A815" s="140" t="s">
        <v>2356</v>
      </c>
      <c r="B815" s="140" t="s">
        <v>2443</v>
      </c>
      <c r="C815">
        <v>21057</v>
      </c>
      <c r="D815" s="107">
        <v>5470</v>
      </c>
      <c r="E815" s="107" t="s">
        <v>2443</v>
      </c>
      <c r="F815" s="107" t="s">
        <v>530</v>
      </c>
    </row>
    <row r="816" spans="1:6" x14ac:dyDescent="0.25">
      <c r="A816" s="140" t="s">
        <v>2358</v>
      </c>
      <c r="B816" s="140" t="s">
        <v>2444</v>
      </c>
      <c r="C816">
        <v>18161</v>
      </c>
      <c r="D816" s="107">
        <v>5690</v>
      </c>
      <c r="E816" s="107" t="s">
        <v>2445</v>
      </c>
      <c r="F816" s="107" t="s">
        <v>509</v>
      </c>
    </row>
    <row r="817" spans="1:6" x14ac:dyDescent="0.25">
      <c r="A817" s="140" t="s">
        <v>2359</v>
      </c>
      <c r="B817" s="140" t="s">
        <v>2446</v>
      </c>
      <c r="C817">
        <v>18104</v>
      </c>
      <c r="D817" s="107">
        <v>5605</v>
      </c>
      <c r="E817" s="107" t="s">
        <v>2447</v>
      </c>
      <c r="F817" s="107" t="s">
        <v>530</v>
      </c>
    </row>
    <row r="818" spans="1:6" x14ac:dyDescent="0.25">
      <c r="A818" s="140" t="s">
        <v>2361</v>
      </c>
      <c r="B818" s="140" t="s">
        <v>2448</v>
      </c>
      <c r="C818">
        <v>18098</v>
      </c>
      <c r="D818" s="107">
        <v>5653</v>
      </c>
      <c r="E818" s="107" t="s">
        <v>2448</v>
      </c>
      <c r="F818" s="107" t="s">
        <v>530</v>
      </c>
    </row>
    <row r="819" spans="1:6" x14ac:dyDescent="0.25">
      <c r="A819" s="140" t="s">
        <v>2363</v>
      </c>
      <c r="B819" s="140" t="s">
        <v>1807</v>
      </c>
      <c r="C819">
        <v>23754</v>
      </c>
      <c r="D819" s="107">
        <v>5203</v>
      </c>
      <c r="E819" s="107" t="s">
        <v>1807</v>
      </c>
      <c r="F819" s="107" t="s">
        <v>530</v>
      </c>
    </row>
    <row r="820" spans="1:6" x14ac:dyDescent="0.25">
      <c r="A820" s="140" t="s">
        <v>2365</v>
      </c>
      <c r="B820" s="140" t="s">
        <v>2449</v>
      </c>
      <c r="C820">
        <v>16055</v>
      </c>
      <c r="D820" s="107">
        <v>5710</v>
      </c>
      <c r="E820" s="107" t="s">
        <v>2449</v>
      </c>
      <c r="F820" s="107" t="s">
        <v>509</v>
      </c>
    </row>
    <row r="821" spans="1:6" x14ac:dyDescent="0.25">
      <c r="A821" s="140" t="s">
        <v>2367</v>
      </c>
      <c r="B821" s="140" t="s">
        <v>2450</v>
      </c>
      <c r="C821">
        <v>20059</v>
      </c>
      <c r="D821" s="107">
        <v>5440</v>
      </c>
      <c r="E821" s="107" t="s">
        <v>2450</v>
      </c>
      <c r="F821" s="107" t="s">
        <v>509</v>
      </c>
    </row>
    <row r="822" spans="1:6" x14ac:dyDescent="0.25">
      <c r="A822" s="140" t="s">
        <v>2370</v>
      </c>
      <c r="B822" s="140" t="s">
        <v>2451</v>
      </c>
      <c r="C822">
        <v>18005</v>
      </c>
      <c r="D822" s="107">
        <v>5632</v>
      </c>
      <c r="E822" s="107" t="s">
        <v>2452</v>
      </c>
      <c r="F822" s="107" t="s">
        <v>509</v>
      </c>
    </row>
    <row r="823" spans="1:6" x14ac:dyDescent="0.25">
      <c r="A823" s="140" t="s">
        <v>2371</v>
      </c>
      <c r="B823" s="140" t="s">
        <v>2453</v>
      </c>
      <c r="C823">
        <v>18007</v>
      </c>
      <c r="D823" s="107">
        <v>5607</v>
      </c>
      <c r="E823" s="107" t="s">
        <v>2454</v>
      </c>
      <c r="F823" s="107" t="s">
        <v>530</v>
      </c>
    </row>
    <row r="824" spans="1:6" x14ac:dyDescent="0.25">
      <c r="A824" s="140" t="s">
        <v>2373</v>
      </c>
      <c r="B824" s="140" t="s">
        <v>2455</v>
      </c>
      <c r="C824">
        <v>18099</v>
      </c>
      <c r="D824" s="107">
        <v>5632</v>
      </c>
      <c r="E824" s="107" t="s">
        <v>2455</v>
      </c>
      <c r="F824" s="107" t="s">
        <v>530</v>
      </c>
    </row>
    <row r="825" spans="1:6" x14ac:dyDescent="0.25">
      <c r="A825" s="140" t="s">
        <v>2376</v>
      </c>
      <c r="B825" s="140" t="s">
        <v>2456</v>
      </c>
      <c r="C825">
        <v>18222</v>
      </c>
      <c r="D825" s="107">
        <v>5710</v>
      </c>
      <c r="E825" s="107" t="s">
        <v>2457</v>
      </c>
      <c r="F825" s="107" t="s">
        <v>509</v>
      </c>
    </row>
    <row r="826" spans="1:6" x14ac:dyDescent="0.25">
      <c r="A826" s="140" t="s">
        <v>2379</v>
      </c>
      <c r="B826" s="140" t="s">
        <v>2458</v>
      </c>
      <c r="C826">
        <v>19062</v>
      </c>
      <c r="D826" s="107">
        <v>5431</v>
      </c>
      <c r="E826" s="107" t="s">
        <v>2458</v>
      </c>
      <c r="F826" s="107" t="s">
        <v>530</v>
      </c>
    </row>
    <row r="827" spans="1:6" x14ac:dyDescent="0.25">
      <c r="A827" s="140" t="s">
        <v>2381</v>
      </c>
      <c r="B827" s="140" t="s">
        <v>2459</v>
      </c>
      <c r="C827">
        <v>22023</v>
      </c>
      <c r="D827" s="107">
        <v>5576</v>
      </c>
      <c r="E827" s="107" t="s">
        <v>2459</v>
      </c>
      <c r="F827" s="107" t="s">
        <v>530</v>
      </c>
    </row>
    <row r="828" spans="1:6" x14ac:dyDescent="0.25">
      <c r="A828" s="140" t="s">
        <v>2383</v>
      </c>
      <c r="B828" s="140" t="s">
        <v>2460</v>
      </c>
      <c r="C828">
        <v>16056</v>
      </c>
      <c r="D828" s="107">
        <v>5710</v>
      </c>
      <c r="E828" s="107" t="s">
        <v>2460</v>
      </c>
      <c r="F828" s="107" t="s">
        <v>530</v>
      </c>
    </row>
    <row r="829" spans="1:6" x14ac:dyDescent="0.25">
      <c r="A829" s="140" t="s">
        <v>2385</v>
      </c>
      <c r="B829" s="140" t="s">
        <v>2461</v>
      </c>
      <c r="C829">
        <v>23897</v>
      </c>
      <c r="D829" s="107">
        <v>5172</v>
      </c>
      <c r="E829" s="107" t="s">
        <v>2462</v>
      </c>
      <c r="F829" s="107" t="s">
        <v>530</v>
      </c>
    </row>
    <row r="830" spans="1:6" x14ac:dyDescent="0.25">
      <c r="A830" s="140" t="s">
        <v>2387</v>
      </c>
      <c r="B830" s="140" t="s">
        <v>2463</v>
      </c>
      <c r="C830">
        <v>20051</v>
      </c>
      <c r="D830" s="107">
        <v>5440</v>
      </c>
      <c r="E830" s="107" t="s">
        <v>2464</v>
      </c>
      <c r="F830" s="107" t="s">
        <v>509</v>
      </c>
    </row>
    <row r="831" spans="1:6" x14ac:dyDescent="0.25">
      <c r="A831" s="140" t="s">
        <v>2389</v>
      </c>
      <c r="B831" s="140" t="s">
        <v>2465</v>
      </c>
      <c r="C831">
        <v>20020</v>
      </c>
      <c r="D831" s="107">
        <v>5440</v>
      </c>
      <c r="E831" s="107" t="s">
        <v>2466</v>
      </c>
      <c r="F831" s="107" t="s">
        <v>509</v>
      </c>
    </row>
    <row r="832" spans="1:6" x14ac:dyDescent="0.25">
      <c r="A832" s="140" t="s">
        <v>2391</v>
      </c>
      <c r="B832" s="140" t="s">
        <v>2467</v>
      </c>
      <c r="C832">
        <v>20021</v>
      </c>
      <c r="D832" s="107">
        <v>5440</v>
      </c>
      <c r="E832" s="107" t="s">
        <v>2468</v>
      </c>
      <c r="F832" s="107" t="s">
        <v>509</v>
      </c>
    </row>
    <row r="833" spans="1:6" x14ac:dyDescent="0.25">
      <c r="A833" s="140" t="s">
        <v>2393</v>
      </c>
      <c r="B833" s="140" t="s">
        <v>2469</v>
      </c>
      <c r="C833">
        <v>20061</v>
      </c>
      <c r="D833" s="107">
        <v>5440</v>
      </c>
      <c r="E833" s="107" t="s">
        <v>2466</v>
      </c>
      <c r="F833" s="107" t="s">
        <v>509</v>
      </c>
    </row>
    <row r="834" spans="1:6" x14ac:dyDescent="0.25">
      <c r="A834" s="140" t="s">
        <v>2396</v>
      </c>
      <c r="B834" s="140" t="s">
        <v>2470</v>
      </c>
      <c r="C834">
        <v>20024</v>
      </c>
      <c r="D834" s="107">
        <v>5440</v>
      </c>
      <c r="E834" s="107" t="s">
        <v>2471</v>
      </c>
      <c r="F834" s="107" t="s">
        <v>509</v>
      </c>
    </row>
    <row r="835" spans="1:6" x14ac:dyDescent="0.25">
      <c r="A835" s="140" t="s">
        <v>2398</v>
      </c>
      <c r="B835" s="140" t="s">
        <v>2472</v>
      </c>
      <c r="C835">
        <v>20062</v>
      </c>
      <c r="D835" s="107">
        <v>5440</v>
      </c>
      <c r="E835" s="107" t="s">
        <v>2466</v>
      </c>
      <c r="F835" s="107" t="s">
        <v>509</v>
      </c>
    </row>
  </sheetData>
  <pageMargins left="0.70866141732283472" right="0.70866141732283472" top="0.74803149606299213" bottom="0.74803149606299213" header="0.31496062992125984" footer="0.31496062992125984"/>
  <pageSetup paperSize="8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'2. Revenue'!Print_Area</vt:lpstr>
      <vt:lpstr>'3. Opex'!Print_Area</vt:lpstr>
      <vt:lpstr>'4. Assets (RAB)'!Print_Area</vt:lpstr>
      <vt:lpstr>'5. Operational data'!Print_Area</vt:lpstr>
      <vt:lpstr>'6. Physical assets'!Print_Area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Landau</dc:creator>
  <cp:lastModifiedBy>Ley, Andrew</cp:lastModifiedBy>
  <cp:lastPrinted>2014-04-14T03:17:29Z</cp:lastPrinted>
  <dcterms:created xsi:type="dcterms:W3CDTF">2014-03-03T02:04:07Z</dcterms:created>
  <dcterms:modified xsi:type="dcterms:W3CDTF">2014-08-01T05:02:09Z</dcterms:modified>
</cp:coreProperties>
</file>